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worksheets/sheet2.xml" ContentType="application/vnd.openxmlformats-officedocument.spreadsheetml.work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chartsheets/sheet14.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3.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drawings/drawing2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Users\t.piketty\Dropbox\Piketty2019Capital&amp;Ideologie\LivreEN\xls\nonumber\"/>
    </mc:Choice>
  </mc:AlternateContent>
  <bookViews>
    <workbookView xWindow="0" yWindow="-456" windowWidth="28800" windowHeight="18000"/>
  </bookViews>
  <sheets>
    <sheet name="ReadMe" sheetId="39" r:id="rId1"/>
    <sheet name="F13.1" sheetId="6" r:id="rId2"/>
    <sheet name="F13.2" sheetId="20" r:id="rId3"/>
    <sheet name="F13.3" sheetId="18" r:id="rId4"/>
    <sheet name="F13.4" sheetId="22" r:id="rId5"/>
    <sheet name="F13.5" sheetId="34" r:id="rId6"/>
    <sheet name="F13.6" sheetId="36" r:id="rId7"/>
    <sheet name="F13.7" sheetId="23" r:id="rId8"/>
    <sheet name="F13.8" sheetId="15" r:id="rId9"/>
    <sheet name="F13.9" sheetId="17" r:id="rId10"/>
    <sheet name="F13.10" sheetId="37" r:id="rId11"/>
    <sheet name="T13.1" sheetId="8" r:id="rId12"/>
    <sheet name="F13.11" sheetId="26" r:id="rId13"/>
    <sheet name="F13.12" sheetId="12" r:id="rId14"/>
    <sheet name="F13.13" sheetId="28" r:id="rId15"/>
    <sheet name="F13.14" sheetId="32" r:id="rId16"/>
    <sheet name="DataF13.1" sheetId="7" r:id="rId17"/>
    <sheet name="DataF13.2" sheetId="21" r:id="rId18"/>
    <sheet name="DataF13.3" sheetId="19" r:id="rId19"/>
    <sheet name="DataF13.7" sheetId="24" r:id="rId20"/>
    <sheet name="DataF13.8" sheetId="14" r:id="rId21"/>
    <sheet name="DataF13.10" sheetId="38" r:id="rId22"/>
    <sheet name="DataF13.11" sheetId="27" r:id="rId23"/>
    <sheet name="DataF13.12" sheetId="13" r:id="rId24"/>
    <sheet name="DataF13.13" sheetId="29" r:id="rId25"/>
    <sheet name="TS13.1" sheetId="33" r:id="rId26"/>
    <sheet name="DetailsT13.1" sheetId="10"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s>
  <definedNames>
    <definedName name="__ISC01">[1]Q_ISC1!$1:$12</definedName>
    <definedName name="__ISC2">[2]Q_ISC2!$1:$18</definedName>
    <definedName name="__ISC3">[3]ISC01!$B:$B+[4]Q_ISC3!$1:$23</definedName>
    <definedName name="__ISC567">[5]Q_ISC567!$1:$23</definedName>
    <definedName name="_10000" localSheetId="16">[6]Регион!#REF!</definedName>
    <definedName name="_10000" localSheetId="21">[6]Регион!#REF!</definedName>
    <definedName name="_10000" localSheetId="23">[6]Регион!#REF!</definedName>
    <definedName name="_10000" localSheetId="24">[6]Регион!#REF!</definedName>
    <definedName name="_10000" localSheetId="17">[6]Регион!#REF!</definedName>
    <definedName name="_10000" localSheetId="18">[6]Регион!#REF!</definedName>
    <definedName name="_10000" localSheetId="19">[6]Регион!#REF!</definedName>
    <definedName name="_10000" localSheetId="20">[6]Регион!#REF!</definedName>
    <definedName name="_10000" localSheetId="0">[6]Регион!#REF!</definedName>
    <definedName name="_10000" localSheetId="25">[6]Регион!#REF!</definedName>
    <definedName name="_10000">[6]Регион!#REF!</definedName>
    <definedName name="_1080" localSheetId="16">[7]Регион!#REF!</definedName>
    <definedName name="_1080" localSheetId="21">[7]Регион!#REF!</definedName>
    <definedName name="_1080" localSheetId="23">[7]Регион!#REF!</definedName>
    <definedName name="_1080" localSheetId="24">[7]Регион!#REF!</definedName>
    <definedName name="_1080" localSheetId="17">[7]Регион!#REF!</definedName>
    <definedName name="_1080" localSheetId="18">[7]Регион!#REF!</definedName>
    <definedName name="_1080" localSheetId="19">[7]Регион!#REF!</definedName>
    <definedName name="_1080" localSheetId="20">[7]Регион!#REF!</definedName>
    <definedName name="_1080" localSheetId="25">[7]Регион!#REF!</definedName>
    <definedName name="_1080">[7]Регион!#REF!</definedName>
    <definedName name="_1090" localSheetId="16">[7]Регион!#REF!</definedName>
    <definedName name="_1090" localSheetId="21">[7]Регион!#REF!</definedName>
    <definedName name="_1090" localSheetId="23">[7]Регион!#REF!</definedName>
    <definedName name="_1090" localSheetId="24">[7]Регион!#REF!</definedName>
    <definedName name="_1090" localSheetId="17">[7]Регион!#REF!</definedName>
    <definedName name="_1090" localSheetId="18">[7]Регион!#REF!</definedName>
    <definedName name="_1090" localSheetId="19">[7]Регион!#REF!</definedName>
    <definedName name="_1090" localSheetId="20">[7]Регион!#REF!</definedName>
    <definedName name="_1090" localSheetId="25">[7]Регион!#REF!</definedName>
    <definedName name="_1090">[7]Регион!#REF!</definedName>
    <definedName name="_1100" localSheetId="16">[7]Регион!#REF!</definedName>
    <definedName name="_1100" localSheetId="21">[7]Регион!#REF!</definedName>
    <definedName name="_1100" localSheetId="23">[7]Регион!#REF!</definedName>
    <definedName name="_1100" localSheetId="24">[7]Регион!#REF!</definedName>
    <definedName name="_1100" localSheetId="17">[7]Регион!#REF!</definedName>
    <definedName name="_1100" localSheetId="18">[7]Регион!#REF!</definedName>
    <definedName name="_1100" localSheetId="19">[7]Регион!#REF!</definedName>
    <definedName name="_1100" localSheetId="20">[7]Регион!#REF!</definedName>
    <definedName name="_1100" localSheetId="25">[7]Регион!#REF!</definedName>
    <definedName name="_1100">[7]Регион!#REF!</definedName>
    <definedName name="_1110" localSheetId="16">[7]Регион!#REF!</definedName>
    <definedName name="_1110" localSheetId="21">[7]Регион!#REF!</definedName>
    <definedName name="_1110" localSheetId="23">[7]Регион!#REF!</definedName>
    <definedName name="_1110" localSheetId="24">[7]Регион!#REF!</definedName>
    <definedName name="_1110" localSheetId="17">[7]Регион!#REF!</definedName>
    <definedName name="_1110" localSheetId="18">[7]Регион!#REF!</definedName>
    <definedName name="_1110" localSheetId="19">[7]Регион!#REF!</definedName>
    <definedName name="_1110" localSheetId="20">[7]Регион!#REF!</definedName>
    <definedName name="_1110" localSheetId="25">[7]Регион!#REF!</definedName>
    <definedName name="_1110">[7]Регион!#REF!</definedName>
    <definedName name="_2" localSheetId="16">[6]Регион!#REF!</definedName>
    <definedName name="_2" localSheetId="21">[6]Регион!#REF!</definedName>
    <definedName name="_2" localSheetId="23">[6]Регион!#REF!</definedName>
    <definedName name="_2" localSheetId="24">[6]Регион!#REF!</definedName>
    <definedName name="_2" localSheetId="17">[6]Регион!#REF!</definedName>
    <definedName name="_2" localSheetId="18">[6]Регион!#REF!</definedName>
    <definedName name="_2" localSheetId="19">[6]Регион!#REF!</definedName>
    <definedName name="_2" localSheetId="20">[6]Регион!#REF!</definedName>
    <definedName name="_2" localSheetId="25">[6]Регион!#REF!</definedName>
    <definedName name="_2">[6]Регион!#REF!</definedName>
    <definedName name="_2010" localSheetId="16">#REF!</definedName>
    <definedName name="_2010" localSheetId="21">#REF!</definedName>
    <definedName name="_2010" localSheetId="23">#REF!</definedName>
    <definedName name="_2010" localSheetId="24">#REF!</definedName>
    <definedName name="_2010" localSheetId="17">#REF!</definedName>
    <definedName name="_2010" localSheetId="18">#REF!</definedName>
    <definedName name="_2010" localSheetId="19">#REF!</definedName>
    <definedName name="_2010" localSheetId="20">#REF!</definedName>
    <definedName name="_2010" localSheetId="0">#REF!</definedName>
    <definedName name="_2010" localSheetId="25">#REF!</definedName>
    <definedName name="_2010">#REF!</definedName>
    <definedName name="_2080" localSheetId="16">[7]Регион!#REF!</definedName>
    <definedName name="_2080" localSheetId="21">[7]Регион!#REF!</definedName>
    <definedName name="_2080" localSheetId="23">[7]Регион!#REF!</definedName>
    <definedName name="_2080" localSheetId="24">[7]Регион!#REF!</definedName>
    <definedName name="_2080" localSheetId="17">[7]Регион!#REF!</definedName>
    <definedName name="_2080" localSheetId="18">[7]Регион!#REF!</definedName>
    <definedName name="_2080" localSheetId="19">[7]Регион!#REF!</definedName>
    <definedName name="_2080" localSheetId="20">[7]Регион!#REF!</definedName>
    <definedName name="_2080" localSheetId="0">[7]Регион!#REF!</definedName>
    <definedName name="_2080" localSheetId="25">[7]Регион!#REF!</definedName>
    <definedName name="_2080">[7]Регион!#REF!</definedName>
    <definedName name="_2090" localSheetId="16">[7]Регион!#REF!</definedName>
    <definedName name="_2090" localSheetId="21">[7]Регион!#REF!</definedName>
    <definedName name="_2090" localSheetId="23">[7]Регион!#REF!</definedName>
    <definedName name="_2090" localSheetId="24">[7]Регион!#REF!</definedName>
    <definedName name="_2090" localSheetId="17">[7]Регион!#REF!</definedName>
    <definedName name="_2090" localSheetId="18">[7]Регион!#REF!</definedName>
    <definedName name="_2090" localSheetId="19">[7]Регион!#REF!</definedName>
    <definedName name="_2090" localSheetId="20">[7]Регион!#REF!</definedName>
    <definedName name="_2090" localSheetId="25">[7]Регион!#REF!</definedName>
    <definedName name="_2090">[7]Регион!#REF!</definedName>
    <definedName name="_2100" localSheetId="16">[7]Регион!#REF!</definedName>
    <definedName name="_2100" localSheetId="21">[7]Регион!#REF!</definedName>
    <definedName name="_2100" localSheetId="23">[7]Регион!#REF!</definedName>
    <definedName name="_2100" localSheetId="24">[7]Регион!#REF!</definedName>
    <definedName name="_2100" localSheetId="17">[7]Регион!#REF!</definedName>
    <definedName name="_2100" localSheetId="18">[7]Регион!#REF!</definedName>
    <definedName name="_2100" localSheetId="19">[7]Регион!#REF!</definedName>
    <definedName name="_2100" localSheetId="20">[7]Регион!#REF!</definedName>
    <definedName name="_2100" localSheetId="25">[7]Регион!#REF!</definedName>
    <definedName name="_2100">[7]Регион!#REF!</definedName>
    <definedName name="_2110" localSheetId="16">[7]Регион!#REF!</definedName>
    <definedName name="_2110" localSheetId="21">[7]Регион!#REF!</definedName>
    <definedName name="_2110" localSheetId="23">[7]Регион!#REF!</definedName>
    <definedName name="_2110" localSheetId="24">[7]Регион!#REF!</definedName>
    <definedName name="_2110" localSheetId="17">[7]Регион!#REF!</definedName>
    <definedName name="_2110" localSheetId="18">[7]Регион!#REF!</definedName>
    <definedName name="_2110" localSheetId="19">[7]Регион!#REF!</definedName>
    <definedName name="_2110" localSheetId="20">[7]Регион!#REF!</definedName>
    <definedName name="_2110" localSheetId="25">[7]Регион!#REF!</definedName>
    <definedName name="_2110">[7]Регион!#REF!</definedName>
    <definedName name="_3080" localSheetId="16">[7]Регион!#REF!</definedName>
    <definedName name="_3080" localSheetId="21">[7]Регион!#REF!</definedName>
    <definedName name="_3080" localSheetId="23">[7]Регион!#REF!</definedName>
    <definedName name="_3080" localSheetId="24">[7]Регион!#REF!</definedName>
    <definedName name="_3080" localSheetId="17">[7]Регион!#REF!</definedName>
    <definedName name="_3080" localSheetId="18">[7]Регион!#REF!</definedName>
    <definedName name="_3080" localSheetId="19">[7]Регион!#REF!</definedName>
    <definedName name="_3080" localSheetId="20">[7]Регион!#REF!</definedName>
    <definedName name="_3080" localSheetId="25">[7]Регион!#REF!</definedName>
    <definedName name="_3080">[7]Регион!#REF!</definedName>
    <definedName name="_3090" localSheetId="16">[7]Регион!#REF!</definedName>
    <definedName name="_3090" localSheetId="21">[7]Регион!#REF!</definedName>
    <definedName name="_3090" localSheetId="23">[7]Регион!#REF!</definedName>
    <definedName name="_3090" localSheetId="24">[7]Регион!#REF!</definedName>
    <definedName name="_3090" localSheetId="17">[7]Регион!#REF!</definedName>
    <definedName name="_3090" localSheetId="18">[7]Регион!#REF!</definedName>
    <definedName name="_3090" localSheetId="19">[7]Регион!#REF!</definedName>
    <definedName name="_3090" localSheetId="20">[7]Регион!#REF!</definedName>
    <definedName name="_3090" localSheetId="25">[7]Регион!#REF!</definedName>
    <definedName name="_3090">[7]Регион!#REF!</definedName>
    <definedName name="_3100" localSheetId="16">[7]Регион!#REF!</definedName>
    <definedName name="_3100" localSheetId="21">[7]Регион!#REF!</definedName>
    <definedName name="_3100" localSheetId="23">[7]Регион!#REF!</definedName>
    <definedName name="_3100" localSheetId="24">[7]Регион!#REF!</definedName>
    <definedName name="_3100" localSheetId="17">[7]Регион!#REF!</definedName>
    <definedName name="_3100" localSheetId="18">[7]Регион!#REF!</definedName>
    <definedName name="_3100" localSheetId="19">[7]Регион!#REF!</definedName>
    <definedName name="_3100" localSheetId="20">[7]Регион!#REF!</definedName>
    <definedName name="_3100" localSheetId="25">[7]Регион!#REF!</definedName>
    <definedName name="_3100">[7]Регион!#REF!</definedName>
    <definedName name="_3110" localSheetId="16">[7]Регион!#REF!</definedName>
    <definedName name="_3110" localSheetId="21">[7]Регион!#REF!</definedName>
    <definedName name="_3110" localSheetId="23">[7]Регион!#REF!</definedName>
    <definedName name="_3110" localSheetId="24">[7]Регион!#REF!</definedName>
    <definedName name="_3110" localSheetId="17">[7]Регион!#REF!</definedName>
    <definedName name="_3110" localSheetId="18">[7]Регион!#REF!</definedName>
    <definedName name="_3110" localSheetId="19">[7]Регион!#REF!</definedName>
    <definedName name="_3110" localSheetId="20">[7]Регион!#REF!</definedName>
    <definedName name="_3110" localSheetId="25">[7]Регион!#REF!</definedName>
    <definedName name="_3110">[7]Регион!#REF!</definedName>
    <definedName name="_4080" localSheetId="16">[7]Регион!#REF!</definedName>
    <definedName name="_4080" localSheetId="21">[7]Регион!#REF!</definedName>
    <definedName name="_4080" localSheetId="23">[7]Регион!#REF!</definedName>
    <definedName name="_4080" localSheetId="24">[7]Регион!#REF!</definedName>
    <definedName name="_4080" localSheetId="17">[7]Регион!#REF!</definedName>
    <definedName name="_4080" localSheetId="18">[7]Регион!#REF!</definedName>
    <definedName name="_4080" localSheetId="19">[7]Регион!#REF!</definedName>
    <definedName name="_4080" localSheetId="20">[7]Регион!#REF!</definedName>
    <definedName name="_4080" localSheetId="25">[7]Регион!#REF!</definedName>
    <definedName name="_4080">[7]Регион!#REF!</definedName>
    <definedName name="_4090" localSheetId="16">[7]Регион!#REF!</definedName>
    <definedName name="_4090" localSheetId="21">[7]Регион!#REF!</definedName>
    <definedName name="_4090" localSheetId="23">[7]Регион!#REF!</definedName>
    <definedName name="_4090" localSheetId="24">[7]Регион!#REF!</definedName>
    <definedName name="_4090" localSheetId="17">[7]Регион!#REF!</definedName>
    <definedName name="_4090" localSheetId="18">[7]Регион!#REF!</definedName>
    <definedName name="_4090" localSheetId="19">[7]Регион!#REF!</definedName>
    <definedName name="_4090" localSheetId="20">[7]Регион!#REF!</definedName>
    <definedName name="_4090" localSheetId="25">[7]Регион!#REF!</definedName>
    <definedName name="_4090">[7]Регион!#REF!</definedName>
    <definedName name="_4100" localSheetId="16">[7]Регион!#REF!</definedName>
    <definedName name="_4100" localSheetId="21">[7]Регион!#REF!</definedName>
    <definedName name="_4100" localSheetId="23">[7]Регион!#REF!</definedName>
    <definedName name="_4100" localSheetId="24">[7]Регион!#REF!</definedName>
    <definedName name="_4100" localSheetId="17">[7]Регион!#REF!</definedName>
    <definedName name="_4100" localSheetId="18">[7]Регион!#REF!</definedName>
    <definedName name="_4100" localSheetId="19">[7]Регион!#REF!</definedName>
    <definedName name="_4100" localSheetId="20">[7]Регион!#REF!</definedName>
    <definedName name="_4100" localSheetId="25">[7]Регион!#REF!</definedName>
    <definedName name="_4100">[7]Регион!#REF!</definedName>
    <definedName name="_4110" localSheetId="16">[7]Регион!#REF!</definedName>
    <definedName name="_4110" localSheetId="21">[7]Регион!#REF!</definedName>
    <definedName name="_4110" localSheetId="23">[7]Регион!#REF!</definedName>
    <definedName name="_4110" localSheetId="24">[7]Регион!#REF!</definedName>
    <definedName name="_4110" localSheetId="17">[7]Регион!#REF!</definedName>
    <definedName name="_4110" localSheetId="18">[7]Регион!#REF!</definedName>
    <definedName name="_4110" localSheetId="19">[7]Регион!#REF!</definedName>
    <definedName name="_4110" localSheetId="20">[7]Регион!#REF!</definedName>
    <definedName name="_4110" localSheetId="25">[7]Регион!#REF!</definedName>
    <definedName name="_4110">[7]Регион!#REF!</definedName>
    <definedName name="_5080" localSheetId="16">[7]Регион!#REF!</definedName>
    <definedName name="_5080" localSheetId="21">[7]Регион!#REF!</definedName>
    <definedName name="_5080" localSheetId="23">[7]Регион!#REF!</definedName>
    <definedName name="_5080" localSheetId="24">[7]Регион!#REF!</definedName>
    <definedName name="_5080" localSheetId="17">[7]Регион!#REF!</definedName>
    <definedName name="_5080" localSheetId="18">[7]Регион!#REF!</definedName>
    <definedName name="_5080" localSheetId="19">[7]Регион!#REF!</definedName>
    <definedName name="_5080" localSheetId="20">[7]Регион!#REF!</definedName>
    <definedName name="_5080" localSheetId="25">[7]Регион!#REF!</definedName>
    <definedName name="_5080">[7]Регион!#REF!</definedName>
    <definedName name="_5090" localSheetId="16">[7]Регион!#REF!</definedName>
    <definedName name="_5090" localSheetId="21">[7]Регион!#REF!</definedName>
    <definedName name="_5090" localSheetId="23">[7]Регион!#REF!</definedName>
    <definedName name="_5090" localSheetId="24">[7]Регион!#REF!</definedName>
    <definedName name="_5090" localSheetId="17">[7]Регион!#REF!</definedName>
    <definedName name="_5090" localSheetId="18">[7]Регион!#REF!</definedName>
    <definedName name="_5090" localSheetId="19">[7]Регион!#REF!</definedName>
    <definedName name="_5090" localSheetId="20">[7]Регион!#REF!</definedName>
    <definedName name="_5090" localSheetId="25">[7]Регион!#REF!</definedName>
    <definedName name="_5090">[7]Регион!#REF!</definedName>
    <definedName name="_5100" localSheetId="16">[7]Регион!#REF!</definedName>
    <definedName name="_5100" localSheetId="21">[7]Регион!#REF!</definedName>
    <definedName name="_5100" localSheetId="23">[7]Регион!#REF!</definedName>
    <definedName name="_5100" localSheetId="24">[7]Регион!#REF!</definedName>
    <definedName name="_5100" localSheetId="17">[7]Регион!#REF!</definedName>
    <definedName name="_5100" localSheetId="18">[7]Регион!#REF!</definedName>
    <definedName name="_5100" localSheetId="19">[7]Регион!#REF!</definedName>
    <definedName name="_5100" localSheetId="20">[7]Регион!#REF!</definedName>
    <definedName name="_5100" localSheetId="25">[7]Регион!#REF!</definedName>
    <definedName name="_5100">[7]Регион!#REF!</definedName>
    <definedName name="_5110" localSheetId="16">[7]Регион!#REF!</definedName>
    <definedName name="_5110" localSheetId="21">[7]Регион!#REF!</definedName>
    <definedName name="_5110" localSheetId="23">[7]Регион!#REF!</definedName>
    <definedName name="_5110" localSheetId="24">[7]Регион!#REF!</definedName>
    <definedName name="_5110" localSheetId="17">[7]Регион!#REF!</definedName>
    <definedName name="_5110" localSheetId="18">[7]Регион!#REF!</definedName>
    <definedName name="_5110" localSheetId="19">[7]Регион!#REF!</definedName>
    <definedName name="_5110" localSheetId="20">[7]Регион!#REF!</definedName>
    <definedName name="_5110" localSheetId="25">[7]Регион!#REF!</definedName>
    <definedName name="_5110">[7]Регион!#REF!</definedName>
    <definedName name="_6080" localSheetId="16">[7]Регион!#REF!</definedName>
    <definedName name="_6080" localSheetId="21">[7]Регион!#REF!</definedName>
    <definedName name="_6080" localSheetId="23">[7]Регион!#REF!</definedName>
    <definedName name="_6080" localSheetId="24">[7]Регион!#REF!</definedName>
    <definedName name="_6080" localSheetId="17">[7]Регион!#REF!</definedName>
    <definedName name="_6080" localSheetId="18">[7]Регион!#REF!</definedName>
    <definedName name="_6080" localSheetId="19">[7]Регион!#REF!</definedName>
    <definedName name="_6080" localSheetId="20">[7]Регион!#REF!</definedName>
    <definedName name="_6080" localSheetId="25">[7]Регион!#REF!</definedName>
    <definedName name="_6080">[7]Регион!#REF!</definedName>
    <definedName name="_6090" localSheetId="16">[7]Регион!#REF!</definedName>
    <definedName name="_6090" localSheetId="21">[7]Регион!#REF!</definedName>
    <definedName name="_6090" localSheetId="23">[7]Регион!#REF!</definedName>
    <definedName name="_6090" localSheetId="24">[7]Регион!#REF!</definedName>
    <definedName name="_6090" localSheetId="17">[7]Регион!#REF!</definedName>
    <definedName name="_6090" localSheetId="18">[7]Регион!#REF!</definedName>
    <definedName name="_6090" localSheetId="19">[7]Регион!#REF!</definedName>
    <definedName name="_6090" localSheetId="20">[7]Регион!#REF!</definedName>
    <definedName name="_6090" localSheetId="25">[7]Регион!#REF!</definedName>
    <definedName name="_6090">[7]Регион!#REF!</definedName>
    <definedName name="_6100" localSheetId="16">[7]Регион!#REF!</definedName>
    <definedName name="_6100" localSheetId="21">[7]Регион!#REF!</definedName>
    <definedName name="_6100" localSheetId="23">[7]Регион!#REF!</definedName>
    <definedName name="_6100" localSheetId="24">[7]Регион!#REF!</definedName>
    <definedName name="_6100" localSheetId="17">[7]Регион!#REF!</definedName>
    <definedName name="_6100" localSheetId="18">[7]Регион!#REF!</definedName>
    <definedName name="_6100" localSheetId="19">[7]Регион!#REF!</definedName>
    <definedName name="_6100" localSheetId="20">[7]Регион!#REF!</definedName>
    <definedName name="_6100" localSheetId="25">[7]Регион!#REF!</definedName>
    <definedName name="_6100">[7]Регион!#REF!</definedName>
    <definedName name="_6110" localSheetId="16">[7]Регион!#REF!</definedName>
    <definedName name="_6110" localSheetId="21">[7]Регион!#REF!</definedName>
    <definedName name="_6110" localSheetId="23">[7]Регион!#REF!</definedName>
    <definedName name="_6110" localSheetId="24">[7]Регион!#REF!</definedName>
    <definedName name="_6110" localSheetId="17">[7]Регион!#REF!</definedName>
    <definedName name="_6110" localSheetId="18">[7]Регион!#REF!</definedName>
    <definedName name="_6110" localSheetId="19">[7]Регион!#REF!</definedName>
    <definedName name="_6110" localSheetId="20">[7]Регион!#REF!</definedName>
    <definedName name="_6110" localSheetId="25">[7]Регион!#REF!</definedName>
    <definedName name="_6110">[7]Регион!#REF!</definedName>
    <definedName name="_7031_1" localSheetId="16">[7]Регион!#REF!</definedName>
    <definedName name="_7031_1" localSheetId="21">[7]Регион!#REF!</definedName>
    <definedName name="_7031_1" localSheetId="23">[7]Регион!#REF!</definedName>
    <definedName name="_7031_1" localSheetId="24">[7]Регион!#REF!</definedName>
    <definedName name="_7031_1" localSheetId="17">[7]Регион!#REF!</definedName>
    <definedName name="_7031_1" localSheetId="18">[7]Регион!#REF!</definedName>
    <definedName name="_7031_1" localSheetId="19">[7]Регион!#REF!</definedName>
    <definedName name="_7031_1" localSheetId="20">[7]Регион!#REF!</definedName>
    <definedName name="_7031_1" localSheetId="25">[7]Регион!#REF!</definedName>
    <definedName name="_7031_1">[7]Регион!#REF!</definedName>
    <definedName name="_7031_2" localSheetId="16">[7]Регион!#REF!</definedName>
    <definedName name="_7031_2" localSheetId="21">[7]Регион!#REF!</definedName>
    <definedName name="_7031_2" localSheetId="23">[7]Регион!#REF!</definedName>
    <definedName name="_7031_2" localSheetId="24">[7]Регион!#REF!</definedName>
    <definedName name="_7031_2" localSheetId="17">[7]Регион!#REF!</definedName>
    <definedName name="_7031_2" localSheetId="18">[7]Регион!#REF!</definedName>
    <definedName name="_7031_2" localSheetId="19">[7]Регион!#REF!</definedName>
    <definedName name="_7031_2" localSheetId="20">[7]Регион!#REF!</definedName>
    <definedName name="_7031_2" localSheetId="25">[7]Регион!#REF!</definedName>
    <definedName name="_7031_2">[7]Регион!#REF!</definedName>
    <definedName name="_7032_1" localSheetId="16">[7]Регион!#REF!</definedName>
    <definedName name="_7032_1" localSheetId="21">[7]Регион!#REF!</definedName>
    <definedName name="_7032_1" localSheetId="23">[7]Регион!#REF!</definedName>
    <definedName name="_7032_1" localSheetId="24">[7]Регион!#REF!</definedName>
    <definedName name="_7032_1" localSheetId="17">[7]Регион!#REF!</definedName>
    <definedName name="_7032_1" localSheetId="18">[7]Регион!#REF!</definedName>
    <definedName name="_7032_1" localSheetId="19">[7]Регион!#REF!</definedName>
    <definedName name="_7032_1" localSheetId="20">[7]Регион!#REF!</definedName>
    <definedName name="_7032_1" localSheetId="25">[7]Регион!#REF!</definedName>
    <definedName name="_7032_1">[7]Регион!#REF!</definedName>
    <definedName name="_7032_2" localSheetId="16">[7]Регион!#REF!</definedName>
    <definedName name="_7032_2" localSheetId="21">[7]Регион!#REF!</definedName>
    <definedName name="_7032_2" localSheetId="23">[7]Регион!#REF!</definedName>
    <definedName name="_7032_2" localSheetId="24">[7]Регион!#REF!</definedName>
    <definedName name="_7032_2" localSheetId="17">[7]Регион!#REF!</definedName>
    <definedName name="_7032_2" localSheetId="18">[7]Регион!#REF!</definedName>
    <definedName name="_7032_2" localSheetId="19">[7]Регион!#REF!</definedName>
    <definedName name="_7032_2" localSheetId="20">[7]Регион!#REF!</definedName>
    <definedName name="_7032_2" localSheetId="25">[7]Регион!#REF!</definedName>
    <definedName name="_7032_2">[7]Регион!#REF!</definedName>
    <definedName name="_7033_1" localSheetId="16">[7]Регион!#REF!</definedName>
    <definedName name="_7033_1" localSheetId="21">[7]Регион!#REF!</definedName>
    <definedName name="_7033_1" localSheetId="23">[7]Регион!#REF!</definedName>
    <definedName name="_7033_1" localSheetId="24">[7]Регион!#REF!</definedName>
    <definedName name="_7033_1" localSheetId="17">[7]Регион!#REF!</definedName>
    <definedName name="_7033_1" localSheetId="18">[7]Регион!#REF!</definedName>
    <definedName name="_7033_1" localSheetId="19">[7]Регион!#REF!</definedName>
    <definedName name="_7033_1" localSheetId="20">[7]Регион!#REF!</definedName>
    <definedName name="_7033_1" localSheetId="25">[7]Регион!#REF!</definedName>
    <definedName name="_7033_1">[7]Регион!#REF!</definedName>
    <definedName name="_7033_2" localSheetId="16">[7]Регион!#REF!</definedName>
    <definedName name="_7033_2" localSheetId="21">[7]Регион!#REF!</definedName>
    <definedName name="_7033_2" localSheetId="23">[7]Регион!#REF!</definedName>
    <definedName name="_7033_2" localSheetId="24">[7]Регион!#REF!</definedName>
    <definedName name="_7033_2" localSheetId="17">[7]Регион!#REF!</definedName>
    <definedName name="_7033_2" localSheetId="18">[7]Регион!#REF!</definedName>
    <definedName name="_7033_2" localSheetId="19">[7]Регион!#REF!</definedName>
    <definedName name="_7033_2" localSheetId="20">[7]Регион!#REF!</definedName>
    <definedName name="_7033_2" localSheetId="25">[7]Регион!#REF!</definedName>
    <definedName name="_7033_2">[7]Регион!#REF!</definedName>
    <definedName name="_7034_1" localSheetId="16">[7]Регион!#REF!</definedName>
    <definedName name="_7034_1" localSheetId="21">[7]Регион!#REF!</definedName>
    <definedName name="_7034_1" localSheetId="23">[7]Регион!#REF!</definedName>
    <definedName name="_7034_1" localSheetId="24">[7]Регион!#REF!</definedName>
    <definedName name="_7034_1" localSheetId="17">[7]Регион!#REF!</definedName>
    <definedName name="_7034_1" localSheetId="18">[7]Регион!#REF!</definedName>
    <definedName name="_7034_1" localSheetId="19">[7]Регион!#REF!</definedName>
    <definedName name="_7034_1" localSheetId="20">[7]Регион!#REF!</definedName>
    <definedName name="_7034_1" localSheetId="25">[7]Регион!#REF!</definedName>
    <definedName name="_7034_1">[7]Регион!#REF!</definedName>
    <definedName name="_7034_2" localSheetId="16">[7]Регион!#REF!</definedName>
    <definedName name="_7034_2" localSheetId="21">[7]Регион!#REF!</definedName>
    <definedName name="_7034_2" localSheetId="23">[7]Регион!#REF!</definedName>
    <definedName name="_7034_2" localSheetId="24">[7]Регион!#REF!</definedName>
    <definedName name="_7034_2" localSheetId="17">[7]Регион!#REF!</definedName>
    <definedName name="_7034_2" localSheetId="18">[7]Регион!#REF!</definedName>
    <definedName name="_7034_2" localSheetId="19">[7]Регион!#REF!</definedName>
    <definedName name="_7034_2" localSheetId="20">[7]Регион!#REF!</definedName>
    <definedName name="_7034_2" localSheetId="25">[7]Регион!#REF!</definedName>
    <definedName name="_7034_2">[7]Регион!#REF!</definedName>
    <definedName name="_AMO_UniqueIdentifier" hidden="1">"'16080110-a65e-4b7d-bbc4-c28d125b3946'"</definedName>
    <definedName name="_CEL96">#N/A</definedName>
    <definedName name="_DEL96">#N/A</definedName>
    <definedName name="_DZR96">#N/A</definedName>
    <definedName name="_ISC01">[1]Q_ISC1!$1:$12</definedName>
    <definedName name="_ISC2">[2]Q_ISC2!$1:$18</definedName>
    <definedName name="_ISC3">[3]ISC01!$B:$B+[4]Q_ISC3!$1:$23</definedName>
    <definedName name="_ISC567">[5]Q_ISC567!$1:$23</definedName>
    <definedName name="_NEZ96">#N/A</definedName>
    <definedName name="_OST96">#N/A</definedName>
    <definedName name="_SAM96">#N/A</definedName>
    <definedName name="Acurrent" localSheetId="0">#REF!</definedName>
    <definedName name="Acurrent">#REF!</definedName>
    <definedName name="adjustments_to_BO_according_to_CdG2000" localSheetId="0">#REF!</definedName>
    <definedName name="adjustments_to_BO_according_to_CdG2000">#REF!</definedName>
    <definedName name="calcul">'[8]Calcul_B1.1'!$A$1:$L$37</definedName>
    <definedName name="calcul1">'[9]Calcul_B1.1'!$A$1:$L$37</definedName>
    <definedName name="CdG_consolidé___volume_4__page_19___Commission" localSheetId="0">#REF!</definedName>
    <definedName name="CdG_consolidé___volume_4__page_19___Commission">#REF!</definedName>
    <definedName name="column_head" localSheetId="16">#REF!</definedName>
    <definedName name="column_head" localSheetId="21">#REF!</definedName>
    <definedName name="column_head" localSheetId="23">#REF!</definedName>
    <definedName name="column_head" localSheetId="24">#REF!</definedName>
    <definedName name="column_head" localSheetId="17">#REF!</definedName>
    <definedName name="column_head" localSheetId="18">#REF!</definedName>
    <definedName name="column_head" localSheetId="19">#REF!</definedName>
    <definedName name="column_head" localSheetId="20">#REF!</definedName>
    <definedName name="column_head" localSheetId="0">#REF!</definedName>
    <definedName name="column_head" localSheetId="25">#REF!</definedName>
    <definedName name="column_head">#REF!</definedName>
    <definedName name="column_headings" localSheetId="16">#REF!</definedName>
    <definedName name="column_headings" localSheetId="21">#REF!</definedName>
    <definedName name="column_headings" localSheetId="23">#REF!</definedName>
    <definedName name="column_headings" localSheetId="24">#REF!</definedName>
    <definedName name="column_headings" localSheetId="17">#REF!</definedName>
    <definedName name="column_headings" localSheetId="18">#REF!</definedName>
    <definedName name="column_headings" localSheetId="19">#REF!</definedName>
    <definedName name="column_headings" localSheetId="20">#REF!</definedName>
    <definedName name="column_headings" localSheetId="0">#REF!</definedName>
    <definedName name="column_headings" localSheetId="25">#REF!</definedName>
    <definedName name="column_headings">#REF!</definedName>
    <definedName name="column_numbers" localSheetId="16">#REF!</definedName>
    <definedName name="column_numbers" localSheetId="21">#REF!</definedName>
    <definedName name="column_numbers" localSheetId="23">#REF!</definedName>
    <definedName name="column_numbers" localSheetId="24">#REF!</definedName>
    <definedName name="column_numbers" localSheetId="17">#REF!</definedName>
    <definedName name="column_numbers" localSheetId="18">#REF!</definedName>
    <definedName name="column_numbers" localSheetId="19">#REF!</definedName>
    <definedName name="column_numbers" localSheetId="20">#REF!</definedName>
    <definedName name="column_numbers" localSheetId="0">#REF!</definedName>
    <definedName name="column_numbers" localSheetId="25">#REF!</definedName>
    <definedName name="column_numbers">#REF!</definedName>
    <definedName name="comments_on_B21">#REF!</definedName>
    <definedName name="Compte_de_gestion_2000_C.02__Theo_Mestrom_s_file_25062001">#REF!</definedName>
    <definedName name="council">#REF!</definedName>
    <definedName name="Country">[10]Countries!$A$1:$C$53</definedName>
    <definedName name="court_of_auditors" localSheetId="0">#REF!</definedName>
    <definedName name="court_of_auditors">#REF!</definedName>
    <definedName name="court_of_jusitce" localSheetId="0">#REF!</definedName>
    <definedName name="court_of_jusitce">#REF!</definedName>
    <definedName name="data" localSheetId="16">#REF!</definedName>
    <definedName name="data" localSheetId="21">#REF!</definedName>
    <definedName name="data" localSheetId="23">#REF!</definedName>
    <definedName name="data" localSheetId="24">#REF!</definedName>
    <definedName name="data" localSheetId="17">#REF!</definedName>
    <definedName name="data" localSheetId="18">#REF!</definedName>
    <definedName name="data" localSheetId="19">#REF!</definedName>
    <definedName name="data" localSheetId="20">#REF!</definedName>
    <definedName name="data" localSheetId="0">#REF!</definedName>
    <definedName name="data" localSheetId="25">#REF!</definedName>
    <definedName name="data">#REF!</definedName>
    <definedName name="data2" localSheetId="16">#REF!</definedName>
    <definedName name="data2" localSheetId="21">#REF!</definedName>
    <definedName name="data2" localSheetId="23">#REF!</definedName>
    <definedName name="data2" localSheetId="24">#REF!</definedName>
    <definedName name="data2" localSheetId="17">#REF!</definedName>
    <definedName name="data2" localSheetId="18">#REF!</definedName>
    <definedName name="data2" localSheetId="19">#REF!</definedName>
    <definedName name="data2" localSheetId="20">#REF!</definedName>
    <definedName name="data2" localSheetId="0">#REF!</definedName>
    <definedName name="data2" localSheetId="25">#REF!</definedName>
    <definedName name="data2">#REF!</definedName>
    <definedName name="DEL1_96">#N/A</definedName>
    <definedName name="Diag" localSheetId="16">#REF!,#REF!</definedName>
    <definedName name="Diag" localSheetId="21">#REF!,#REF!</definedName>
    <definedName name="Diag" localSheetId="23">#REF!,#REF!</definedName>
    <definedName name="Diag" localSheetId="24">#REF!,#REF!</definedName>
    <definedName name="Diag" localSheetId="17">#REF!,#REF!</definedName>
    <definedName name="Diag" localSheetId="18">#REF!,#REF!</definedName>
    <definedName name="Diag" localSheetId="19">#REF!,#REF!</definedName>
    <definedName name="Diag" localSheetId="20">#REF!,#REF!</definedName>
    <definedName name="Diag" localSheetId="0">#REF!,#REF!</definedName>
    <definedName name="Diag" localSheetId="25">#REF!,#REF!</definedName>
    <definedName name="Diag">#REF!,#REF!</definedName>
    <definedName name="DUBA96">#N/A</definedName>
    <definedName name="DUBEA96">#N/A</definedName>
    <definedName name="DUCEL96">#N/A</definedName>
    <definedName name="DZRCEL96">#N/A</definedName>
    <definedName name="ea_flux" localSheetId="16">#REF!</definedName>
    <definedName name="ea_flux" localSheetId="21">#REF!</definedName>
    <definedName name="ea_flux" localSheetId="23">#REF!</definedName>
    <definedName name="ea_flux" localSheetId="24">#REF!</definedName>
    <definedName name="ea_flux" localSheetId="17">#REF!</definedName>
    <definedName name="ea_flux" localSheetId="18">#REF!</definedName>
    <definedName name="ea_flux" localSheetId="19">#REF!</definedName>
    <definedName name="ea_flux" localSheetId="20">#REF!</definedName>
    <definedName name="ea_flux" localSheetId="0">#REF!</definedName>
    <definedName name="ea_flux" localSheetId="25">#REF!</definedName>
    <definedName name="ea_flux">#REF!</definedName>
    <definedName name="Equilibre" localSheetId="16">#REF!</definedName>
    <definedName name="Equilibre" localSheetId="21">#REF!</definedName>
    <definedName name="Equilibre" localSheetId="23">#REF!</definedName>
    <definedName name="Equilibre" localSheetId="24">#REF!</definedName>
    <definedName name="Equilibre" localSheetId="17">#REF!</definedName>
    <definedName name="Equilibre" localSheetId="18">#REF!</definedName>
    <definedName name="Equilibre" localSheetId="19">#REF!</definedName>
    <definedName name="Equilibre" localSheetId="20">#REF!</definedName>
    <definedName name="Equilibre" localSheetId="0">#REF!</definedName>
    <definedName name="Equilibre" localSheetId="25">#REF!</definedName>
    <definedName name="Equilibre">#REF!</definedName>
    <definedName name="european_parliament">#REF!</definedName>
    <definedName name="f1_time">[11]F1_TIME!$A$1:$D$31</definedName>
    <definedName name="females" localSheetId="21">'[12]rba table'!$I$10:$I$49</definedName>
    <definedName name="females" localSheetId="24">'[13]rba table'!$I$10:$I$49</definedName>
    <definedName name="females" localSheetId="18">'[12]rba table'!$I$10:$I$49</definedName>
    <definedName name="females" localSheetId="19">'[12]rba table'!$I$10:$I$49</definedName>
    <definedName name="females" localSheetId="20">'[13]rba table'!$I$10:$I$49</definedName>
    <definedName name="females">'[14]rba table'!$I$10:$I$49</definedName>
    <definedName name="fg_567">[15]FG_567!$A$1:$AC$30</definedName>
    <definedName name="FG_ISC123">[16]FG_123!$A$1:$AZ$45</definedName>
    <definedName name="FG_ISC567">[15]FG_567!$A$1:$AZ$45</definedName>
    <definedName name="fig4b" localSheetId="16">#REF!</definedName>
    <definedName name="fig4b" localSheetId="21">#REF!</definedName>
    <definedName name="fig4b" localSheetId="23">#REF!</definedName>
    <definedName name="fig4b" localSheetId="24">#REF!</definedName>
    <definedName name="fig4b" localSheetId="17">#REF!</definedName>
    <definedName name="fig4b" localSheetId="18">#REF!</definedName>
    <definedName name="fig4b" localSheetId="19">#REF!</definedName>
    <definedName name="fig4b" localSheetId="20">#REF!</definedName>
    <definedName name="fig4b" localSheetId="0">#REF!</definedName>
    <definedName name="fig4b" localSheetId="25">#REF!</definedName>
    <definedName name="fig4b">#REF!</definedName>
    <definedName name="fmtr" localSheetId="16">#REF!</definedName>
    <definedName name="fmtr" localSheetId="21">#REF!</definedName>
    <definedName name="fmtr" localSheetId="23">#REF!</definedName>
    <definedName name="fmtr" localSheetId="24">#REF!</definedName>
    <definedName name="fmtr" localSheetId="17">#REF!</definedName>
    <definedName name="fmtr" localSheetId="18">#REF!</definedName>
    <definedName name="fmtr" localSheetId="19">#REF!</definedName>
    <definedName name="fmtr" localSheetId="20">#REF!</definedName>
    <definedName name="fmtr" localSheetId="0">#REF!</definedName>
    <definedName name="fmtr" localSheetId="25">#REF!</definedName>
    <definedName name="fmtr">#REF!</definedName>
    <definedName name="footno" localSheetId="16">#REF!</definedName>
    <definedName name="footno" localSheetId="21">#REF!</definedName>
    <definedName name="footno" localSheetId="23">#REF!</definedName>
    <definedName name="footno" localSheetId="24">#REF!</definedName>
    <definedName name="footno" localSheetId="17">#REF!</definedName>
    <definedName name="footno" localSheetId="18">#REF!</definedName>
    <definedName name="footno" localSheetId="19">#REF!</definedName>
    <definedName name="footno" localSheetId="20">#REF!</definedName>
    <definedName name="footno" localSheetId="0">#REF!</definedName>
    <definedName name="footno" localSheetId="25">#REF!</definedName>
    <definedName name="footno">#REF!</definedName>
    <definedName name="footnotes" localSheetId="16">#REF!</definedName>
    <definedName name="footnotes" localSheetId="21">#REF!</definedName>
    <definedName name="footnotes" localSheetId="23">#REF!</definedName>
    <definedName name="footnotes" localSheetId="24">#REF!</definedName>
    <definedName name="footnotes" localSheetId="17">#REF!</definedName>
    <definedName name="footnotes" localSheetId="18">#REF!</definedName>
    <definedName name="footnotes" localSheetId="19">#REF!</definedName>
    <definedName name="footnotes" localSheetId="20">#REF!</definedName>
    <definedName name="footnotes" localSheetId="0">#REF!</definedName>
    <definedName name="footnotes" localSheetId="25">#REF!</definedName>
    <definedName name="footnotes">#REF!</definedName>
    <definedName name="footnotes2" localSheetId="16">#REF!</definedName>
    <definedName name="footnotes2" localSheetId="21">#REF!</definedName>
    <definedName name="footnotes2" localSheetId="23">#REF!</definedName>
    <definedName name="footnotes2" localSheetId="24">#REF!</definedName>
    <definedName name="footnotes2" localSheetId="17">#REF!</definedName>
    <definedName name="footnotes2" localSheetId="18">#REF!</definedName>
    <definedName name="footnotes2" localSheetId="19">#REF!</definedName>
    <definedName name="footnotes2" localSheetId="20">#REF!</definedName>
    <definedName name="footnotes2" localSheetId="0">#REF!</definedName>
    <definedName name="footnotes2" localSheetId="25">#REF!</definedName>
    <definedName name="footnotes2">#REF!</definedName>
    <definedName name="GEOG9703" localSheetId="16">#REF!</definedName>
    <definedName name="GEOG9703" localSheetId="21">#REF!</definedName>
    <definedName name="GEOG9703" localSheetId="23">#REF!</definedName>
    <definedName name="GEOG9703" localSheetId="24">#REF!</definedName>
    <definedName name="GEOG9703" localSheetId="17">#REF!</definedName>
    <definedName name="GEOG9703" localSheetId="18">#REF!</definedName>
    <definedName name="GEOG9703" localSheetId="19">#REF!</definedName>
    <definedName name="GEOG9703" localSheetId="20">#REF!</definedName>
    <definedName name="GEOG9703" localSheetId="0">#REF!</definedName>
    <definedName name="GEOG9703" localSheetId="25">#REF!</definedName>
    <definedName name="GEOG9703">#REF!</definedName>
    <definedName name="heading_A">#REF!</definedName>
    <definedName name="headings_current_partB">#REF!</definedName>
    <definedName name="HTML_CodePage" hidden="1">1252</definedName>
    <definedName name="HTML_Control" localSheetId="21" hidden="1">{"'swa xoffs'!$A$4:$Q$37"}</definedName>
    <definedName name="HTML_Control" localSheetId="24" hidden="1">{"'swa xoffs'!$A$4:$Q$37"}</definedName>
    <definedName name="HTML_Control" localSheetId="18" hidden="1">{"'swa xoffs'!$A$4:$Q$37"}</definedName>
    <definedName name="HTML_Control" localSheetId="19" hidden="1">{"'swa xoffs'!$A$4:$Q$37"}</definedName>
    <definedName name="HTML_Control" localSheetId="20" hidden="1">{"'swa xoffs'!$A$4:$Q$37"}</definedName>
    <definedName name="HTML_Control" localSheetId="0" hidden="1">{"'swa xoffs'!$A$4:$Q$37"}</definedName>
    <definedName name="HTML_Control" localSheetId="11" hidden="1">{"'swa xoffs'!$A$4:$Q$37"}</definedName>
    <definedName name="HTML_Control" localSheetId="25"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ID">#N/A</definedName>
    <definedName name="INDF1">[17]F1_ALL!$A$1:$AZ$50</definedName>
    <definedName name="indf11">[18]F11_ALL!$A$1:$AZ$15</definedName>
    <definedName name="indf11_94">[19]F11_A94!$A$1:$AE$15</definedName>
    <definedName name="INDF12">[20]F12_ALL!$A$1:$AJ$25</definedName>
    <definedName name="INDF13">[21]F13_ALL!$A$1:$AH$10</definedName>
    <definedName name="INPUT">[22]OUTPUT!$A$1:$E$65536</definedName>
    <definedName name="international_fund_for_Ireland" localSheetId="0">#REF!</definedName>
    <definedName name="international_fund_for_Ireland">#REF!</definedName>
    <definedName name="ISO">[23]Results!$B$9</definedName>
    <definedName name="LANGUAGES" localSheetId="0">#REF!</definedName>
    <definedName name="LANGUAGES">#REF!</definedName>
    <definedName name="males" localSheetId="21">'[12]rba table'!$C$10:$C$49</definedName>
    <definedName name="males" localSheetId="24">'[13]rba table'!$C$10:$C$49</definedName>
    <definedName name="males" localSheetId="18">'[12]rba table'!$C$10:$C$49</definedName>
    <definedName name="males" localSheetId="19">'[12]rba table'!$C$10:$C$49</definedName>
    <definedName name="males" localSheetId="20">'[13]rba table'!$C$10:$C$49</definedName>
    <definedName name="males">'[14]rba table'!$C$10:$C$49</definedName>
    <definedName name="Measure">[23]Results!$B$11</definedName>
    <definedName name="NAZEV">#N/A</definedName>
    <definedName name="NEZAM96">#N/A</definedName>
    <definedName name="nomenclature_FRENCH" localSheetId="0">#REF!</definedName>
    <definedName name="nomenclature_FRENCH">#REF!</definedName>
    <definedName name="p5_age">[24]p5_ageISC5a!$A$1:$D$55</definedName>
    <definedName name="p5nr">[25]P5nr_2!$A$1:$AC$43</definedName>
    <definedName name="PIB" localSheetId="16">#REF!</definedName>
    <definedName name="PIB" localSheetId="21">#REF!</definedName>
    <definedName name="PIB" localSheetId="23">#REF!</definedName>
    <definedName name="PIB" localSheetId="24">#REF!</definedName>
    <definedName name="PIB" localSheetId="17">#REF!</definedName>
    <definedName name="PIB" localSheetId="18">#REF!</definedName>
    <definedName name="PIB" localSheetId="19">#REF!</definedName>
    <definedName name="PIB" localSheetId="20">#REF!</definedName>
    <definedName name="PIB" localSheetId="0">#REF!</definedName>
    <definedName name="PIB" localSheetId="25">#REF!</definedName>
    <definedName name="PIB">#REF!</definedName>
    <definedName name="POpula">[26]POpula!$A$1:$I$1559</definedName>
    <definedName name="popula1">[26]POpula!$A$1:$I$1559</definedName>
    <definedName name="Print_Area" localSheetId="0">#REF!</definedName>
    <definedName name="Print_Area">#REF!</definedName>
    <definedName name="ref_B1" localSheetId="0">#REF!</definedName>
    <definedName name="ref_B1">#REF!</definedName>
    <definedName name="ref_Cohesion_Fund" localSheetId="0">#REF!</definedName>
    <definedName name="ref_Cohesion_Fund">#REF!</definedName>
    <definedName name="ref_Council">#REF!</definedName>
    <definedName name="ref_Court_Justice">#REF!</definedName>
    <definedName name="ref_DG_ADMIN_BXL">#REF!</definedName>
    <definedName name="ref_DG_ADMIN_LUX">#REF!</definedName>
    <definedName name="ref_DG_AGRI">#REF!</definedName>
    <definedName name="ref_DG_EAC">#REF!</definedName>
    <definedName name="ref_DG_ECFIN">#REF!</definedName>
    <definedName name="ref_DG_ENTR">#REF!</definedName>
    <definedName name="ref_DG_ENTR_Cenelex_berthon">#REF!</definedName>
    <definedName name="ref_DG_FISH">#REF!</definedName>
    <definedName name="ref_DG_INFSO">#REF!</definedName>
    <definedName name="ref_DG_Relex">#REF!</definedName>
    <definedName name="ref_DG_RTD">#REF!</definedName>
    <definedName name="ref_DG_TREN">#REF!</definedName>
    <definedName name="ref_dubus">#REF!</definedName>
    <definedName name="ref_Eur_Parlament">#REF!</definedName>
    <definedName name="ref_JRC_ISPRA">#REF!</definedName>
    <definedName name="ref_OPOCE">#REF!</definedName>
    <definedName name="ref_structural_funds">#REF!</definedName>
    <definedName name="ref_TOTAL_RTD">#REF!</definedName>
    <definedName name="Rentflag" localSheetId="21">IF([27]Comparison!$B$7,"","not ")</definedName>
    <definedName name="Rentflag" localSheetId="24">IF([28]Comparison!$B$7,"","not ")</definedName>
    <definedName name="Rentflag" localSheetId="18">IF([27]Comparison!$B$7,"","not ")</definedName>
    <definedName name="Rentflag" localSheetId="19">IF([27]Comparison!$B$7,"","not ")</definedName>
    <definedName name="Rentflag" localSheetId="20">IF([28]Comparison!$B$7,"","not ")</definedName>
    <definedName name="Rentflag" localSheetId="0">IF([29]Comparison!$B$7,"","not ")</definedName>
    <definedName name="Rentflag">IF([29]Comparison!$B$7,"","not ")</definedName>
    <definedName name="ressources" localSheetId="16">#REF!</definedName>
    <definedName name="ressources" localSheetId="21">#REF!</definedName>
    <definedName name="ressources" localSheetId="23">#REF!</definedName>
    <definedName name="ressources" localSheetId="24">#REF!</definedName>
    <definedName name="ressources" localSheetId="17">#REF!</definedName>
    <definedName name="ressources" localSheetId="18">#REF!</definedName>
    <definedName name="ressources" localSheetId="19">#REF!</definedName>
    <definedName name="ressources" localSheetId="20">#REF!</definedName>
    <definedName name="ressources" localSheetId="0">#REF!</definedName>
    <definedName name="ressources" localSheetId="25">#REF!</definedName>
    <definedName name="ressources">#REF!</definedName>
    <definedName name="rpflux" localSheetId="16">#REF!</definedName>
    <definedName name="rpflux" localSheetId="21">#REF!</definedName>
    <definedName name="rpflux" localSheetId="23">#REF!</definedName>
    <definedName name="rpflux" localSheetId="24">#REF!</definedName>
    <definedName name="rpflux" localSheetId="17">#REF!</definedName>
    <definedName name="rpflux" localSheetId="18">#REF!</definedName>
    <definedName name="rpflux" localSheetId="19">#REF!</definedName>
    <definedName name="rpflux" localSheetId="20">#REF!</definedName>
    <definedName name="rpflux" localSheetId="0">#REF!</definedName>
    <definedName name="rpflux" localSheetId="25">#REF!</definedName>
    <definedName name="rpflux">#REF!</definedName>
    <definedName name="rptof" localSheetId="16">#REF!</definedName>
    <definedName name="rptof" localSheetId="21">#REF!</definedName>
    <definedName name="rptof" localSheetId="23">#REF!</definedName>
    <definedName name="rptof" localSheetId="24">#REF!</definedName>
    <definedName name="rptof" localSheetId="17">#REF!</definedName>
    <definedName name="rptof" localSheetId="18">#REF!</definedName>
    <definedName name="rptof" localSheetId="19">#REF!</definedName>
    <definedName name="rptof" localSheetId="20">#REF!</definedName>
    <definedName name="rptof" localSheetId="0">#REF!</definedName>
    <definedName name="rptof" localSheetId="25">#REF!</definedName>
    <definedName name="rptof">#REF!</definedName>
    <definedName name="rq" localSheetId="16">#REF!</definedName>
    <definedName name="rq" localSheetId="21">#REF!</definedName>
    <definedName name="rq" localSheetId="23">#REF!</definedName>
    <definedName name="rq" localSheetId="24">#REF!</definedName>
    <definedName name="rq" localSheetId="17">#REF!</definedName>
    <definedName name="rq" localSheetId="18">#REF!</definedName>
    <definedName name="rq" localSheetId="19">#REF!</definedName>
    <definedName name="rq" localSheetId="20">#REF!</definedName>
    <definedName name="rq" localSheetId="0">#REF!</definedName>
    <definedName name="rq" localSheetId="25">#REF!</definedName>
    <definedName name="rq">#REF!</definedName>
    <definedName name="shift">[30]Data_Shifted!$I$1</definedName>
    <definedName name="spanners_level1" localSheetId="16">#REF!</definedName>
    <definedName name="spanners_level1" localSheetId="21">#REF!</definedName>
    <definedName name="spanners_level1" localSheetId="23">#REF!</definedName>
    <definedName name="spanners_level1" localSheetId="24">#REF!</definedName>
    <definedName name="spanners_level1" localSheetId="17">#REF!</definedName>
    <definedName name="spanners_level1" localSheetId="18">#REF!</definedName>
    <definedName name="spanners_level1" localSheetId="19">#REF!</definedName>
    <definedName name="spanners_level1" localSheetId="20">#REF!</definedName>
    <definedName name="spanners_level1" localSheetId="0">#REF!</definedName>
    <definedName name="spanners_level1" localSheetId="25">#REF!</definedName>
    <definedName name="spanners_level1">#REF!</definedName>
    <definedName name="spanners_level2" localSheetId="16">#REF!</definedName>
    <definedName name="spanners_level2" localSheetId="21">#REF!</definedName>
    <definedName name="spanners_level2" localSheetId="23">#REF!</definedName>
    <definedName name="spanners_level2" localSheetId="24">#REF!</definedName>
    <definedName name="spanners_level2" localSheetId="17">#REF!</definedName>
    <definedName name="spanners_level2" localSheetId="18">#REF!</definedName>
    <definedName name="spanners_level2" localSheetId="19">#REF!</definedName>
    <definedName name="spanners_level2" localSheetId="20">#REF!</definedName>
    <definedName name="spanners_level2" localSheetId="0">#REF!</definedName>
    <definedName name="spanners_level2" localSheetId="25">#REF!</definedName>
    <definedName name="spanners_level2">#REF!</definedName>
    <definedName name="spanners_level3" localSheetId="16">#REF!</definedName>
    <definedName name="spanners_level3" localSheetId="21">#REF!</definedName>
    <definedName name="spanners_level3" localSheetId="23">#REF!</definedName>
    <definedName name="spanners_level3" localSheetId="24">#REF!</definedName>
    <definedName name="spanners_level3" localSheetId="17">#REF!</definedName>
    <definedName name="spanners_level3" localSheetId="18">#REF!</definedName>
    <definedName name="spanners_level3" localSheetId="19">#REF!</definedName>
    <definedName name="spanners_level3" localSheetId="20">#REF!</definedName>
    <definedName name="spanners_level3" localSheetId="0">#REF!</definedName>
    <definedName name="spanners_level3" localSheetId="25">#REF!</definedName>
    <definedName name="spanners_level3">#REF!</definedName>
    <definedName name="spanners_level4" localSheetId="16">#REF!</definedName>
    <definedName name="spanners_level4" localSheetId="21">#REF!</definedName>
    <definedName name="spanners_level4" localSheetId="23">#REF!</definedName>
    <definedName name="spanners_level4" localSheetId="24">#REF!</definedName>
    <definedName name="spanners_level4" localSheetId="17">#REF!</definedName>
    <definedName name="spanners_level4" localSheetId="18">#REF!</definedName>
    <definedName name="spanners_level4" localSheetId="19">#REF!</definedName>
    <definedName name="spanners_level4" localSheetId="20">#REF!</definedName>
    <definedName name="spanners_level4" localSheetId="0">#REF!</definedName>
    <definedName name="spanners_level4" localSheetId="25">#REF!</definedName>
    <definedName name="spanners_level4">#REF!</definedName>
    <definedName name="spanners_level5" localSheetId="16">#REF!</definedName>
    <definedName name="spanners_level5" localSheetId="21">#REF!</definedName>
    <definedName name="spanners_level5" localSheetId="23">#REF!</definedName>
    <definedName name="spanners_level5" localSheetId="24">#REF!</definedName>
    <definedName name="spanners_level5" localSheetId="17">#REF!</definedName>
    <definedName name="spanners_level5" localSheetId="18">#REF!</definedName>
    <definedName name="spanners_level5" localSheetId="19">#REF!</definedName>
    <definedName name="spanners_level5" localSheetId="20">#REF!</definedName>
    <definedName name="spanners_level5" localSheetId="0">#REF!</definedName>
    <definedName name="spanners_level5" localSheetId="25">#REF!</definedName>
    <definedName name="spanners_level5">#REF!</definedName>
    <definedName name="spanners_levelV" localSheetId="16">#REF!</definedName>
    <definedName name="spanners_levelV" localSheetId="21">#REF!</definedName>
    <definedName name="spanners_levelV" localSheetId="23">#REF!</definedName>
    <definedName name="spanners_levelV" localSheetId="24">#REF!</definedName>
    <definedName name="spanners_levelV" localSheetId="17">#REF!</definedName>
    <definedName name="spanners_levelV" localSheetId="18">#REF!</definedName>
    <definedName name="spanners_levelV" localSheetId="19">#REF!</definedName>
    <definedName name="spanners_levelV" localSheetId="20">#REF!</definedName>
    <definedName name="spanners_levelV" localSheetId="0">#REF!</definedName>
    <definedName name="spanners_levelV" localSheetId="25">#REF!</definedName>
    <definedName name="spanners_levelV">#REF!</definedName>
    <definedName name="spanners_levelX" localSheetId="16">#REF!</definedName>
    <definedName name="spanners_levelX" localSheetId="21">#REF!</definedName>
    <definedName name="spanners_levelX" localSheetId="23">#REF!</definedName>
    <definedName name="spanners_levelX" localSheetId="24">#REF!</definedName>
    <definedName name="spanners_levelX" localSheetId="17">#REF!</definedName>
    <definedName name="spanners_levelX" localSheetId="18">#REF!</definedName>
    <definedName name="spanners_levelX" localSheetId="19">#REF!</definedName>
    <definedName name="spanners_levelX" localSheetId="20">#REF!</definedName>
    <definedName name="spanners_levelX" localSheetId="0">#REF!</definedName>
    <definedName name="spanners_levelX" localSheetId="25">#REF!</definedName>
    <definedName name="spanners_levelX">#REF!</definedName>
    <definedName name="spanners_levelY" localSheetId="16">#REF!</definedName>
    <definedName name="spanners_levelY" localSheetId="21">#REF!</definedName>
    <definedName name="spanners_levelY" localSheetId="23">#REF!</definedName>
    <definedName name="spanners_levelY" localSheetId="24">#REF!</definedName>
    <definedName name="spanners_levelY" localSheetId="17">#REF!</definedName>
    <definedName name="spanners_levelY" localSheetId="18">#REF!</definedName>
    <definedName name="spanners_levelY" localSheetId="19">#REF!</definedName>
    <definedName name="spanners_levelY" localSheetId="20">#REF!</definedName>
    <definedName name="spanners_levelY" localSheetId="0">#REF!</definedName>
    <definedName name="spanners_levelY" localSheetId="25">#REF!</definedName>
    <definedName name="spanners_levelY">#REF!</definedName>
    <definedName name="spanners_levelZ" localSheetId="16">#REF!</definedName>
    <definedName name="spanners_levelZ" localSheetId="21">#REF!</definedName>
    <definedName name="spanners_levelZ" localSheetId="23">#REF!</definedName>
    <definedName name="spanners_levelZ" localSheetId="24">#REF!</definedName>
    <definedName name="spanners_levelZ" localSheetId="17">#REF!</definedName>
    <definedName name="spanners_levelZ" localSheetId="18">#REF!</definedName>
    <definedName name="spanners_levelZ" localSheetId="19">#REF!</definedName>
    <definedName name="spanners_levelZ" localSheetId="20">#REF!</definedName>
    <definedName name="spanners_levelZ" localSheetId="0">#REF!</definedName>
    <definedName name="spanners_levelZ" localSheetId="25">#REF!</definedName>
    <definedName name="spanners_levelZ">#REF!</definedName>
    <definedName name="SPSS">[31]Figure5.6!$B$2:$X$30</definedName>
    <definedName name="stub_lines" localSheetId="16">#REF!</definedName>
    <definedName name="stub_lines" localSheetId="21">#REF!</definedName>
    <definedName name="stub_lines" localSheetId="23">#REF!</definedName>
    <definedName name="stub_lines" localSheetId="24">#REF!</definedName>
    <definedName name="stub_lines" localSheetId="17">#REF!</definedName>
    <definedName name="stub_lines" localSheetId="18">#REF!</definedName>
    <definedName name="stub_lines" localSheetId="19">#REF!</definedName>
    <definedName name="stub_lines" localSheetId="20">#REF!</definedName>
    <definedName name="stub_lines" localSheetId="0">#REF!</definedName>
    <definedName name="stub_lines" localSheetId="25">#REF!</definedName>
    <definedName name="stub_lines">#REF!</definedName>
    <definedName name="STZN">#N/A</definedName>
    <definedName name="T_A4.3_W_2010">'[32]T_A4.6'!$A$8:$O$55</definedName>
    <definedName name="T_A4.6">'[32]T_A4.8 (Web)'!$A$8:$K$47</definedName>
    <definedName name="T3_L_TOT_MW">[33]T3_L_TOT_MW!$G$1:$M$315</definedName>
    <definedName name="T3_MW_2564">[33]T3_L_EDCAT_MW!$G$1:$N$853</definedName>
    <definedName name="T3_N_MW_2564">[33]T3_N_EDCAT_MW!$G$1:$N$857</definedName>
    <definedName name="T3_N_TOT_MW">[33]T3_N_TOT_MW!$G$1:$M$315</definedName>
    <definedName name="T4_N_EDCAT_MW" localSheetId="0">[34]T4_N_EDCAT_MW!#REF!</definedName>
    <definedName name="T4_N_EDCAT_MW">[34]T4_N_EDCAT_MW!#REF!</definedName>
    <definedName name="Table_DE.4b__Sources_of_private_wealth_accumulation_in_Germany__1870_2010___Multiplicative_decomposition">[35]TableDE4b!$A$3</definedName>
    <definedName name="tableJEL" localSheetId="21">#REF!</definedName>
    <definedName name="tableJEL" localSheetId="24">#REF!</definedName>
    <definedName name="tableJEL" localSheetId="19">#REF!</definedName>
    <definedName name="tableJEL" localSheetId="0">#REF!</definedName>
    <definedName name="tableJEL" localSheetId="25">#REF!</definedName>
    <definedName name="tableJEL">#REF!</definedName>
    <definedName name="temp" localSheetId="16">#REF!</definedName>
    <definedName name="temp" localSheetId="21">#REF!</definedName>
    <definedName name="temp" localSheetId="23">#REF!</definedName>
    <definedName name="temp" localSheetId="24">#REF!</definedName>
    <definedName name="temp" localSheetId="17">#REF!</definedName>
    <definedName name="temp" localSheetId="18">#REF!</definedName>
    <definedName name="temp" localSheetId="19">#REF!</definedName>
    <definedName name="temp" localSheetId="20">#REF!</definedName>
    <definedName name="temp" localSheetId="0">#REF!</definedName>
    <definedName name="temp" localSheetId="25">#REF!</definedName>
    <definedName name="temp">#REF!</definedName>
    <definedName name="test" localSheetId="16">[6]Регион!#REF!</definedName>
    <definedName name="test" localSheetId="21">[6]Регион!#REF!</definedName>
    <definedName name="test" localSheetId="23">[6]Регион!#REF!</definedName>
    <definedName name="test" localSheetId="24">[6]Регион!#REF!</definedName>
    <definedName name="test" localSheetId="17">[6]Регион!#REF!</definedName>
    <definedName name="test" localSheetId="18">[6]Регион!#REF!</definedName>
    <definedName name="test" localSheetId="19">[6]Регион!#REF!</definedName>
    <definedName name="test" localSheetId="20">[6]Регион!#REF!</definedName>
    <definedName name="test" localSheetId="0">[6]Регион!#REF!</definedName>
    <definedName name="test" localSheetId="25">[6]Регион!#REF!</definedName>
    <definedName name="test">[6]Регион!#REF!</definedName>
    <definedName name="Title_A4.3_M_2009">'[32]T_A4.6'!$A$5:$O$5</definedName>
    <definedName name="titles" localSheetId="16">#REF!</definedName>
    <definedName name="titles" localSheetId="21">#REF!</definedName>
    <definedName name="titles" localSheetId="23">#REF!</definedName>
    <definedName name="titles" localSheetId="24">#REF!</definedName>
    <definedName name="titles" localSheetId="17">#REF!</definedName>
    <definedName name="titles" localSheetId="18">#REF!</definedName>
    <definedName name="titles" localSheetId="19">#REF!</definedName>
    <definedName name="titles" localSheetId="20">#REF!</definedName>
    <definedName name="titles" localSheetId="0">#REF!</definedName>
    <definedName name="titles" localSheetId="25">#REF!</definedName>
    <definedName name="titles">#REF!</definedName>
    <definedName name="totals" localSheetId="16">#REF!</definedName>
    <definedName name="totals" localSheetId="21">#REF!</definedName>
    <definedName name="totals" localSheetId="23">#REF!</definedName>
    <definedName name="totals" localSheetId="24">#REF!</definedName>
    <definedName name="totals" localSheetId="17">#REF!</definedName>
    <definedName name="totals" localSheetId="18">#REF!</definedName>
    <definedName name="totals" localSheetId="19">#REF!</definedName>
    <definedName name="totals" localSheetId="20">#REF!</definedName>
    <definedName name="totals" localSheetId="0">#REF!</definedName>
    <definedName name="totals" localSheetId="25">#REF!</definedName>
    <definedName name="totals">#REF!</definedName>
    <definedName name="toto">'[36]Graph 3.7.a'!$B$125:$C$151</definedName>
    <definedName name="toto1">[37]Data5.11a!$B$3:$C$34</definedName>
    <definedName name="tt" localSheetId="16">#REF!</definedName>
    <definedName name="tt" localSheetId="21">#REF!</definedName>
    <definedName name="tt" localSheetId="23">#REF!</definedName>
    <definedName name="tt" localSheetId="24">#REF!</definedName>
    <definedName name="tt" localSheetId="17">#REF!</definedName>
    <definedName name="tt" localSheetId="18">#REF!</definedName>
    <definedName name="tt" localSheetId="19">#REF!</definedName>
    <definedName name="tt" localSheetId="20">#REF!</definedName>
    <definedName name="tt" localSheetId="0">#REF!</definedName>
    <definedName name="tt" localSheetId="25">#REF!</definedName>
    <definedName name="tt">#REF!</definedName>
    <definedName name="UHRN96">#N/A</definedName>
    <definedName name="valuevx">42.314159</definedName>
    <definedName name="weight">[38]F5_W!$A$1:$C$33</definedName>
    <definedName name="xxx" localSheetId="16">#REF!</definedName>
    <definedName name="xxx" localSheetId="21">#REF!</definedName>
    <definedName name="xxx" localSheetId="23">#REF!</definedName>
    <definedName name="xxx" localSheetId="24">#REF!</definedName>
    <definedName name="xxx" localSheetId="17">#REF!</definedName>
    <definedName name="xxx" localSheetId="18">#REF!</definedName>
    <definedName name="xxx" localSheetId="19">#REF!</definedName>
    <definedName name="xxx" localSheetId="20">#REF!</definedName>
    <definedName name="xxx" localSheetId="0">#REF!</definedName>
    <definedName name="xxx" localSheetId="25">#REF!</definedName>
    <definedName name="xxx">#REF!</definedName>
    <definedName name="xxxx">#REF!</definedName>
    <definedName name="Year" localSheetId="21">[27]Output!$C$4:$C$38</definedName>
    <definedName name="Year" localSheetId="24">[28]Output!$C$4:$C$38</definedName>
    <definedName name="Year" localSheetId="18">[27]Output!$C$4:$C$38</definedName>
    <definedName name="Year" localSheetId="19">[27]Output!$C$4:$C$38</definedName>
    <definedName name="Year" localSheetId="20">[28]Output!$C$4:$C$38</definedName>
    <definedName name="Year" localSheetId="0">[29]Output!$C$4:$C$38</definedName>
    <definedName name="Year">[29]Output!$C$4:$C$38</definedName>
    <definedName name="YearLabel" localSheetId="21">[27]Output!$B$15</definedName>
    <definedName name="YearLabel" localSheetId="24">[28]Output!$B$15</definedName>
    <definedName name="YearLabel" localSheetId="18">[27]Output!$B$15</definedName>
    <definedName name="YearLabel" localSheetId="19">[27]Output!$B$15</definedName>
    <definedName name="YearLabel" localSheetId="20">[28]Output!$B$15</definedName>
    <definedName name="YearLabel" localSheetId="0">[29]Output!$B$15</definedName>
    <definedName name="YearLabel">[29]Output!$B$15</definedName>
    <definedName name="yearly">[39]data_sheet!$D$10:$DV$177</definedName>
    <definedName name="ZAM1_96">#N/A</definedName>
    <definedName name="ZAM96">#N/A</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52" i="27" l="1"/>
  <c r="E52" i="27"/>
  <c r="D52" i="27"/>
  <c r="C52" i="27"/>
  <c r="B51" i="27"/>
  <c r="B52" i="27"/>
  <c r="C6" i="38"/>
  <c r="C5" i="38"/>
  <c r="C4" i="38"/>
  <c r="H21" i="21"/>
  <c r="I29" i="21"/>
  <c r="H29" i="21"/>
  <c r="G29" i="21"/>
  <c r="F29" i="21"/>
  <c r="E29" i="21"/>
  <c r="D29" i="21"/>
  <c r="C29" i="21"/>
  <c r="B29" i="21"/>
  <c r="A29" i="21"/>
  <c r="I25" i="21"/>
  <c r="H25" i="21"/>
  <c r="G25" i="21"/>
  <c r="F25" i="21"/>
  <c r="E25" i="21"/>
  <c r="D25" i="21"/>
  <c r="C25" i="21"/>
  <c r="B25" i="21"/>
  <c r="A25" i="21"/>
  <c r="G17" i="19"/>
  <c r="F17" i="19"/>
  <c r="G16" i="19"/>
  <c r="F16" i="19"/>
  <c r="G15" i="19"/>
  <c r="F15" i="19"/>
  <c r="G14" i="19"/>
  <c r="F14" i="19"/>
  <c r="G7" i="19"/>
  <c r="F7" i="19"/>
  <c r="G6" i="19"/>
  <c r="F6" i="19"/>
  <c r="G5" i="19"/>
  <c r="F5" i="19"/>
  <c r="C4" i="19"/>
  <c r="G4" i="19"/>
  <c r="F4" i="19"/>
  <c r="A117" i="29"/>
  <c r="A118" i="29"/>
  <c r="A119" i="29"/>
  <c r="A120"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F50" i="27"/>
  <c r="E50" i="27"/>
  <c r="D50" i="27"/>
  <c r="C50" i="27"/>
  <c r="B7" i="27"/>
  <c r="B12" i="27"/>
  <c r="B16" i="27"/>
  <c r="B21" i="27"/>
  <c r="B25" i="27"/>
  <c r="B28" i="27"/>
  <c r="B31" i="27"/>
  <c r="B32" i="27"/>
  <c r="B33" i="27"/>
  <c r="B34" i="27"/>
  <c r="B35" i="27"/>
  <c r="B36" i="27"/>
  <c r="B37" i="27"/>
  <c r="B38" i="27"/>
  <c r="B39" i="27"/>
  <c r="B40" i="27"/>
  <c r="B41" i="27"/>
  <c r="B42" i="27"/>
  <c r="B43" i="27"/>
  <c r="B44" i="27"/>
  <c r="B45" i="27"/>
  <c r="B46" i="27"/>
  <c r="B47" i="27"/>
  <c r="B48" i="27"/>
  <c r="B49" i="27"/>
  <c r="B50" i="27"/>
  <c r="E223" i="27"/>
  <c r="E224" i="27"/>
  <c r="E57" i="27"/>
  <c r="F223" i="27"/>
  <c r="E117" i="27"/>
  <c r="E225" i="27"/>
  <c r="E139" i="27"/>
  <c r="F224" i="27"/>
  <c r="F225" i="27"/>
  <c r="E97" i="27"/>
  <c r="F143" i="27"/>
  <c r="F169" i="27"/>
  <c r="F140" i="27"/>
  <c r="E77" i="27"/>
  <c r="F166" i="27"/>
  <c r="F151" i="27"/>
  <c r="F117" i="27"/>
  <c r="F77" i="27"/>
  <c r="F149" i="27"/>
  <c r="F141" i="27"/>
  <c r="F57" i="27"/>
  <c r="F145" i="27"/>
  <c r="F157" i="27"/>
  <c r="F179" i="27"/>
  <c r="F159" i="27"/>
  <c r="F167" i="27"/>
  <c r="F171" i="27"/>
  <c r="F178" i="27"/>
  <c r="F154" i="27"/>
  <c r="F148" i="27"/>
  <c r="F144" i="27"/>
  <c r="F162" i="27"/>
  <c r="F164" i="27"/>
  <c r="F97" i="27"/>
  <c r="F158" i="27"/>
  <c r="F146" i="27"/>
  <c r="F161" i="27"/>
  <c r="F176" i="27"/>
  <c r="F181" i="27"/>
  <c r="F180" i="27"/>
  <c r="F155" i="27"/>
  <c r="F174" i="27"/>
  <c r="F160" i="27"/>
  <c r="F177" i="27"/>
  <c r="F150" i="27"/>
  <c r="F175" i="27"/>
  <c r="F163" i="27"/>
  <c r="F173" i="27"/>
  <c r="F172" i="27"/>
  <c r="F147" i="27"/>
  <c r="F168" i="27"/>
  <c r="F142" i="27"/>
  <c r="F170" i="27"/>
  <c r="F152" i="27"/>
  <c r="F165" i="27"/>
  <c r="F156" i="27"/>
  <c r="F139" i="27"/>
  <c r="F153" i="27"/>
  <c r="E8" i="24"/>
  <c r="D8" i="24"/>
  <c r="C8" i="24"/>
  <c r="B8" i="24"/>
  <c r="O121" i="14"/>
  <c r="N121" i="14"/>
  <c r="M121" i="14"/>
  <c r="C121" i="14"/>
  <c r="K19" i="14"/>
  <c r="J19" i="14"/>
  <c r="J6" i="14"/>
  <c r="K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V19" i="14"/>
  <c r="V20" i="14"/>
  <c r="V21" i="14"/>
  <c r="V22" i="14"/>
  <c r="J26" i="14"/>
  <c r="K26" i="14"/>
  <c r="J31" i="14"/>
  <c r="K31" i="14"/>
  <c r="J36" i="14"/>
  <c r="K36" i="14"/>
  <c r="J41" i="14"/>
  <c r="K41" i="14"/>
  <c r="J46" i="14"/>
  <c r="K46" i="14"/>
  <c r="J51" i="14"/>
  <c r="K51" i="14"/>
  <c r="J56" i="14"/>
  <c r="K56" i="14"/>
  <c r="J61" i="14"/>
  <c r="K61" i="14"/>
  <c r="J66" i="14"/>
  <c r="K66" i="14"/>
  <c r="J71" i="14"/>
  <c r="K71" i="14"/>
  <c r="J76" i="14"/>
  <c r="K76" i="14"/>
  <c r="J81" i="14"/>
  <c r="K81" i="14"/>
  <c r="J86" i="14"/>
  <c r="K86" i="14"/>
  <c r="J91" i="14"/>
  <c r="K91" i="14"/>
  <c r="J96" i="14"/>
  <c r="K96" i="14"/>
  <c r="J101" i="14"/>
  <c r="K101" i="14"/>
  <c r="J106" i="14"/>
  <c r="K106" i="14"/>
  <c r="J111" i="14"/>
  <c r="K111" i="14"/>
  <c r="J116" i="14"/>
  <c r="K116" i="14"/>
  <c r="A117" i="14"/>
  <c r="A118" i="14"/>
  <c r="A119" i="14"/>
  <c r="A120" i="14"/>
  <c r="B121" i="14"/>
  <c r="J121" i="14"/>
  <c r="K121" i="14"/>
  <c r="C14" i="8"/>
  <c r="B14" i="8"/>
  <c r="B8" i="13"/>
  <c r="B7" i="13"/>
  <c r="B9" i="13"/>
  <c r="B10" i="13"/>
  <c r="B6" i="13"/>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50" i="10"/>
  <c r="E51" i="10"/>
  <c r="E52" i="10"/>
  <c r="E53" i="10"/>
  <c r="E54" i="10"/>
  <c r="E55" i="10"/>
  <c r="E56" i="10"/>
  <c r="E57" i="10"/>
  <c r="E58" i="10"/>
  <c r="E59" i="10"/>
  <c r="E60" i="10"/>
  <c r="E61" i="10"/>
  <c r="F6" i="10"/>
  <c r="F7" i="10"/>
  <c r="E49"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9" i="10"/>
  <c r="E250" i="10"/>
  <c r="E251" i="10"/>
  <c r="E252" i="10"/>
  <c r="E253" i="10"/>
  <c r="E254" i="10"/>
  <c r="E255" i="10"/>
  <c r="E256" i="10"/>
  <c r="E257" i="10"/>
  <c r="E258" i="10"/>
  <c r="E259" i="10"/>
  <c r="E260" i="10"/>
  <c r="E261" i="10"/>
  <c r="E262" i="10"/>
  <c r="E263" i="10"/>
  <c r="E264" i="10"/>
  <c r="E265" i="10"/>
  <c r="E266" i="10"/>
  <c r="A10" i="10"/>
  <c r="F8" i="10"/>
  <c r="E141" i="10"/>
  <c r="E241" i="10"/>
  <c r="D6" i="10"/>
  <c r="D7" i="10"/>
  <c r="A210" i="10"/>
  <c r="A110" i="10"/>
  <c r="D8" i="10"/>
  <c r="E2153" i="10"/>
  <c r="E2152" i="10"/>
  <c r="E2151" i="10"/>
  <c r="E2150" i="10"/>
  <c r="E2149" i="10"/>
  <c r="E2148" i="10"/>
  <c r="E2147" i="10"/>
  <c r="E2146" i="10"/>
  <c r="E2145" i="10"/>
  <c r="E2144" i="10"/>
  <c r="E2143" i="10"/>
  <c r="E2142" i="10"/>
  <c r="E2141" i="10"/>
  <c r="E2140" i="10"/>
  <c r="E2139" i="10"/>
  <c r="E2138" i="10"/>
  <c r="E2137" i="10"/>
  <c r="E2136" i="10"/>
  <c r="E2135" i="10"/>
  <c r="E2134" i="10"/>
  <c r="E2133" i="10"/>
  <c r="E2132" i="10"/>
  <c r="E2131" i="10"/>
  <c r="E2130" i="10"/>
  <c r="E2129" i="10"/>
  <c r="E2128" i="10"/>
  <c r="E2127" i="10"/>
  <c r="E2126" i="10"/>
  <c r="E2125" i="10"/>
  <c r="E2124" i="10"/>
  <c r="E2123" i="10"/>
  <c r="E2122" i="10"/>
  <c r="E2121" i="10"/>
  <c r="E2120" i="10"/>
  <c r="E2119" i="10"/>
  <c r="E2118" i="10"/>
  <c r="E2117" i="10"/>
  <c r="E2116" i="10"/>
  <c r="E2115" i="10"/>
  <c r="E2114" i="10"/>
  <c r="E2113" i="10"/>
  <c r="E2112" i="10"/>
  <c r="E2111" i="10"/>
  <c r="E2110" i="10"/>
  <c r="E2109" i="10"/>
  <c r="E2108" i="10"/>
  <c r="E2107" i="10"/>
  <c r="E2106" i="10"/>
  <c r="E2105" i="10"/>
  <c r="E2104" i="10"/>
  <c r="E2103" i="10"/>
  <c r="E2102" i="10"/>
  <c r="E2101" i="10"/>
  <c r="E2100" i="10"/>
  <c r="E2099" i="10"/>
  <c r="E2098" i="10"/>
  <c r="E2097" i="10"/>
  <c r="E2096" i="10"/>
  <c r="E2095" i="10"/>
  <c r="E2094" i="10"/>
  <c r="E2093" i="10"/>
  <c r="E2092" i="10"/>
  <c r="E2091" i="10"/>
  <c r="E2090" i="10"/>
  <c r="E2089" i="10"/>
  <c r="E2088" i="10"/>
  <c r="E2087" i="10"/>
  <c r="E2086" i="10"/>
  <c r="E2085" i="10"/>
  <c r="E2084" i="10"/>
  <c r="E2083" i="10"/>
  <c r="E2082" i="10"/>
  <c r="E2081" i="10"/>
  <c r="E2080" i="10"/>
  <c r="E2079" i="10"/>
  <c r="E2078" i="10"/>
  <c r="E2077" i="10"/>
  <c r="E2076" i="10"/>
  <c r="E2075" i="10"/>
  <c r="E2074" i="10"/>
  <c r="E2073" i="10"/>
  <c r="E2072" i="10"/>
  <c r="E2071" i="10"/>
  <c r="E2070" i="10"/>
  <c r="E2069" i="10"/>
  <c r="E2068" i="10"/>
  <c r="E2067" i="10"/>
  <c r="E2066" i="10"/>
  <c r="E2065" i="10"/>
  <c r="E2064" i="10"/>
  <c r="E2063" i="10"/>
  <c r="E2062" i="10"/>
  <c r="E2061" i="10"/>
  <c r="E2060" i="10"/>
  <c r="E2059" i="10"/>
  <c r="E2058" i="10"/>
  <c r="E2057" i="10"/>
  <c r="E2056" i="10"/>
  <c r="E2055" i="10"/>
  <c r="E2054" i="10"/>
  <c r="E2053" i="10"/>
  <c r="E2052" i="10"/>
  <c r="E2051" i="10"/>
  <c r="E2050" i="10"/>
  <c r="E2049" i="10"/>
  <c r="E2048" i="10"/>
  <c r="E2047" i="10"/>
  <c r="E2046" i="10"/>
  <c r="E2045" i="10"/>
  <c r="E2044" i="10"/>
  <c r="E2043" i="10"/>
  <c r="E2042" i="10"/>
  <c r="E2041" i="10"/>
  <c r="E2040" i="10"/>
  <c r="E2039" i="10"/>
  <c r="E2038" i="10"/>
  <c r="E2037" i="10"/>
  <c r="E2036" i="10"/>
  <c r="E2035" i="10"/>
  <c r="E2034" i="10"/>
  <c r="E2033" i="10"/>
  <c r="E2032" i="10"/>
  <c r="E2031" i="10"/>
  <c r="E2030" i="10"/>
  <c r="E2029" i="10"/>
  <c r="E2028" i="10"/>
  <c r="E2027" i="10"/>
  <c r="E2026" i="10"/>
  <c r="E2025" i="10"/>
  <c r="E2024" i="10"/>
  <c r="E2023" i="10"/>
  <c r="E2022" i="10"/>
  <c r="E2021" i="10"/>
  <c r="E2020" i="10"/>
  <c r="E2019" i="10"/>
  <c r="E2018" i="10"/>
  <c r="E2017" i="10"/>
  <c r="E2016" i="10"/>
  <c r="E2015" i="10"/>
  <c r="E2014" i="10"/>
  <c r="E2013" i="10"/>
  <c r="E2012" i="10"/>
  <c r="E2011" i="10"/>
  <c r="E2010" i="10"/>
  <c r="E2009" i="10"/>
  <c r="E2008" i="10"/>
  <c r="E2007" i="10"/>
  <c r="E2006" i="10"/>
  <c r="E2005" i="10"/>
  <c r="E2004" i="10"/>
  <c r="E2003" i="10"/>
  <c r="E2002" i="10"/>
  <c r="E2001" i="10"/>
  <c r="E2000" i="10"/>
  <c r="E1999" i="10"/>
  <c r="E1998" i="10"/>
  <c r="E1997" i="10"/>
  <c r="E1996" i="10"/>
  <c r="E1995" i="10"/>
  <c r="E1994" i="10"/>
  <c r="E1993" i="10"/>
  <c r="E1992" i="10"/>
  <c r="E1991" i="10"/>
  <c r="E1990" i="10"/>
  <c r="E1989" i="10"/>
  <c r="E1988" i="10"/>
  <c r="E1987" i="10"/>
  <c r="E1986" i="10"/>
  <c r="E1985" i="10"/>
  <c r="E1984" i="10"/>
  <c r="E1983" i="10"/>
  <c r="E1982" i="10"/>
  <c r="E1981" i="10"/>
  <c r="E1980" i="10"/>
  <c r="E1979" i="10"/>
  <c r="E1978" i="10"/>
  <c r="E1977" i="10"/>
  <c r="E1976" i="10"/>
  <c r="E1975" i="10"/>
  <c r="E1974" i="10"/>
  <c r="E1973" i="10"/>
  <c r="E1972" i="10"/>
  <c r="E1971" i="10"/>
  <c r="E1970" i="10"/>
  <c r="E1969" i="10"/>
  <c r="E1968" i="10"/>
  <c r="E1967" i="10"/>
  <c r="E1966" i="10"/>
  <c r="E1965" i="10"/>
  <c r="E1964" i="10"/>
  <c r="E1963" i="10"/>
  <c r="E1962" i="10"/>
  <c r="E1961" i="10"/>
  <c r="E1960" i="10"/>
  <c r="E1959" i="10"/>
  <c r="E1958" i="10"/>
  <c r="E1957" i="10"/>
  <c r="E1956" i="10"/>
  <c r="E1955" i="10"/>
  <c r="E1954" i="10"/>
  <c r="E1953" i="10"/>
  <c r="E1952" i="10"/>
  <c r="E1951" i="10"/>
  <c r="E1950" i="10"/>
  <c r="E1949" i="10"/>
  <c r="E1948" i="10"/>
  <c r="E1947" i="10"/>
  <c r="E1946" i="10"/>
  <c r="E1945" i="10"/>
  <c r="E1944" i="10"/>
  <c r="E1943" i="10"/>
  <c r="E1942" i="10"/>
  <c r="E1941" i="10"/>
  <c r="E1940" i="10"/>
  <c r="E1939" i="10"/>
  <c r="E1938" i="10"/>
  <c r="E1937" i="10"/>
  <c r="E1936" i="10"/>
  <c r="E1935" i="10"/>
  <c r="E1934" i="10"/>
  <c r="E1933" i="10"/>
  <c r="E1932" i="10"/>
  <c r="E1931" i="10"/>
  <c r="E1930" i="10"/>
  <c r="E1929" i="10"/>
  <c r="E1928" i="10"/>
  <c r="E1927" i="10"/>
  <c r="E1926" i="10"/>
  <c r="E1925" i="10"/>
  <c r="E1924" i="10"/>
  <c r="E1923" i="10"/>
  <c r="E1922" i="10"/>
  <c r="E1921" i="10"/>
  <c r="E1920" i="10"/>
  <c r="E1919" i="10"/>
  <c r="E1918" i="10"/>
  <c r="E1917" i="10"/>
  <c r="E1916" i="10"/>
  <c r="E1915" i="10"/>
  <c r="E1914" i="10"/>
  <c r="E1913" i="10"/>
  <c r="E1912" i="10"/>
  <c r="E1911" i="10"/>
  <c r="E1910" i="10"/>
  <c r="E1909" i="10"/>
  <c r="E1908" i="10"/>
  <c r="E1907" i="10"/>
  <c r="E1906" i="10"/>
  <c r="E1905" i="10"/>
  <c r="E1904" i="10"/>
  <c r="E1903" i="10"/>
  <c r="E1902" i="10"/>
  <c r="E1901" i="10"/>
  <c r="E1900" i="10"/>
  <c r="E1899" i="10"/>
  <c r="E1898" i="10"/>
  <c r="E1897" i="10"/>
  <c r="E1896" i="10"/>
  <c r="E1895" i="10"/>
  <c r="E1894" i="10"/>
  <c r="E1893" i="10"/>
  <c r="E1892" i="10"/>
  <c r="E1891" i="10"/>
  <c r="E1890" i="10"/>
  <c r="E1889" i="10"/>
  <c r="E1888" i="10"/>
  <c r="E1887" i="10"/>
  <c r="E1886" i="10"/>
  <c r="E1885" i="10"/>
  <c r="E1884" i="10"/>
  <c r="E1883" i="10"/>
  <c r="E1882" i="10"/>
  <c r="E1881" i="10"/>
  <c r="E1880" i="10"/>
  <c r="E1879" i="10"/>
  <c r="E1878" i="10"/>
  <c r="E1877" i="10"/>
  <c r="E1876" i="10"/>
  <c r="E1875" i="10"/>
  <c r="E1874" i="10"/>
  <c r="E1873" i="10"/>
  <c r="E1872" i="10"/>
  <c r="E1871" i="10"/>
  <c r="E1870" i="10"/>
  <c r="E1869" i="10"/>
  <c r="E1868" i="10"/>
  <c r="E1867" i="10"/>
  <c r="E1866" i="10"/>
  <c r="E1865" i="10"/>
  <c r="E1864" i="10"/>
  <c r="E1863" i="10"/>
  <c r="E1862" i="10"/>
  <c r="E1861" i="10"/>
  <c r="E1860" i="10"/>
  <c r="E1859" i="10"/>
  <c r="E1858" i="10"/>
  <c r="E1857" i="10"/>
  <c r="E1856" i="10"/>
  <c r="E1855" i="10"/>
  <c r="E1854" i="10"/>
  <c r="E1853" i="10"/>
  <c r="E1852" i="10"/>
  <c r="E1851" i="10"/>
  <c r="E1850" i="10"/>
  <c r="E1849" i="10"/>
  <c r="E1848" i="10"/>
  <c r="E1847" i="10"/>
  <c r="E1846" i="10"/>
  <c r="E1845" i="10"/>
  <c r="E1844" i="10"/>
  <c r="E1843" i="10"/>
  <c r="E1842" i="10"/>
  <c r="E1841" i="10"/>
  <c r="E1840" i="10"/>
  <c r="E1839" i="10"/>
  <c r="E1838" i="10"/>
  <c r="E1837" i="10"/>
  <c r="E1836" i="10"/>
  <c r="E1835" i="10"/>
  <c r="E1834" i="10"/>
  <c r="E1833" i="10"/>
  <c r="E1832" i="10"/>
  <c r="E1831" i="10"/>
  <c r="E1830" i="10"/>
  <c r="E1829" i="10"/>
  <c r="E1828" i="10"/>
  <c r="E1827" i="10"/>
  <c r="E1826" i="10"/>
  <c r="E1825" i="10"/>
  <c r="E1824" i="10"/>
  <c r="E1823" i="10"/>
  <c r="E1822" i="10"/>
  <c r="E1821" i="10"/>
  <c r="E1820" i="10"/>
  <c r="E1819" i="10"/>
  <c r="E1818" i="10"/>
  <c r="E1817" i="10"/>
  <c r="E1816" i="10"/>
  <c r="E1815" i="10"/>
  <c r="E1814" i="10"/>
  <c r="E1813" i="10"/>
  <c r="E1812" i="10"/>
  <c r="E1811" i="10"/>
  <c r="E1810" i="10"/>
  <c r="E1809" i="10"/>
  <c r="E1808" i="10"/>
  <c r="E1807" i="10"/>
  <c r="E1806" i="10"/>
  <c r="E1805" i="10"/>
  <c r="E1804" i="10"/>
  <c r="E1803" i="10"/>
  <c r="E1802" i="10"/>
  <c r="E1801" i="10"/>
  <c r="E1800" i="10"/>
  <c r="E1799" i="10"/>
  <c r="E1798" i="10"/>
  <c r="E1797" i="10"/>
  <c r="E1796" i="10"/>
  <c r="E1795" i="10"/>
  <c r="E1794" i="10"/>
  <c r="E1793" i="10"/>
  <c r="E1792" i="10"/>
  <c r="E1791" i="10"/>
  <c r="E1790" i="10"/>
  <c r="E1789" i="10"/>
  <c r="E1788" i="10"/>
  <c r="E1787" i="10"/>
  <c r="E1786" i="10"/>
  <c r="E1785" i="10"/>
  <c r="E1784" i="10"/>
  <c r="E1783" i="10"/>
  <c r="E1782" i="10"/>
  <c r="E1781" i="10"/>
  <c r="E1780" i="10"/>
  <c r="E1779" i="10"/>
  <c r="E1778" i="10"/>
  <c r="E1777" i="10"/>
  <c r="E1776" i="10"/>
  <c r="E1775" i="10"/>
  <c r="E1774" i="10"/>
  <c r="E1773" i="10"/>
  <c r="E1772" i="10"/>
  <c r="E1771" i="10"/>
  <c r="E1770" i="10"/>
  <c r="E1769" i="10"/>
  <c r="E1768" i="10"/>
  <c r="E1767" i="10"/>
  <c r="E1766" i="10"/>
  <c r="E1765" i="10"/>
  <c r="E1764" i="10"/>
  <c r="E1763" i="10"/>
  <c r="E1762" i="10"/>
  <c r="E1761" i="10"/>
  <c r="E1760" i="10"/>
  <c r="E1759" i="10"/>
  <c r="E1758" i="10"/>
  <c r="E1757" i="10"/>
  <c r="E1756" i="10"/>
  <c r="E1755" i="10"/>
  <c r="E1754" i="10"/>
  <c r="E1753" i="10"/>
  <c r="E1752" i="10"/>
  <c r="E1751" i="10"/>
  <c r="E1750" i="10"/>
  <c r="E1749" i="10"/>
  <c r="E1748" i="10"/>
  <c r="E1747" i="10"/>
  <c r="E1746" i="10"/>
  <c r="E1745" i="10"/>
  <c r="E1744" i="10"/>
  <c r="E1743" i="10"/>
  <c r="E1742" i="10"/>
  <c r="E1741" i="10"/>
  <c r="E1740" i="10"/>
  <c r="E1739" i="10"/>
  <c r="E1738" i="10"/>
  <c r="E1737" i="10"/>
  <c r="E1736" i="10"/>
  <c r="E1735" i="10"/>
  <c r="E1734" i="10"/>
  <c r="E1733" i="10"/>
  <c r="E1732" i="10"/>
  <c r="E1731" i="10"/>
  <c r="E1730" i="10"/>
  <c r="E1729" i="10"/>
  <c r="E1728" i="10"/>
  <c r="E1727" i="10"/>
  <c r="E1726" i="10"/>
  <c r="E1725" i="10"/>
  <c r="E1724" i="10"/>
  <c r="E1723" i="10"/>
  <c r="E1722" i="10"/>
  <c r="E1721" i="10"/>
  <c r="E1720" i="10"/>
  <c r="E1719" i="10"/>
  <c r="E1718" i="10"/>
  <c r="E1717" i="10"/>
  <c r="E1716" i="10"/>
  <c r="E1715" i="10"/>
  <c r="E1714" i="10"/>
  <c r="E1713" i="10"/>
  <c r="E1712" i="10"/>
  <c r="E1711" i="10"/>
  <c r="E1710" i="10"/>
  <c r="E1709" i="10"/>
  <c r="E1708" i="10"/>
  <c r="E1707" i="10"/>
  <c r="E1706" i="10"/>
  <c r="E1705" i="10"/>
  <c r="E1704" i="10"/>
  <c r="E1703" i="10"/>
  <c r="E1702" i="10"/>
  <c r="E1701" i="10"/>
  <c r="E1700" i="10"/>
  <c r="E1699" i="10"/>
  <c r="E1698" i="10"/>
  <c r="E1697" i="10"/>
  <c r="E1696" i="10"/>
  <c r="E1695" i="10"/>
  <c r="E1694" i="10"/>
  <c r="E1693" i="10"/>
  <c r="E1692" i="10"/>
  <c r="E1691" i="10"/>
  <c r="E1690" i="10"/>
  <c r="E1689" i="10"/>
  <c r="E1688" i="10"/>
  <c r="E1687" i="10"/>
  <c r="E1686" i="10"/>
  <c r="E1685" i="10"/>
  <c r="E1684" i="10"/>
  <c r="E1683" i="10"/>
  <c r="E1682" i="10"/>
  <c r="E1681" i="10"/>
  <c r="E1680" i="10"/>
  <c r="E1679" i="10"/>
  <c r="E1678" i="10"/>
  <c r="E1677" i="10"/>
  <c r="E1676" i="10"/>
  <c r="E1675" i="10"/>
  <c r="E1674" i="10"/>
  <c r="E1673" i="10"/>
  <c r="E1672" i="10"/>
  <c r="E1671" i="10"/>
  <c r="E1670" i="10"/>
  <c r="E1669" i="10"/>
  <c r="E1668" i="10"/>
  <c r="E1667" i="10"/>
  <c r="E1666" i="10"/>
  <c r="E1665" i="10"/>
  <c r="E1664" i="10"/>
  <c r="E1663" i="10"/>
  <c r="E1662" i="10"/>
  <c r="E1661" i="10"/>
  <c r="E1660" i="10"/>
  <c r="E1659" i="10"/>
  <c r="E1658" i="10"/>
  <c r="E1657" i="10"/>
  <c r="E1656" i="10"/>
  <c r="E1655" i="10"/>
  <c r="E1654" i="10"/>
  <c r="E1653" i="10"/>
  <c r="E1652" i="10"/>
  <c r="E1651" i="10"/>
  <c r="E1650" i="10"/>
  <c r="E1649" i="10"/>
  <c r="E1648" i="10"/>
  <c r="E1647" i="10"/>
  <c r="E1646" i="10"/>
  <c r="E1645" i="10"/>
  <c r="E1644" i="10"/>
  <c r="E1643" i="10"/>
  <c r="E1642" i="10"/>
  <c r="E1641" i="10"/>
  <c r="E1640" i="10"/>
  <c r="E1639" i="10"/>
  <c r="E1638" i="10"/>
  <c r="E1637" i="10"/>
  <c r="E1636" i="10"/>
  <c r="E1635" i="10"/>
  <c r="E1634" i="10"/>
  <c r="E1633" i="10"/>
  <c r="E1632" i="10"/>
  <c r="E1631" i="10"/>
  <c r="E1630" i="10"/>
  <c r="E1629" i="10"/>
  <c r="E1628" i="10"/>
  <c r="E1627" i="10"/>
  <c r="E1626" i="10"/>
  <c r="E1625" i="10"/>
  <c r="E1624" i="10"/>
  <c r="E1623" i="10"/>
  <c r="E1622" i="10"/>
  <c r="E1621" i="10"/>
  <c r="E1620" i="10"/>
  <c r="E1619" i="10"/>
  <c r="E1618" i="10"/>
  <c r="E1617" i="10"/>
  <c r="E1616" i="10"/>
  <c r="E1615" i="10"/>
  <c r="E1614" i="10"/>
  <c r="E1613" i="10"/>
  <c r="E1612" i="10"/>
  <c r="E1611" i="10"/>
  <c r="E1610" i="10"/>
  <c r="E1609" i="10"/>
  <c r="E1608" i="10"/>
  <c r="E1607" i="10"/>
  <c r="E1606" i="10"/>
  <c r="E1605" i="10"/>
  <c r="E1604" i="10"/>
  <c r="E1603" i="10"/>
  <c r="E1602" i="10"/>
  <c r="E1601" i="10"/>
  <c r="E1600" i="10"/>
  <c r="E1599" i="10"/>
  <c r="E1598" i="10"/>
  <c r="E1597" i="10"/>
  <c r="E1596" i="10"/>
  <c r="E1595" i="10"/>
  <c r="E1594" i="10"/>
  <c r="E1593" i="10"/>
  <c r="E1592" i="10"/>
  <c r="E1591" i="10"/>
  <c r="E1590" i="10"/>
  <c r="E1589" i="10"/>
  <c r="E1588" i="10"/>
  <c r="E1587" i="10"/>
  <c r="E1586" i="10"/>
  <c r="E1585" i="10"/>
  <c r="E1584" i="10"/>
  <c r="E1583" i="10"/>
  <c r="E1582" i="10"/>
  <c r="E1581" i="10"/>
  <c r="E1580" i="10"/>
  <c r="E1579" i="10"/>
  <c r="E1578" i="10"/>
  <c r="E1577" i="10"/>
  <c r="E1576" i="10"/>
  <c r="E1575" i="10"/>
  <c r="E1574" i="10"/>
  <c r="E1573" i="10"/>
  <c r="E1572" i="10"/>
  <c r="E1571" i="10"/>
  <c r="E1570" i="10"/>
  <c r="E1569" i="10"/>
  <c r="E1568" i="10"/>
  <c r="E1567" i="10"/>
  <c r="E1566" i="10"/>
  <c r="E1565" i="10"/>
  <c r="E1564" i="10"/>
  <c r="E1563" i="10"/>
  <c r="E1562" i="10"/>
  <c r="E1561" i="10"/>
  <c r="E1560" i="10"/>
  <c r="E1559" i="10"/>
  <c r="E1558" i="10"/>
  <c r="E1557" i="10"/>
  <c r="E1556" i="10"/>
  <c r="E1555" i="10"/>
  <c r="E1554" i="10"/>
  <c r="E1553" i="10"/>
  <c r="E1552" i="10"/>
  <c r="E1551" i="10"/>
  <c r="E1550" i="10"/>
  <c r="E1549" i="10"/>
  <c r="E1548" i="10"/>
  <c r="E1547" i="10"/>
  <c r="E1546" i="10"/>
  <c r="E1545" i="10"/>
  <c r="E1544" i="10"/>
  <c r="E1543" i="10"/>
  <c r="E1542" i="10"/>
  <c r="E1541" i="10"/>
  <c r="E1540" i="10"/>
  <c r="E1539" i="10"/>
  <c r="E1538" i="10"/>
  <c r="E1537" i="10"/>
  <c r="E1536" i="10"/>
  <c r="E1535" i="10"/>
  <c r="E1534" i="10"/>
  <c r="E1533" i="10"/>
  <c r="E1532" i="10"/>
  <c r="E1531" i="10"/>
  <c r="E1530" i="10"/>
  <c r="E1529" i="10"/>
  <c r="E1528" i="10"/>
  <c r="E1527" i="10"/>
  <c r="E1526" i="10"/>
  <c r="E1525" i="10"/>
  <c r="E1524" i="10"/>
  <c r="E1523" i="10"/>
  <c r="E1522" i="10"/>
  <c r="E1521" i="10"/>
  <c r="E1520" i="10"/>
  <c r="E1519" i="10"/>
  <c r="E1518" i="10"/>
  <c r="E1517" i="10"/>
  <c r="E1516" i="10"/>
  <c r="E1515" i="10"/>
  <c r="E1514" i="10"/>
  <c r="E1513" i="10"/>
  <c r="E1512" i="10"/>
  <c r="E1511" i="10"/>
  <c r="E1510" i="10"/>
  <c r="E1509" i="10"/>
  <c r="E1508" i="10"/>
  <c r="E1507" i="10"/>
  <c r="E1506" i="10"/>
  <c r="E1505" i="10"/>
  <c r="E1504" i="10"/>
  <c r="E1503" i="10"/>
  <c r="E1502" i="10"/>
  <c r="E1501" i="10"/>
  <c r="E1500" i="10"/>
  <c r="E1499" i="10"/>
  <c r="E1498" i="10"/>
  <c r="E1497" i="10"/>
  <c r="E1496" i="10"/>
  <c r="E1495" i="10"/>
  <c r="E1494" i="10"/>
  <c r="E1493" i="10"/>
  <c r="E1492" i="10"/>
  <c r="E1491" i="10"/>
  <c r="E1490" i="10"/>
  <c r="E1489" i="10"/>
  <c r="E1488" i="10"/>
  <c r="E1487" i="10"/>
  <c r="E1486" i="10"/>
  <c r="E1485" i="10"/>
  <c r="E1484" i="10"/>
  <c r="E1483" i="10"/>
  <c r="E1482" i="10"/>
  <c r="E1481" i="10"/>
  <c r="E1480" i="10"/>
  <c r="E1479" i="10"/>
  <c r="E1478" i="10"/>
  <c r="E1477" i="10"/>
  <c r="E1476" i="10"/>
  <c r="E1475" i="10"/>
  <c r="E1474" i="10"/>
  <c r="E1473" i="10"/>
  <c r="E1472" i="10"/>
  <c r="E1471" i="10"/>
  <c r="E1470" i="10"/>
  <c r="E1469" i="10"/>
  <c r="E1468" i="10"/>
  <c r="E1467" i="10"/>
  <c r="E1466" i="10"/>
  <c r="E1465" i="10"/>
  <c r="E1464" i="10"/>
  <c r="E1463" i="10"/>
  <c r="E1462" i="10"/>
  <c r="E1461" i="10"/>
  <c r="E1460" i="10"/>
  <c r="E1459" i="10"/>
  <c r="E1458" i="10"/>
  <c r="E1457" i="10"/>
  <c r="E1456" i="10"/>
  <c r="E1455" i="10"/>
  <c r="E1454" i="10"/>
  <c r="E1453" i="10"/>
  <c r="E1452" i="10"/>
  <c r="E1451" i="10"/>
  <c r="E1450" i="10"/>
  <c r="E1449" i="10"/>
  <c r="E1448" i="10"/>
  <c r="E1447" i="10"/>
  <c r="E1446" i="10"/>
  <c r="E1445" i="10"/>
  <c r="E1444" i="10"/>
  <c r="E1443" i="10"/>
  <c r="E1442" i="10"/>
  <c r="E1441" i="10"/>
  <c r="E1440" i="10"/>
  <c r="E1439" i="10"/>
  <c r="E1438" i="10"/>
  <c r="E1437" i="10"/>
  <c r="E1436" i="10"/>
  <c r="E1435" i="10"/>
  <c r="E1434" i="10"/>
  <c r="E1433" i="10"/>
  <c r="E1432" i="10"/>
  <c r="E1431" i="10"/>
  <c r="E1430" i="10"/>
  <c r="E1429" i="10"/>
  <c r="E1428" i="10"/>
  <c r="E1427" i="10"/>
  <c r="E1426" i="10"/>
  <c r="E1425" i="10"/>
  <c r="E1424" i="10"/>
  <c r="E1423" i="10"/>
  <c r="E1422" i="10"/>
  <c r="E1421" i="10"/>
  <c r="E1420" i="10"/>
  <c r="E1419" i="10"/>
  <c r="E1418" i="10"/>
  <c r="E1417" i="10"/>
  <c r="E1416" i="10"/>
  <c r="E1415" i="10"/>
  <c r="E1414" i="10"/>
  <c r="E1413" i="10"/>
  <c r="E1412" i="10"/>
  <c r="E1411" i="10"/>
  <c r="E1410" i="10"/>
  <c r="E1409" i="10"/>
  <c r="E1408" i="10"/>
  <c r="E1407" i="10"/>
  <c r="E1406" i="10"/>
  <c r="E1405" i="10"/>
  <c r="E1404" i="10"/>
  <c r="E1403" i="10"/>
  <c r="E1402" i="10"/>
  <c r="E1401" i="10"/>
  <c r="E1400" i="10"/>
  <c r="E1399" i="10"/>
  <c r="E1398" i="10"/>
  <c r="E1397" i="10"/>
  <c r="E1396" i="10"/>
  <c r="E1395" i="10"/>
  <c r="E1394" i="10"/>
  <c r="E1393" i="10"/>
  <c r="E1392" i="10"/>
  <c r="E1391" i="10"/>
  <c r="E1390" i="10"/>
  <c r="E1389" i="10"/>
  <c r="E1388" i="10"/>
  <c r="E1387" i="10"/>
  <c r="E1386" i="10"/>
  <c r="E1385" i="10"/>
  <c r="E1384" i="10"/>
  <c r="E1383" i="10"/>
  <c r="E1382" i="10"/>
  <c r="E1381" i="10"/>
  <c r="E1380" i="10"/>
  <c r="E1379" i="10"/>
  <c r="E1378" i="10"/>
  <c r="E1377" i="10"/>
  <c r="E1376" i="10"/>
  <c r="E1375" i="10"/>
  <c r="E1374" i="10"/>
  <c r="E1373" i="10"/>
  <c r="E1372" i="10"/>
  <c r="E1371" i="10"/>
  <c r="E1370" i="10"/>
  <c r="E1369" i="10"/>
  <c r="E1368" i="10"/>
  <c r="E1367" i="10"/>
  <c r="E1366" i="10"/>
  <c r="E1365" i="10"/>
  <c r="E1364" i="10"/>
  <c r="E1363" i="10"/>
  <c r="E1362" i="10"/>
  <c r="E1361" i="10"/>
  <c r="E1360" i="10"/>
  <c r="E1359" i="10"/>
  <c r="E1358" i="10"/>
  <c r="E1357" i="10"/>
  <c r="E1356" i="10"/>
  <c r="E1355" i="10"/>
  <c r="E1354" i="10"/>
  <c r="E1353" i="10"/>
  <c r="E1352" i="10"/>
  <c r="E1351" i="10"/>
  <c r="E1350" i="10"/>
  <c r="E1349" i="10"/>
  <c r="E1348" i="10"/>
  <c r="E1347" i="10"/>
  <c r="E1346" i="10"/>
  <c r="E1345" i="10"/>
  <c r="E1344" i="10"/>
  <c r="E1343" i="10"/>
  <c r="E1342" i="10"/>
  <c r="E1341" i="10"/>
  <c r="E1340" i="10"/>
  <c r="E1339" i="10"/>
  <c r="E1338" i="10"/>
  <c r="E1337" i="10"/>
  <c r="E1336" i="10"/>
  <c r="E1335" i="10"/>
  <c r="E1334" i="10"/>
  <c r="E1333" i="10"/>
  <c r="E1332" i="10"/>
  <c r="E1331" i="10"/>
  <c r="E1330" i="10"/>
  <c r="E1329" i="10"/>
  <c r="E1328" i="10"/>
  <c r="E1327" i="10"/>
  <c r="E1326" i="10"/>
  <c r="E1325" i="10"/>
  <c r="E1324" i="10"/>
  <c r="E1323" i="10"/>
  <c r="E1322" i="10"/>
  <c r="E1321" i="10"/>
  <c r="E1320" i="10"/>
  <c r="E1319" i="10"/>
  <c r="E1318" i="10"/>
  <c r="E1317" i="10"/>
  <c r="E1316" i="10"/>
  <c r="E1315" i="10"/>
  <c r="E1314" i="10"/>
  <c r="E1313" i="10"/>
  <c r="E1312" i="10"/>
  <c r="E1311" i="10"/>
  <c r="E1310" i="10"/>
  <c r="E1309" i="10"/>
  <c r="E1308" i="10"/>
  <c r="E1307" i="10"/>
  <c r="E1306" i="10"/>
  <c r="E1305" i="10"/>
  <c r="E1304" i="10"/>
  <c r="E1303" i="10"/>
  <c r="E1302" i="10"/>
  <c r="E1301" i="10"/>
  <c r="E1300" i="10"/>
  <c r="E1299" i="10"/>
  <c r="E1298" i="10"/>
  <c r="E1297" i="10"/>
  <c r="E1296" i="10"/>
  <c r="E1295" i="10"/>
  <c r="E1294" i="10"/>
  <c r="E1293" i="10"/>
  <c r="E1292" i="10"/>
  <c r="E1291" i="10"/>
  <c r="E1290" i="10"/>
  <c r="E1289" i="10"/>
  <c r="E1288" i="10"/>
  <c r="E1287" i="10"/>
  <c r="E1286" i="10"/>
  <c r="E1285" i="10"/>
  <c r="E1284" i="10"/>
  <c r="E1283" i="10"/>
  <c r="E1282" i="10"/>
  <c r="E1281" i="10"/>
  <c r="E1280" i="10"/>
  <c r="E1279" i="10"/>
  <c r="E1278" i="10"/>
  <c r="E1277" i="10"/>
  <c r="E1276" i="10"/>
  <c r="E1275" i="10"/>
  <c r="E1274" i="10"/>
  <c r="E1273" i="10"/>
  <c r="E1272" i="10"/>
  <c r="E1271" i="10"/>
  <c r="E1270" i="10"/>
  <c r="E1269" i="10"/>
  <c r="E1268" i="10"/>
  <c r="E1267" i="10"/>
  <c r="E1266" i="10"/>
  <c r="E1265" i="10"/>
  <c r="E1264" i="10"/>
  <c r="E1263" i="10"/>
  <c r="E1262" i="10"/>
  <c r="E1261" i="10"/>
  <c r="E1260" i="10"/>
  <c r="E1259" i="10"/>
  <c r="E1258" i="10"/>
  <c r="E1257" i="10"/>
  <c r="E1256" i="10"/>
  <c r="E1255" i="10"/>
  <c r="E1254" i="10"/>
  <c r="E1253" i="10"/>
  <c r="E1252" i="10"/>
  <c r="E1251" i="10"/>
  <c r="E1250" i="10"/>
  <c r="E1249" i="10"/>
  <c r="E1248" i="10"/>
  <c r="E1247" i="10"/>
  <c r="E1246" i="10"/>
  <c r="E1245" i="10"/>
  <c r="E1244" i="10"/>
  <c r="E1243" i="10"/>
  <c r="E1242" i="10"/>
  <c r="E1241" i="10"/>
  <c r="E1240" i="10"/>
  <c r="E1239" i="10"/>
  <c r="E1238" i="10"/>
  <c r="E1237" i="10"/>
  <c r="E1236" i="10"/>
  <c r="E1235" i="10"/>
  <c r="E1234" i="10"/>
  <c r="E1233" i="10"/>
  <c r="E1232" i="10"/>
  <c r="E1231" i="10"/>
  <c r="E1230" i="10"/>
  <c r="E1229" i="10"/>
  <c r="E1228" i="10"/>
  <c r="E1227" i="10"/>
  <c r="E1226" i="10"/>
  <c r="E1225" i="10"/>
  <c r="E1224" i="10"/>
  <c r="E1223" i="10"/>
  <c r="E1222" i="10"/>
  <c r="E1221" i="10"/>
  <c r="E1220" i="10"/>
  <c r="E1219" i="10"/>
  <c r="E1218" i="10"/>
  <c r="E1217" i="10"/>
  <c r="E1216" i="10"/>
  <c r="E1215" i="10"/>
  <c r="E1214" i="10"/>
  <c r="E1213" i="10"/>
  <c r="E1212" i="10"/>
  <c r="E1211" i="10"/>
  <c r="E1210" i="10"/>
  <c r="E1209" i="10"/>
  <c r="E1208" i="10"/>
  <c r="E1207" i="10"/>
  <c r="E1206" i="10"/>
  <c r="E1205" i="10"/>
  <c r="E1204" i="10"/>
  <c r="E1203" i="10"/>
  <c r="E1202" i="10"/>
  <c r="E1201" i="10"/>
  <c r="E1200" i="10"/>
  <c r="E1199" i="10"/>
  <c r="E1198" i="10"/>
  <c r="E1197" i="10"/>
  <c r="E1196" i="10"/>
  <c r="E1195" i="10"/>
  <c r="E1194" i="10"/>
  <c r="E1193" i="10"/>
  <c r="E1192" i="10"/>
  <c r="E1191" i="10"/>
  <c r="E1190" i="10"/>
  <c r="E1189" i="10"/>
  <c r="E1188" i="10"/>
  <c r="E1187" i="10"/>
  <c r="E1186" i="10"/>
  <c r="E1185" i="10"/>
  <c r="E1184" i="10"/>
  <c r="E1183" i="10"/>
  <c r="E1182" i="10"/>
  <c r="E1181" i="10"/>
  <c r="E1180" i="10"/>
  <c r="E1179" i="10"/>
  <c r="E1178" i="10"/>
  <c r="E1177" i="10"/>
  <c r="E1176" i="10"/>
  <c r="E1175" i="10"/>
  <c r="E1174" i="10"/>
  <c r="E1173" i="10"/>
  <c r="E1172" i="10"/>
  <c r="E1171" i="10"/>
  <c r="E1170" i="10"/>
  <c r="E1169" i="10"/>
  <c r="E1168" i="10"/>
  <c r="E1167" i="10"/>
  <c r="E1166" i="10"/>
  <c r="E1165" i="10"/>
  <c r="E1164" i="10"/>
  <c r="E1163" i="10"/>
  <c r="E1162" i="10"/>
  <c r="E1161" i="10"/>
  <c r="E1160" i="10"/>
  <c r="E1159" i="10"/>
  <c r="E1158" i="10"/>
  <c r="E1157" i="10"/>
  <c r="E1156" i="10"/>
  <c r="E1155" i="10"/>
  <c r="E1154" i="10"/>
  <c r="E1153" i="10"/>
  <c r="E1152" i="10"/>
  <c r="E1151" i="10"/>
  <c r="E1150" i="10"/>
  <c r="E1149" i="10"/>
  <c r="E1148" i="10"/>
  <c r="E1147" i="10"/>
  <c r="E1146" i="10"/>
  <c r="E1145" i="10"/>
  <c r="E1144" i="10"/>
  <c r="E1143" i="10"/>
  <c r="E1142" i="10"/>
  <c r="E1141" i="10"/>
  <c r="E1140" i="10"/>
  <c r="E1139" i="10"/>
  <c r="E1138" i="10"/>
  <c r="E1137" i="10"/>
  <c r="E1136" i="10"/>
  <c r="E1135" i="10"/>
  <c r="E1134" i="10"/>
  <c r="E1133" i="10"/>
  <c r="E1132" i="10"/>
  <c r="E1131" i="10"/>
  <c r="E1130" i="10"/>
  <c r="E1129" i="10"/>
  <c r="E1128" i="10"/>
  <c r="E1127" i="10"/>
  <c r="E1126" i="10"/>
  <c r="E1125" i="10"/>
  <c r="E1124" i="10"/>
  <c r="E1123" i="10"/>
  <c r="E1122" i="10"/>
  <c r="E1121" i="10"/>
  <c r="E1120" i="10"/>
  <c r="E1119" i="10"/>
  <c r="E1118" i="10"/>
  <c r="E1117" i="10"/>
  <c r="E1116" i="10"/>
  <c r="E1115" i="10"/>
  <c r="E1114" i="10"/>
  <c r="E1113" i="10"/>
  <c r="E1112" i="10"/>
  <c r="E1111" i="10"/>
  <c r="E1110" i="10"/>
  <c r="E1109" i="10"/>
  <c r="E1108" i="10"/>
  <c r="E1107" i="10"/>
  <c r="E1106" i="10"/>
  <c r="E1105" i="10"/>
  <c r="E1104" i="10"/>
  <c r="E1103" i="10"/>
  <c r="E1102" i="10"/>
  <c r="E1101" i="10"/>
  <c r="E1100" i="10"/>
  <c r="E1099" i="10"/>
  <c r="E1098" i="10"/>
  <c r="E1097" i="10"/>
  <c r="E1096" i="10"/>
  <c r="E1095" i="10"/>
  <c r="E1094" i="10"/>
  <c r="E1093" i="10"/>
  <c r="E1092" i="10"/>
  <c r="E1091" i="10"/>
  <c r="E1090" i="10"/>
  <c r="E1089" i="10"/>
  <c r="E1088" i="10"/>
  <c r="E1087" i="10"/>
  <c r="E1086" i="10"/>
  <c r="E1085" i="10"/>
  <c r="E1084" i="10"/>
  <c r="E1083" i="10"/>
  <c r="E1082" i="10"/>
  <c r="E1081" i="10"/>
  <c r="E1080" i="10"/>
  <c r="E1079" i="10"/>
  <c r="E1078" i="10"/>
  <c r="E1077" i="10"/>
  <c r="E1076" i="10"/>
  <c r="E1075" i="10"/>
  <c r="E1074" i="10"/>
  <c r="E1073" i="10"/>
  <c r="E1072" i="10"/>
  <c r="E1071" i="10"/>
  <c r="E1070" i="10"/>
  <c r="E1069" i="10"/>
  <c r="E1068" i="10"/>
  <c r="E1067" i="10"/>
  <c r="E1066" i="10"/>
  <c r="E1065" i="10"/>
  <c r="E1064" i="10"/>
  <c r="E1063" i="10"/>
  <c r="E1062" i="10"/>
  <c r="E1061" i="10"/>
  <c r="E1060" i="10"/>
  <c r="E1059" i="10"/>
  <c r="E1058" i="10"/>
  <c r="E1057" i="10"/>
  <c r="E1056" i="10"/>
  <c r="E1055" i="10"/>
  <c r="E1054" i="10"/>
  <c r="E1053" i="10"/>
  <c r="E1052" i="10"/>
  <c r="E1051" i="10"/>
  <c r="E1050" i="10"/>
  <c r="E1049" i="10"/>
  <c r="E1048" i="10"/>
  <c r="E1047" i="10"/>
  <c r="E1046" i="10"/>
  <c r="E1045" i="10"/>
  <c r="E1044" i="10"/>
  <c r="E1043" i="10"/>
  <c r="E1042" i="10"/>
  <c r="E1041" i="10"/>
  <c r="E1040" i="10"/>
  <c r="E1039" i="10"/>
  <c r="E1038" i="10"/>
  <c r="E1037" i="10"/>
  <c r="E1036" i="10"/>
  <c r="E1035" i="10"/>
  <c r="E1034" i="10"/>
  <c r="E1033" i="10"/>
  <c r="E1032" i="10"/>
  <c r="E1031" i="10"/>
  <c r="E1030" i="10"/>
  <c r="E1029" i="10"/>
  <c r="E1028" i="10"/>
  <c r="E1027" i="10"/>
  <c r="E1026" i="10"/>
  <c r="E1025" i="10"/>
  <c r="E1024" i="10"/>
  <c r="E1023" i="10"/>
  <c r="E1022" i="10"/>
  <c r="E1021" i="10"/>
  <c r="E1020" i="10"/>
  <c r="E1019" i="10"/>
  <c r="E1018" i="10"/>
  <c r="E1017" i="10"/>
  <c r="E1016" i="10"/>
  <c r="E1015" i="10"/>
  <c r="E1014" i="10"/>
  <c r="E1013" i="10"/>
  <c r="E1012" i="10"/>
  <c r="E1011" i="10"/>
  <c r="E1010" i="10"/>
  <c r="E1009" i="10"/>
  <c r="E1008" i="10"/>
  <c r="E1007" i="10"/>
  <c r="E1006" i="10"/>
  <c r="E1005" i="10"/>
  <c r="E1004" i="10"/>
  <c r="E1003" i="10"/>
  <c r="E1002" i="10"/>
  <c r="E1001" i="10"/>
  <c r="E1000" i="10"/>
  <c r="E999" i="10"/>
  <c r="E998" i="10"/>
  <c r="E997" i="10"/>
  <c r="E996" i="10"/>
  <c r="E995" i="10"/>
  <c r="E994" i="10"/>
  <c r="E993" i="10"/>
  <c r="E992" i="10"/>
  <c r="E991" i="10"/>
  <c r="E990" i="10"/>
  <c r="E989" i="10"/>
  <c r="E988" i="10"/>
  <c r="E987" i="10"/>
  <c r="E986" i="10"/>
  <c r="E985" i="10"/>
  <c r="E984" i="10"/>
  <c r="E983" i="10"/>
  <c r="E982" i="10"/>
  <c r="E981" i="10"/>
  <c r="E980" i="10"/>
  <c r="E979" i="10"/>
  <c r="E978" i="10"/>
  <c r="E977" i="10"/>
  <c r="E976" i="10"/>
  <c r="E975" i="10"/>
  <c r="E974" i="10"/>
  <c r="E973" i="10"/>
  <c r="E972" i="10"/>
  <c r="E971" i="10"/>
  <c r="E970" i="10"/>
  <c r="E969" i="10"/>
  <c r="E968" i="10"/>
  <c r="E967" i="10"/>
  <c r="E966" i="10"/>
  <c r="E965" i="10"/>
  <c r="E964" i="10"/>
  <c r="E963" i="10"/>
  <c r="E962" i="10"/>
  <c r="E961" i="10"/>
  <c r="E960" i="10"/>
  <c r="E959" i="10"/>
  <c r="E958" i="10"/>
  <c r="E957" i="10"/>
  <c r="E956" i="10"/>
  <c r="E955" i="10"/>
  <c r="E954" i="10"/>
  <c r="E953" i="10"/>
  <c r="E952" i="10"/>
  <c r="E951" i="10"/>
  <c r="E950" i="10"/>
  <c r="E949" i="10"/>
  <c r="E948" i="10"/>
  <c r="E947" i="10"/>
  <c r="E946" i="10"/>
  <c r="E945" i="10"/>
  <c r="E944" i="10"/>
  <c r="E943" i="10"/>
  <c r="E942" i="10"/>
  <c r="E941" i="10"/>
  <c r="E940" i="10"/>
  <c r="E939" i="10"/>
  <c r="E938" i="10"/>
  <c r="E937" i="10"/>
  <c r="E936" i="10"/>
  <c r="E935" i="10"/>
  <c r="E934" i="10"/>
  <c r="E933" i="10"/>
  <c r="E932" i="10"/>
  <c r="E931" i="10"/>
  <c r="E930" i="10"/>
  <c r="E929" i="10"/>
  <c r="E928" i="10"/>
  <c r="E927" i="10"/>
  <c r="E926" i="10"/>
  <c r="E925" i="10"/>
  <c r="E924" i="10"/>
  <c r="E923" i="10"/>
  <c r="E922" i="10"/>
  <c r="E921" i="10"/>
  <c r="E920" i="10"/>
  <c r="E919" i="10"/>
  <c r="E918" i="10"/>
  <c r="E917" i="10"/>
  <c r="E916" i="10"/>
  <c r="E915" i="10"/>
  <c r="E914" i="10"/>
  <c r="E913" i="10"/>
  <c r="E912" i="10"/>
  <c r="E911" i="10"/>
  <c r="E910" i="10"/>
  <c r="E909" i="10"/>
  <c r="E908" i="10"/>
  <c r="E907" i="10"/>
  <c r="E906" i="10"/>
  <c r="E905" i="10"/>
  <c r="E904" i="10"/>
  <c r="E903" i="10"/>
  <c r="E902" i="10"/>
  <c r="E901" i="10"/>
  <c r="E900" i="10"/>
  <c r="E899" i="10"/>
  <c r="E898" i="10"/>
  <c r="E897" i="10"/>
  <c r="E896" i="10"/>
  <c r="E895" i="10"/>
  <c r="E894" i="10"/>
  <c r="E893" i="10"/>
  <c r="E892" i="10"/>
  <c r="E891" i="10"/>
  <c r="E890" i="10"/>
  <c r="E889" i="10"/>
  <c r="E888" i="10"/>
  <c r="E887" i="10"/>
  <c r="E886" i="10"/>
  <c r="E885" i="10"/>
  <c r="E884" i="10"/>
  <c r="E883" i="10"/>
  <c r="E882" i="10"/>
  <c r="E881" i="10"/>
  <c r="E880" i="10"/>
  <c r="E879" i="10"/>
  <c r="E878" i="10"/>
  <c r="E877" i="10"/>
  <c r="E876" i="10"/>
  <c r="E875" i="10"/>
  <c r="E874" i="10"/>
  <c r="E873" i="10"/>
  <c r="E872" i="10"/>
  <c r="E871" i="10"/>
  <c r="E870" i="10"/>
  <c r="E869" i="10"/>
  <c r="E868" i="10"/>
  <c r="E867" i="10"/>
  <c r="E866" i="10"/>
  <c r="E865" i="10"/>
  <c r="E864" i="10"/>
  <c r="E863" i="10"/>
  <c r="E862" i="10"/>
  <c r="E861" i="10"/>
  <c r="E860" i="10"/>
  <c r="E859" i="10"/>
  <c r="E858" i="10"/>
  <c r="E857" i="10"/>
  <c r="E856" i="10"/>
  <c r="E855" i="10"/>
  <c r="E854" i="10"/>
  <c r="E853" i="10"/>
  <c r="E852" i="10"/>
  <c r="E851" i="10"/>
  <c r="E850" i="10"/>
  <c r="E849" i="10"/>
  <c r="E848" i="10"/>
  <c r="E847" i="10"/>
  <c r="E846" i="10"/>
  <c r="E845" i="10"/>
  <c r="E844" i="10"/>
  <c r="E843" i="10"/>
  <c r="E842" i="10"/>
  <c r="E841" i="10"/>
  <c r="E840" i="10"/>
  <c r="E839" i="10"/>
  <c r="E838" i="10"/>
  <c r="E837" i="10"/>
  <c r="E836" i="10"/>
  <c r="E835" i="10"/>
  <c r="E834" i="10"/>
  <c r="E833" i="10"/>
  <c r="E832" i="10"/>
  <c r="E831" i="10"/>
  <c r="E830" i="10"/>
  <c r="E829" i="10"/>
  <c r="E828" i="10"/>
  <c r="E827" i="10"/>
  <c r="E826" i="10"/>
  <c r="E825" i="10"/>
  <c r="E824" i="10"/>
  <c r="E823" i="10"/>
  <c r="E822" i="10"/>
  <c r="E821" i="10"/>
  <c r="E820" i="10"/>
  <c r="E819" i="10"/>
  <c r="E818" i="10"/>
  <c r="E817" i="10"/>
  <c r="E816" i="10"/>
  <c r="E815" i="10"/>
  <c r="E814" i="10"/>
  <c r="E813" i="10"/>
  <c r="E812" i="10"/>
  <c r="E811" i="10"/>
  <c r="E810" i="10"/>
  <c r="E809" i="10"/>
  <c r="E808" i="10"/>
  <c r="E807" i="10"/>
  <c r="E806" i="10"/>
  <c r="E805" i="10"/>
  <c r="E804" i="10"/>
  <c r="E803" i="10"/>
  <c r="E802" i="10"/>
  <c r="E801" i="10"/>
  <c r="E800" i="10"/>
  <c r="E799" i="10"/>
  <c r="E798" i="10"/>
  <c r="E797" i="10"/>
  <c r="E796" i="10"/>
  <c r="E795" i="10"/>
  <c r="E794" i="10"/>
  <c r="E793" i="10"/>
  <c r="E792" i="10"/>
  <c r="E791" i="10"/>
  <c r="E790" i="10"/>
  <c r="E789" i="10"/>
  <c r="E788" i="10"/>
  <c r="E787" i="10"/>
  <c r="E786" i="10"/>
  <c r="E785" i="10"/>
  <c r="E784" i="10"/>
  <c r="E783" i="10"/>
  <c r="E782" i="10"/>
  <c r="E781" i="10"/>
  <c r="E780" i="10"/>
  <c r="E779" i="10"/>
  <c r="E778" i="10"/>
  <c r="E777" i="10"/>
  <c r="E776" i="10"/>
  <c r="E775" i="10"/>
  <c r="E774" i="10"/>
  <c r="E773" i="10"/>
  <c r="E772" i="10"/>
  <c r="E771" i="10"/>
  <c r="E770" i="10"/>
  <c r="E769" i="10"/>
  <c r="E768" i="10"/>
  <c r="E767" i="10"/>
  <c r="E766" i="10"/>
  <c r="E765" i="10"/>
  <c r="E764" i="10"/>
  <c r="E763" i="10"/>
  <c r="E762" i="10"/>
  <c r="E761" i="10"/>
  <c r="E760" i="10"/>
  <c r="E759" i="10"/>
  <c r="E758" i="10"/>
  <c r="E757" i="10"/>
  <c r="E756" i="10"/>
  <c r="E755" i="10"/>
  <c r="E754" i="10"/>
  <c r="E753" i="10"/>
  <c r="E752" i="10"/>
  <c r="E751" i="10"/>
  <c r="E750" i="10"/>
  <c r="E749" i="10"/>
  <c r="E748" i="10"/>
  <c r="E747" i="10"/>
  <c r="E746" i="10"/>
  <c r="E745" i="10"/>
  <c r="E744" i="10"/>
  <c r="E743" i="10"/>
  <c r="E742" i="10"/>
  <c r="E741" i="10"/>
  <c r="E740" i="10"/>
  <c r="E739" i="10"/>
  <c r="E738" i="10"/>
  <c r="E737" i="10"/>
  <c r="E736" i="10"/>
  <c r="E735" i="10"/>
  <c r="E734" i="10"/>
  <c r="E733" i="10"/>
  <c r="E732" i="10"/>
  <c r="E731" i="10"/>
  <c r="E730" i="10"/>
  <c r="E729" i="10"/>
  <c r="E728" i="10"/>
  <c r="E727" i="10"/>
  <c r="E726" i="10"/>
  <c r="E725" i="10"/>
  <c r="E724" i="10"/>
  <c r="E723" i="10"/>
  <c r="E722" i="10"/>
  <c r="E721" i="10"/>
  <c r="E720" i="10"/>
  <c r="E719" i="10"/>
  <c r="E718" i="10"/>
  <c r="E717" i="10"/>
  <c r="E716" i="10"/>
  <c r="E715" i="10"/>
  <c r="E714" i="10"/>
  <c r="E713" i="10"/>
  <c r="E712" i="10"/>
  <c r="E711" i="10"/>
  <c r="E710" i="10"/>
  <c r="E709" i="10"/>
  <c r="E708" i="10"/>
  <c r="E707" i="10"/>
  <c r="E706" i="10"/>
  <c r="E705" i="10"/>
  <c r="E704" i="10"/>
  <c r="E703" i="10"/>
  <c r="E702" i="10"/>
  <c r="E701" i="10"/>
  <c r="E700" i="10"/>
  <c r="E699" i="10"/>
  <c r="E698" i="10"/>
  <c r="E697" i="10"/>
  <c r="E696" i="10"/>
  <c r="E695" i="10"/>
  <c r="E694" i="10"/>
  <c r="E693" i="10"/>
  <c r="E692" i="10"/>
  <c r="E691" i="10"/>
  <c r="E690" i="10"/>
  <c r="E689" i="10"/>
  <c r="E688" i="10"/>
  <c r="E687" i="10"/>
  <c r="E686" i="10"/>
  <c r="E685" i="10"/>
  <c r="E684" i="10"/>
  <c r="E683" i="10"/>
  <c r="E682" i="10"/>
  <c r="E681" i="10"/>
  <c r="E680" i="10"/>
  <c r="E679" i="10"/>
  <c r="E678" i="10"/>
  <c r="E677" i="10"/>
  <c r="E676" i="10"/>
  <c r="E675" i="10"/>
  <c r="E674" i="10"/>
  <c r="E673" i="10"/>
  <c r="E672" i="10"/>
  <c r="E671" i="10"/>
  <c r="E670" i="10"/>
  <c r="E669" i="10"/>
  <c r="E668" i="10"/>
  <c r="E667" i="10"/>
  <c r="E666" i="10"/>
  <c r="E665" i="10"/>
  <c r="E664" i="10"/>
  <c r="E663" i="10"/>
  <c r="E662" i="10"/>
  <c r="E661" i="10"/>
  <c r="E660" i="10"/>
  <c r="E659" i="10"/>
  <c r="E658" i="10"/>
  <c r="E657" i="10"/>
  <c r="E656" i="10"/>
  <c r="E655" i="10"/>
  <c r="E654" i="10"/>
  <c r="E653" i="10"/>
  <c r="E652" i="10"/>
  <c r="E651" i="10"/>
  <c r="E650" i="10"/>
  <c r="E649" i="10"/>
  <c r="E648" i="10"/>
  <c r="E647" i="10"/>
  <c r="E646" i="10"/>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48" i="10"/>
  <c r="E247" i="10"/>
  <c r="E246" i="10"/>
  <c r="E245" i="10"/>
  <c r="E244" i="10"/>
  <c r="E243" i="10"/>
  <c r="E242" i="10"/>
  <c r="E148" i="10"/>
  <c r="E147" i="10"/>
  <c r="E146" i="10"/>
  <c r="E145" i="10"/>
  <c r="E144" i="10"/>
  <c r="E143" i="10"/>
  <c r="E142" i="10"/>
  <c r="B8" i="10"/>
  <c r="E48" i="10"/>
  <c r="E47" i="10"/>
  <c r="E46" i="10"/>
  <c r="E45" i="10"/>
  <c r="E44" i="10"/>
  <c r="E43" i="10"/>
  <c r="E42" i="10"/>
  <c r="B6" i="10"/>
  <c r="B7" i="10"/>
  <c r="C4" i="7"/>
  <c r="D4" i="7"/>
  <c r="H4" i="7"/>
  <c r="I4" i="7"/>
  <c r="F4" i="7"/>
  <c r="E4" i="7"/>
  <c r="G4" i="7"/>
  <c r="B10" i="7"/>
  <c r="S10" i="7"/>
  <c r="C10" i="7"/>
  <c r="R10" i="7"/>
  <c r="D10" i="7"/>
  <c r="K10" i="7"/>
  <c r="L10" i="7"/>
  <c r="M10" i="7"/>
  <c r="H10" i="7"/>
  <c r="N10" i="7"/>
  <c r="O10" i="7"/>
  <c r="I10" i="7"/>
  <c r="P10" i="7"/>
  <c r="Q10" i="7"/>
  <c r="F10" i="7"/>
  <c r="G10" i="7"/>
  <c r="C16" i="7"/>
  <c r="D16" i="7"/>
  <c r="H16" i="7"/>
  <c r="I16" i="7"/>
  <c r="F16" i="7"/>
  <c r="E16" i="7"/>
  <c r="G16" i="7"/>
  <c r="C21" i="7"/>
  <c r="D21" i="7"/>
  <c r="H21" i="7"/>
  <c r="I21" i="7"/>
  <c r="F21" i="7"/>
  <c r="E21" i="7"/>
  <c r="G21" i="7"/>
  <c r="C25" i="7"/>
  <c r="D25" i="7"/>
  <c r="H25" i="7"/>
  <c r="I25" i="7"/>
  <c r="F25" i="7"/>
  <c r="E25" i="7"/>
  <c r="G25" i="7"/>
  <c r="C29" i="7"/>
  <c r="D29" i="7"/>
  <c r="H29" i="7"/>
  <c r="I29" i="7"/>
  <c r="F29" i="7"/>
  <c r="E29" i="7"/>
  <c r="G29" i="7"/>
  <c r="C31" i="7"/>
  <c r="D31" i="7"/>
  <c r="H31" i="7"/>
  <c r="I31" i="7"/>
  <c r="F31" i="7"/>
  <c r="E31" i="7"/>
  <c r="G31" i="7"/>
  <c r="C33" i="7"/>
  <c r="D33" i="7"/>
  <c r="H33" i="7"/>
  <c r="I33" i="7"/>
  <c r="F33" i="7"/>
  <c r="E33" i="7"/>
  <c r="G33" i="7"/>
  <c r="C35" i="7"/>
  <c r="D35" i="7"/>
  <c r="H35" i="7"/>
  <c r="I35" i="7"/>
  <c r="F35" i="7"/>
  <c r="E35" i="7"/>
  <c r="G35" i="7"/>
  <c r="B36" i="7"/>
  <c r="S36" i="7"/>
  <c r="C36" i="7"/>
  <c r="R36" i="7"/>
  <c r="D36" i="7"/>
  <c r="K36" i="7"/>
  <c r="L36" i="7"/>
  <c r="M36" i="7"/>
  <c r="H36" i="7"/>
  <c r="N36" i="7"/>
  <c r="O36" i="7"/>
  <c r="I36" i="7"/>
  <c r="P36" i="7"/>
  <c r="Q36" i="7"/>
  <c r="F36" i="7"/>
  <c r="G36" i="7"/>
  <c r="C37" i="7"/>
  <c r="D37" i="7"/>
  <c r="H37" i="7"/>
  <c r="I37" i="7"/>
  <c r="F37" i="7"/>
  <c r="E37" i="7"/>
  <c r="G37" i="7"/>
  <c r="C39" i="7"/>
  <c r="D39" i="7"/>
  <c r="H39" i="7"/>
  <c r="I39" i="7"/>
  <c r="F39" i="7"/>
  <c r="E39" i="7"/>
  <c r="G39" i="7"/>
  <c r="C48" i="7"/>
  <c r="E36" i="7"/>
  <c r="J36" i="7"/>
  <c r="E10" i="7"/>
  <c r="J10" i="7"/>
  <c r="J39" i="7"/>
  <c r="J37" i="7"/>
  <c r="J35" i="7"/>
  <c r="J33" i="7"/>
  <c r="J31" i="7"/>
  <c r="J29" i="7"/>
  <c r="J25" i="7"/>
  <c r="J21" i="7"/>
  <c r="J16" i="7"/>
  <c r="J4" i="7"/>
</calcChain>
</file>

<file path=xl/sharedStrings.xml><?xml version="1.0" encoding="utf-8"?>
<sst xmlns="http://schemas.openxmlformats.org/spreadsheetml/2006/main" count="10173" uniqueCount="4989">
  <si>
    <t>Voir texte de l'annexe au chapitre pour les références bibliographiques complètes liées à ces estimations</t>
  </si>
  <si>
    <t>Spain</t>
  </si>
  <si>
    <t>Japan</t>
  </si>
  <si>
    <t>Italy</t>
  </si>
  <si>
    <t>Germany</t>
  </si>
  <si>
    <t>France</t>
  </si>
  <si>
    <t>Canada</t>
  </si>
  <si>
    <t>Australia</t>
  </si>
  <si>
    <t>-</t>
  </si>
  <si>
    <t>United Kingdom</t>
  </si>
  <si>
    <t>China</t>
  </si>
  <si>
    <t>Prévisions 2030-2050: version médiane des prévisions ONU (voir formules et liens)</t>
  </si>
  <si>
    <t>Croissance pop mondiale 2012-2020</t>
  </si>
  <si>
    <t>Hypothèses sous-jacentes à la mise à jour 2010-2020 (voir Le capital au 21e siècle, 2013, Chapitre2TableauxGraphiques.xlsx, Tableaux 2.5 et S2.2):</t>
  </si>
  <si>
    <t>(see formulas and links to sheets DataG0.2b and DataG0.2c, themselves borrowed T. Piketty, Le capital au 21e siècle, 2013, Chapitre1TableauxGraphiques.xlsx)</t>
  </si>
  <si>
    <t>Calculs à partir des séries de population et de revenu national WID.world et UN/WB/Maddison</t>
  </si>
  <si>
    <t xml:space="preserve">Sources: </t>
  </si>
  <si>
    <t>Asies</t>
  </si>
  <si>
    <t>Amériques</t>
  </si>
  <si>
    <t>Europe (y.c. Russie-Ukraine)</t>
  </si>
  <si>
    <t>Europe (hors Russie-Ukraine)</t>
  </si>
  <si>
    <t>Afriques</t>
  </si>
  <si>
    <t>Reste de l'Asie</t>
  </si>
  <si>
    <t>Chine</t>
  </si>
  <si>
    <t>Inde</t>
  </si>
  <si>
    <t>Population mondiale (en milliards d'habitants)</t>
  </si>
  <si>
    <t>Données utilisées pour le graphique sur la population dans les grandes régions du monde 1700-2050</t>
  </si>
  <si>
    <t>Europe de l'Ouest</t>
  </si>
  <si>
    <t>Europe de l'Est</t>
  </si>
  <si>
    <t>Russie (+Ukraine/ Biélorussie/ Moldavie)</t>
  </si>
  <si>
    <t>Amérique du Nord</t>
  </si>
  <si>
    <t>Amérique Latine</t>
  </si>
  <si>
    <t>Afrique du Nord</t>
  </si>
  <si>
    <t>Afrique Sub-saharienne</t>
  </si>
  <si>
    <t>Rank</t>
  </si>
  <si>
    <t>Name</t>
  </si>
  <si>
    <t>Net Worth</t>
  </si>
  <si>
    <t>Age</t>
  </si>
  <si>
    <t>Source</t>
  </si>
  <si>
    <t>Country of Citizenship</t>
  </si>
  <si>
    <t>#1</t>
  </si>
  <si>
    <t>Jeff Bezos</t>
  </si>
  <si>
    <t>$133.5 B</t>
  </si>
  <si>
    <t>Amazon</t>
  </si>
  <si>
    <t>United States</t>
  </si>
  <si>
    <t>#2</t>
  </si>
  <si>
    <t>Bill Gates</t>
  </si>
  <si>
    <t>$96.5 B</t>
  </si>
  <si>
    <t>Microsoft</t>
  </si>
  <si>
    <t>#3</t>
  </si>
  <si>
    <t>Warren Buffett</t>
  </si>
  <si>
    <t>$84.8 B</t>
  </si>
  <si>
    <t>Berkshire Hathaway</t>
  </si>
  <si>
    <t>#4</t>
  </si>
  <si>
    <t>Bernard Arnault</t>
  </si>
  <si>
    <t>$78.7 B</t>
  </si>
  <si>
    <t>LVMH</t>
  </si>
  <si>
    <t>#5</t>
  </si>
  <si>
    <t>Amancio Ortega</t>
  </si>
  <si>
    <t>$64.2 B</t>
  </si>
  <si>
    <t>Zara</t>
  </si>
  <si>
    <t>#6</t>
  </si>
  <si>
    <t>Carlos Slim Helu</t>
  </si>
  <si>
    <t>telecom</t>
  </si>
  <si>
    <t>Mexico</t>
  </si>
  <si>
    <t>#7</t>
  </si>
  <si>
    <t>Larry Ellison</t>
  </si>
  <si>
    <t>$62.6 B</t>
  </si>
  <si>
    <t>software</t>
  </si>
  <si>
    <t>#8</t>
  </si>
  <si>
    <t>Mark Zuckerberg</t>
  </si>
  <si>
    <t>$62.5 B</t>
  </si>
  <si>
    <t>Facebook</t>
  </si>
  <si>
    <t>#9</t>
  </si>
  <si>
    <t>Michael Bloomberg</t>
  </si>
  <si>
    <t>$55.6 B</t>
  </si>
  <si>
    <t>Bloomberg LP</t>
  </si>
  <si>
    <t>#10</t>
  </si>
  <si>
    <t>Larry Page</t>
  </si>
  <si>
    <t>$51.5 B</t>
  </si>
  <si>
    <t>Google</t>
  </si>
  <si>
    <t>#11</t>
  </si>
  <si>
    <t>Sergey Brin</t>
  </si>
  <si>
    <t>$50.5 B</t>
  </si>
  <si>
    <t>#12</t>
  </si>
  <si>
    <t>Charles Koch</t>
  </si>
  <si>
    <t>$50.4 B</t>
  </si>
  <si>
    <t>Koch Industries</t>
  </si>
  <si>
    <t>David Koch</t>
  </si>
  <si>
    <t>#14</t>
  </si>
  <si>
    <t>Francoise Bettencourt Meyers</t>
  </si>
  <si>
    <t>$50.1 B</t>
  </si>
  <si>
    <t>L'Oreal</t>
  </si>
  <si>
    <t>#15</t>
  </si>
  <si>
    <t>Mukesh Ambani</t>
  </si>
  <si>
    <t>$49.4 B</t>
  </si>
  <si>
    <t>petrochemicals, oil &amp; gas</t>
  </si>
  <si>
    <t>India</t>
  </si>
  <si>
    <t>#16</t>
  </si>
  <si>
    <t>Jim Walton</t>
  </si>
  <si>
    <t>$45.2 B</t>
  </si>
  <si>
    <t>Walmart</t>
  </si>
  <si>
    <t>#17</t>
  </si>
  <si>
    <t>Alice Walton</t>
  </si>
  <si>
    <t>$45 B</t>
  </si>
  <si>
    <t>#18</t>
  </si>
  <si>
    <t>S. Robson Walton</t>
  </si>
  <si>
    <t>$44.9 B</t>
  </si>
  <si>
    <t>#19</t>
  </si>
  <si>
    <t>Steve Ballmer</t>
  </si>
  <si>
    <t>$41.4 B</t>
  </si>
  <si>
    <t>#20</t>
  </si>
  <si>
    <t>Ma Huateng</t>
  </si>
  <si>
    <t>$39.4 B</t>
  </si>
  <si>
    <t>internet media</t>
  </si>
  <si>
    <t>#21</t>
  </si>
  <si>
    <t>Jack Ma</t>
  </si>
  <si>
    <t>$37.6 B</t>
  </si>
  <si>
    <t>e-commerce</t>
  </si>
  <si>
    <t>#22</t>
  </si>
  <si>
    <t>Hui Ka Yan</t>
  </si>
  <si>
    <t>$36.1 B</t>
  </si>
  <si>
    <t>real estate</t>
  </si>
  <si>
    <t>#23</t>
  </si>
  <si>
    <t>Sheldon Adelson</t>
  </si>
  <si>
    <t>$35.9 B</t>
  </si>
  <si>
    <t>casinos</t>
  </si>
  <si>
    <t>#24</t>
  </si>
  <si>
    <t>Beate Heister &amp; Karl Albrecht Jr.</t>
  </si>
  <si>
    <t>$35.8 B</t>
  </si>
  <si>
    <t>supermarkets</t>
  </si>
  <si>
    <t>#25</t>
  </si>
  <si>
    <t>Michael Dell</t>
  </si>
  <si>
    <t>$34.9 B</t>
  </si>
  <si>
    <t>Dell computers</t>
  </si>
  <si>
    <t>#26</t>
  </si>
  <si>
    <t>Phil Knight</t>
  </si>
  <si>
    <t>$34.1 B</t>
  </si>
  <si>
    <t>Nike</t>
  </si>
  <si>
    <t>#27</t>
  </si>
  <si>
    <t>David Thomson</t>
  </si>
  <si>
    <t>$32.2 B</t>
  </si>
  <si>
    <t>media</t>
  </si>
  <si>
    <t>#28</t>
  </si>
  <si>
    <t>Li Ka-shing</t>
  </si>
  <si>
    <t>diversified</t>
  </si>
  <si>
    <t>Hong Kong</t>
  </si>
  <si>
    <t>#29</t>
  </si>
  <si>
    <t>Francois Pinault</t>
  </si>
  <si>
    <t>$30.8 B</t>
  </si>
  <si>
    <t>luxury goods</t>
  </si>
  <si>
    <t>#30</t>
  </si>
  <si>
    <t>Lee Shau Kee</t>
  </si>
  <si>
    <t>$30.1 B</t>
  </si>
  <si>
    <t>#31</t>
  </si>
  <si>
    <t>Jacqueline Mars</t>
  </si>
  <si>
    <t>candy, pet food</t>
  </si>
  <si>
    <t>John Mars</t>
  </si>
  <si>
    <t>#33</t>
  </si>
  <si>
    <t>Leonid Mikhelson</t>
  </si>
  <si>
    <t>gas, chemicals</t>
  </si>
  <si>
    <t>Russia</t>
  </si>
  <si>
    <t>#34</t>
  </si>
  <si>
    <t>Jorge Paulo Lemann</t>
  </si>
  <si>
    <t>$22.8 B</t>
  </si>
  <si>
    <t>beer</t>
  </si>
  <si>
    <t>Brazil</t>
  </si>
  <si>
    <t>#35</t>
  </si>
  <si>
    <t>Azim Premji</t>
  </si>
  <si>
    <t>$22.7 B</t>
  </si>
  <si>
    <t>software services</t>
  </si>
  <si>
    <t>#36</t>
  </si>
  <si>
    <t>Joseph Safra</t>
  </si>
  <si>
    <t>banking</t>
  </si>
  <si>
    <t>#37</t>
  </si>
  <si>
    <t>Tadashi Yanai</t>
  </si>
  <si>
    <t>fashion retail</t>
  </si>
  <si>
    <t>#38</t>
  </si>
  <si>
    <t>Wang Jianlin</t>
  </si>
  <si>
    <t>$22.4 B</t>
  </si>
  <si>
    <t>#39</t>
  </si>
  <si>
    <t>Elon Musk</t>
  </si>
  <si>
    <t>Tesla Motors</t>
  </si>
  <si>
    <t>#40</t>
  </si>
  <si>
    <t>Giovanni Ferrero</t>
  </si>
  <si>
    <t>$22.3 B</t>
  </si>
  <si>
    <t>Nutella, chocolates</t>
  </si>
  <si>
    <t>#41</t>
  </si>
  <si>
    <t>Dieter Schwarz</t>
  </si>
  <si>
    <t>retail</t>
  </si>
  <si>
    <t>#42</t>
  </si>
  <si>
    <t>Masayoshi Son</t>
  </si>
  <si>
    <t>internet, telecom</t>
  </si>
  <si>
    <t>#43</t>
  </si>
  <si>
    <t>Yang Huiyan</t>
  </si>
  <si>
    <t>$21.7 B</t>
  </si>
  <si>
    <t>#44</t>
  </si>
  <si>
    <t>James Simons</t>
  </si>
  <si>
    <t>$21.5 B</t>
  </si>
  <si>
    <t>hedge funds</t>
  </si>
  <si>
    <t>#45</t>
  </si>
  <si>
    <t>Vladimir Lisin</t>
  </si>
  <si>
    <t>$21.3 B</t>
  </si>
  <si>
    <t>steel, transport</t>
  </si>
  <si>
    <t>#46</t>
  </si>
  <si>
    <t>Vagit Alekperov</t>
  </si>
  <si>
    <t>$20.9 B</t>
  </si>
  <si>
    <t>oil</t>
  </si>
  <si>
    <t>#47</t>
  </si>
  <si>
    <t>Alexey Mordashov</t>
  </si>
  <si>
    <t>$20.6 B</t>
  </si>
  <si>
    <t>steel, investments</t>
  </si>
  <si>
    <t>#48</t>
  </si>
  <si>
    <t>He Xiangjian</t>
  </si>
  <si>
    <t>$20.4 B</t>
  </si>
  <si>
    <t>home appliances</t>
  </si>
  <si>
    <t>#49</t>
  </si>
  <si>
    <t>Susanne Klatten</t>
  </si>
  <si>
    <t>$20.2 B</t>
  </si>
  <si>
    <t>BMW, pharmaceuticals</t>
  </si>
  <si>
    <t>#50</t>
  </si>
  <si>
    <t>Leonardo Del Vecchio</t>
  </si>
  <si>
    <t>$20.1 B</t>
  </si>
  <si>
    <t>eyeglasses</t>
  </si>
  <si>
    <t>#51</t>
  </si>
  <si>
    <t>Gennady Timchenko</t>
  </si>
  <si>
    <t>oil, gas</t>
  </si>
  <si>
    <t>#52</t>
  </si>
  <si>
    <t>Rupert Murdoch</t>
  </si>
  <si>
    <t>$19.5 B</t>
  </si>
  <si>
    <t>newspapers, TV network</t>
  </si>
  <si>
    <t>#53</t>
  </si>
  <si>
    <t>Dietrich Mateschitz</t>
  </si>
  <si>
    <t>$18.9 B</t>
  </si>
  <si>
    <t>Red Bull</t>
  </si>
  <si>
    <t>Austria</t>
  </si>
  <si>
    <t>#54</t>
  </si>
  <si>
    <t>Laurene Powell Jobs</t>
  </si>
  <si>
    <t>$18.6 B</t>
  </si>
  <si>
    <t>Apple, Disney</t>
  </si>
  <si>
    <t>#55</t>
  </si>
  <si>
    <t>Ray Dalio</t>
  </si>
  <si>
    <t>$18.4 B</t>
  </si>
  <si>
    <t>#56</t>
  </si>
  <si>
    <t>R. Budi Hartono</t>
  </si>
  <si>
    <t>$18.3 B</t>
  </si>
  <si>
    <t>banking, tobacco</t>
  </si>
  <si>
    <t>Indonesia</t>
  </si>
  <si>
    <t>#57</t>
  </si>
  <si>
    <t>Michael Hartono</t>
  </si>
  <si>
    <t>$18.2 B</t>
  </si>
  <si>
    <t>#58</t>
  </si>
  <si>
    <t>Vladimir Potanin</t>
  </si>
  <si>
    <t>$18.1 B</t>
  </si>
  <si>
    <t>metals</t>
  </si>
  <si>
    <t>#59</t>
  </si>
  <si>
    <t>Len Blavatnik</t>
  </si>
  <si>
    <t>$17.8 B</t>
  </si>
  <si>
    <t>#60</t>
  </si>
  <si>
    <t>Stefan Quandt</t>
  </si>
  <si>
    <t>$17.6 B</t>
  </si>
  <si>
    <t>BMW</t>
  </si>
  <si>
    <t>#61</t>
  </si>
  <si>
    <t>Thomas Peterffy</t>
  </si>
  <si>
    <t>$17.5 B</t>
  </si>
  <si>
    <t>discount brokerage</t>
  </si>
  <si>
    <t>#62</t>
  </si>
  <si>
    <t>Carl Icahn</t>
  </si>
  <si>
    <t>investments</t>
  </si>
  <si>
    <t>#63</t>
  </si>
  <si>
    <t>Lee Kun-hee</t>
  </si>
  <si>
    <t>$17.3 B</t>
  </si>
  <si>
    <t>Samsung</t>
  </si>
  <si>
    <t>South Korea</t>
  </si>
  <si>
    <t>#64</t>
  </si>
  <si>
    <t>Theo Albrecht, Jr.</t>
  </si>
  <si>
    <t>$17.2 B</t>
  </si>
  <si>
    <t>Aldi, Trader Joe's</t>
  </si>
  <si>
    <t>#65</t>
  </si>
  <si>
    <t>Lee Man Tat</t>
  </si>
  <si>
    <t>$17.1 B</t>
  </si>
  <si>
    <t>Oyster sauce, real estate</t>
  </si>
  <si>
    <t>#66</t>
  </si>
  <si>
    <t>Joseph Lau</t>
  </si>
  <si>
    <t>$16.9 B</t>
  </si>
  <si>
    <t>#67</t>
  </si>
  <si>
    <t>Hinduja family</t>
  </si>
  <si>
    <t>$16.7 B</t>
  </si>
  <si>
    <t>#68</t>
  </si>
  <si>
    <t>Takemitsu Takizaki</t>
  </si>
  <si>
    <t>$16.5 B</t>
  </si>
  <si>
    <t>sensors</t>
  </si>
  <si>
    <t>#69</t>
  </si>
  <si>
    <t>Donald Bren</t>
  </si>
  <si>
    <t>$16.4 B</t>
  </si>
  <si>
    <t>#70</t>
  </si>
  <si>
    <t>Zhang Yiming</t>
  </si>
  <si>
    <t>$16.2 B</t>
  </si>
  <si>
    <t>#71</t>
  </si>
  <si>
    <t>Stefan Persson</t>
  </si>
  <si>
    <t>$15.8 B</t>
  </si>
  <si>
    <t>H&amp;M</t>
  </si>
  <si>
    <t>Sweden</t>
  </si>
  <si>
    <t>#72</t>
  </si>
  <si>
    <t>Abigail Johnson</t>
  </si>
  <si>
    <t>$15.6 B</t>
  </si>
  <si>
    <t>money management</t>
  </si>
  <si>
    <t>#73</t>
  </si>
  <si>
    <t>Lukas Walton</t>
  </si>
  <si>
    <t>$15.5 B</t>
  </si>
  <si>
    <t>#74</t>
  </si>
  <si>
    <t>Dhanin Chearavanont</t>
  </si>
  <si>
    <t>$15.4 B</t>
  </si>
  <si>
    <t>Thailand</t>
  </si>
  <si>
    <t>#75</t>
  </si>
  <si>
    <t>Petr Kellner</t>
  </si>
  <si>
    <t>Czech Republic</t>
  </si>
  <si>
    <t>#76</t>
  </si>
  <si>
    <t>Gina Rinehart</t>
  </si>
  <si>
    <t>$15.3 B</t>
  </si>
  <si>
    <t>mining</t>
  </si>
  <si>
    <t>#77</t>
  </si>
  <si>
    <t>Kwong Siu-hing</t>
  </si>
  <si>
    <t>$15.2 B</t>
  </si>
  <si>
    <t>#78</t>
  </si>
  <si>
    <t>Iris Fontbona</t>
  </si>
  <si>
    <t>$15.1 B</t>
  </si>
  <si>
    <t>Chile</t>
  </si>
  <si>
    <t>#79</t>
  </si>
  <si>
    <t>Mikhail Fridman</t>
  </si>
  <si>
    <t>oil, banking, telecom</t>
  </si>
  <si>
    <t>#80</t>
  </si>
  <si>
    <t>Pallonji Mistry</t>
  </si>
  <si>
    <t>construction</t>
  </si>
  <si>
    <t>Ireland</t>
  </si>
  <si>
    <t>#81</t>
  </si>
  <si>
    <t>William Ding</t>
  </si>
  <si>
    <t>$14.8 B</t>
  </si>
  <si>
    <t>online games</t>
  </si>
  <si>
    <t>#82</t>
  </si>
  <si>
    <t>Lui Che Woo</t>
  </si>
  <si>
    <t>$14.7 B</t>
  </si>
  <si>
    <t>#83</t>
  </si>
  <si>
    <t>Alain Wertheimer</t>
  </si>
  <si>
    <t>$14.6 B</t>
  </si>
  <si>
    <t>Chanel</t>
  </si>
  <si>
    <t>Gerard Wertheimer</t>
  </si>
  <si>
    <t>#85</t>
  </si>
  <si>
    <t>Leonard Lauder</t>
  </si>
  <si>
    <t>Estee Lauder</t>
  </si>
  <si>
    <t>#86</t>
  </si>
  <si>
    <t>Shiv Nadar</t>
  </si>
  <si>
    <t>$14.5 B</t>
  </si>
  <si>
    <t>#87</t>
  </si>
  <si>
    <t>Charoen Sirivadhanabhakdi</t>
  </si>
  <si>
    <t>$14.4 B</t>
  </si>
  <si>
    <t>drinks, real estate</t>
  </si>
  <si>
    <t>#88</t>
  </si>
  <si>
    <t>Pierre Castel &amp; family</t>
  </si>
  <si>
    <t>wine</t>
  </si>
  <si>
    <t>#89</t>
  </si>
  <si>
    <t>Charlene de Carvalho-Heineken</t>
  </si>
  <si>
    <t>$14.3 B</t>
  </si>
  <si>
    <t>Heineken</t>
  </si>
  <si>
    <t>Netherlands</t>
  </si>
  <si>
    <t>#90</t>
  </si>
  <si>
    <t>Li Shufu</t>
  </si>
  <si>
    <t>$14.2 B</t>
  </si>
  <si>
    <t>automobiles</t>
  </si>
  <si>
    <t>#91</t>
  </si>
  <si>
    <t>Emmanuel Besnier</t>
  </si>
  <si>
    <t>cheese</t>
  </si>
  <si>
    <t>#92</t>
  </si>
  <si>
    <t>Georg Schaeffler</t>
  </si>
  <si>
    <t>auto parts</t>
  </si>
  <si>
    <t>#93</t>
  </si>
  <si>
    <t>Andrey Melnichenko</t>
  </si>
  <si>
    <t>$13.8 B</t>
  </si>
  <si>
    <t>coal, fertilizers</t>
  </si>
  <si>
    <t>#94</t>
  </si>
  <si>
    <t>Heinz Hermann Thiele</t>
  </si>
  <si>
    <t>$13.6 B</t>
  </si>
  <si>
    <t>brakes</t>
  </si>
  <si>
    <t>#95</t>
  </si>
  <si>
    <t>Lakshmi Mittal</t>
  </si>
  <si>
    <t>steel</t>
  </si>
  <si>
    <t>#96</t>
  </si>
  <si>
    <t>Zhang Zhidong</t>
  </si>
  <si>
    <t>$13.5 B</t>
  </si>
  <si>
    <t>#97</t>
  </si>
  <si>
    <t>Hasso Plattner</t>
  </si>
  <si>
    <t>#98</t>
  </si>
  <si>
    <t>Stephen Schwarzman</t>
  </si>
  <si>
    <t>$13.2 B</t>
  </si>
  <si>
    <t>#99</t>
  </si>
  <si>
    <t>Klaus-Michael Kuehne</t>
  </si>
  <si>
    <t>shipping</t>
  </si>
  <si>
    <t>#100</t>
  </si>
  <si>
    <t>Harold Hamm</t>
  </si>
  <si>
    <t>$13.1 B</t>
  </si>
  <si>
    <t>oil &amp; gas</t>
  </si>
  <si>
    <t>#101</t>
  </si>
  <si>
    <t>Eric Schmidt</t>
  </si>
  <si>
    <t>#102</t>
  </si>
  <si>
    <t>German Larrea Mota Velasco</t>
  </si>
  <si>
    <t>#103</t>
  </si>
  <si>
    <t>Steve Cohen</t>
  </si>
  <si>
    <t>$12.9 B</t>
  </si>
  <si>
    <t>#104</t>
  </si>
  <si>
    <t>Robert Kuok</t>
  </si>
  <si>
    <t>$12.8 B</t>
  </si>
  <si>
    <t>palm oil, shipping, property</t>
  </si>
  <si>
    <t>Malaysia</t>
  </si>
  <si>
    <t>#105</t>
  </si>
  <si>
    <t>Alisher Usmanov</t>
  </si>
  <si>
    <t>$12.6 B</t>
  </si>
  <si>
    <t>steel, telecom, investments</t>
  </si>
  <si>
    <t>#106</t>
  </si>
  <si>
    <t>Dietmar Hopp</t>
  </si>
  <si>
    <t>#107</t>
  </si>
  <si>
    <t>Stefano Pessina</t>
  </si>
  <si>
    <t>drugstores</t>
  </si>
  <si>
    <t>#108</t>
  </si>
  <si>
    <t>Thomas Frist, Jr.</t>
  </si>
  <si>
    <t>$12.4 B</t>
  </si>
  <si>
    <t>health care</t>
  </si>
  <si>
    <t>#109</t>
  </si>
  <si>
    <t>Roman Abramovich</t>
  </si>
  <si>
    <t>#110</t>
  </si>
  <si>
    <t>Wang Wei</t>
  </si>
  <si>
    <t>$12.2 B</t>
  </si>
  <si>
    <t>package delivery</t>
  </si>
  <si>
    <t>#111</t>
  </si>
  <si>
    <t>James Ratcliffe</t>
  </si>
  <si>
    <t>$12.1 B</t>
  </si>
  <si>
    <t>chemicals</t>
  </si>
  <si>
    <t>#112</t>
  </si>
  <si>
    <t>Robert &amp; Philip Ng</t>
  </si>
  <si>
    <t>Singapore</t>
  </si>
  <si>
    <t>#113</t>
  </si>
  <si>
    <t>Hans Rausing</t>
  </si>
  <si>
    <t>packaging</t>
  </si>
  <si>
    <t>#114</t>
  </si>
  <si>
    <t>Uday Kotak</t>
  </si>
  <si>
    <t>$11.9 B</t>
  </si>
  <si>
    <t>#115</t>
  </si>
  <si>
    <t>David Duffield</t>
  </si>
  <si>
    <t>$11.8 B</t>
  </si>
  <si>
    <t>business software</t>
  </si>
  <si>
    <t>#116</t>
  </si>
  <si>
    <t>Donald Newhouse</t>
  </si>
  <si>
    <t>#117</t>
  </si>
  <si>
    <t>Ken Griffin</t>
  </si>
  <si>
    <t>$11.7 B</t>
  </si>
  <si>
    <t>#118</t>
  </si>
  <si>
    <t>David Tepper</t>
  </si>
  <si>
    <t>$11.6 B</t>
  </si>
  <si>
    <t>#119</t>
  </si>
  <si>
    <t>Pierre Omidyar</t>
  </si>
  <si>
    <t>$11.5 B</t>
  </si>
  <si>
    <t>eBay</t>
  </si>
  <si>
    <t>#120</t>
  </si>
  <si>
    <t>Viktor Vekselberg</t>
  </si>
  <si>
    <t>metals, energy</t>
  </si>
  <si>
    <t>#121</t>
  </si>
  <si>
    <t>Reinhold Wuerth</t>
  </si>
  <si>
    <t>$11.3 B</t>
  </si>
  <si>
    <t>fasteners</t>
  </si>
  <si>
    <t>#122</t>
  </si>
  <si>
    <t>Dustin Moskovitz</t>
  </si>
  <si>
    <t>$11.1 B</t>
  </si>
  <si>
    <t>#123</t>
  </si>
  <si>
    <t>Ricardo Salinas Pliego</t>
  </si>
  <si>
    <t>retail, media</t>
  </si>
  <si>
    <t>#124</t>
  </si>
  <si>
    <t>Kumar Birla</t>
  </si>
  <si>
    <t>commodities</t>
  </si>
  <si>
    <t>#125</t>
  </si>
  <si>
    <t>Udo &amp; Harald Tschira</t>
  </si>
  <si>
    <t>#126</t>
  </si>
  <si>
    <t>Peter Woo</t>
  </si>
  <si>
    <t>$11 B</t>
  </si>
  <si>
    <t>#127</t>
  </si>
  <si>
    <t>Wang Wenyin</t>
  </si>
  <si>
    <t>mining, copper products</t>
  </si>
  <si>
    <t>#128</t>
  </si>
  <si>
    <t>Radhakishan Damani</t>
  </si>
  <si>
    <t>$10.9 B</t>
  </si>
  <si>
    <t>investments, retail</t>
  </si>
  <si>
    <t>#129</t>
  </si>
  <si>
    <t>Philip Anschutz</t>
  </si>
  <si>
    <t>#130</t>
  </si>
  <si>
    <t>John Fredriksen</t>
  </si>
  <si>
    <t>$10.8 B</t>
  </si>
  <si>
    <t>Cyprus</t>
  </si>
  <si>
    <t>#131</t>
  </si>
  <si>
    <t>Luis Carlos Sarmiento</t>
  </si>
  <si>
    <t>Colombia</t>
  </si>
  <si>
    <t>#132</t>
  </si>
  <si>
    <t>Charles Butt &amp; family</t>
  </si>
  <si>
    <t>$10.7 B</t>
  </si>
  <si>
    <t>#133</t>
  </si>
  <si>
    <t>Alexander Otto</t>
  </si>
  <si>
    <t>#134</t>
  </si>
  <si>
    <t>Aliko Dangote</t>
  </si>
  <si>
    <t>$10.6 B</t>
  </si>
  <si>
    <t>cement, sugar, flour</t>
  </si>
  <si>
    <t>Nigeria</t>
  </si>
  <si>
    <t>#135</t>
  </si>
  <si>
    <t>John Menard, Jr.</t>
  </si>
  <si>
    <t>$10.4 B</t>
  </si>
  <si>
    <t>home improvement stores</t>
  </si>
  <si>
    <t>#136</t>
  </si>
  <si>
    <t>Gianluigi &amp; Rafaela Aponte</t>
  </si>
  <si>
    <t>Shipping</t>
  </si>
  <si>
    <t>Switzerland</t>
  </si>
  <si>
    <t>#137</t>
  </si>
  <si>
    <t>Walter P.J. Droege</t>
  </si>
  <si>
    <t>$10.1 B</t>
  </si>
  <si>
    <t>consulting</t>
  </si>
  <si>
    <t>#138</t>
  </si>
  <si>
    <t>Marcel Herrmann Telles</t>
  </si>
  <si>
    <t>$9.9 B</t>
  </si>
  <si>
    <t>#139</t>
  </si>
  <si>
    <t>Gordon Moore</t>
  </si>
  <si>
    <t>Intel</t>
  </si>
  <si>
    <t>#140</t>
  </si>
  <si>
    <t>Lei Jun</t>
  </si>
  <si>
    <t>smartphones</t>
  </si>
  <si>
    <t>#141</t>
  </si>
  <si>
    <t>Mikhail Prokhorov</t>
  </si>
  <si>
    <t>$9.8 B</t>
  </si>
  <si>
    <t>#142</t>
  </si>
  <si>
    <t>German Khan</t>
  </si>
  <si>
    <t>#143</t>
  </si>
  <si>
    <t>Eduardo Saverin</t>
  </si>
  <si>
    <t>$9.7 B</t>
  </si>
  <si>
    <t>#144</t>
  </si>
  <si>
    <t>Jan Koum</t>
  </si>
  <si>
    <t>WhatsApp</t>
  </si>
  <si>
    <t>#145</t>
  </si>
  <si>
    <t>Robin Li</t>
  </si>
  <si>
    <t>$9.6 B</t>
  </si>
  <si>
    <t>internet search</t>
  </si>
  <si>
    <t>#146</t>
  </si>
  <si>
    <t>Charles Ergen</t>
  </si>
  <si>
    <t>satellite TV</t>
  </si>
  <si>
    <t>#147</t>
  </si>
  <si>
    <t>Joseph Tsai</t>
  </si>
  <si>
    <t>$9.5 B</t>
  </si>
  <si>
    <t>#148</t>
  </si>
  <si>
    <t>Cyrus Poonawalla</t>
  </si>
  <si>
    <t>vaccines</t>
  </si>
  <si>
    <t>#149</t>
  </si>
  <si>
    <t>Ronald Perelman</t>
  </si>
  <si>
    <t>$9.4 B</t>
  </si>
  <si>
    <t>leveraged buyouts</t>
  </si>
  <si>
    <t>#150</t>
  </si>
  <si>
    <t>Quek Leng Chan</t>
  </si>
  <si>
    <t>banking, property</t>
  </si>
  <si>
    <t>#151</t>
  </si>
  <si>
    <t>Eyal Ofer</t>
  </si>
  <si>
    <t>real estate, shipping</t>
  </si>
  <si>
    <t>Israel</t>
  </si>
  <si>
    <t>#152</t>
  </si>
  <si>
    <t>Blair Parry-Okeden</t>
  </si>
  <si>
    <t>$9.3 B</t>
  </si>
  <si>
    <t>media, automotive</t>
  </si>
  <si>
    <t>Jim Kennedy</t>
  </si>
  <si>
    <t>#154</t>
  </si>
  <si>
    <t>Mike Adenuga</t>
  </si>
  <si>
    <t>telecom, oil</t>
  </si>
  <si>
    <t>#155</t>
  </si>
  <si>
    <t>Wu Yajun</t>
  </si>
  <si>
    <t>$9.2 B</t>
  </si>
  <si>
    <t>#156</t>
  </si>
  <si>
    <t>Andrew Beal</t>
  </si>
  <si>
    <t>banks, real estate</t>
  </si>
  <si>
    <t>#157</t>
  </si>
  <si>
    <t>Xu Shihui</t>
  </si>
  <si>
    <t>snacks, beverages</t>
  </si>
  <si>
    <t>#158</t>
  </si>
  <si>
    <t>Graeme Hart</t>
  </si>
  <si>
    <t>$9.1 B</t>
  </si>
  <si>
    <t>New Zealand</t>
  </si>
  <si>
    <t>#159</t>
  </si>
  <si>
    <t>Harry Triguboff</t>
  </si>
  <si>
    <t>#160</t>
  </si>
  <si>
    <t>Pang Kang</t>
  </si>
  <si>
    <t>$9 B</t>
  </si>
  <si>
    <t>soy sauce maker</t>
  </si>
  <si>
    <t>#161</t>
  </si>
  <si>
    <t>Micky Arison</t>
  </si>
  <si>
    <t>Carnival Cruises</t>
  </si>
  <si>
    <t>#162</t>
  </si>
  <si>
    <t>James Goodnight</t>
  </si>
  <si>
    <t>$8.9 B</t>
  </si>
  <si>
    <t>#163</t>
  </si>
  <si>
    <t>Viktor Rashnikov</t>
  </si>
  <si>
    <t>#164</t>
  </si>
  <si>
    <t>Heinrich Deichmann &amp; family</t>
  </si>
  <si>
    <t>$8.8 B</t>
  </si>
  <si>
    <t>footwear</t>
  </si>
  <si>
    <t>#165</t>
  </si>
  <si>
    <t>Carlos Alberto Sicupira</t>
  </si>
  <si>
    <t>#166</t>
  </si>
  <si>
    <t>Hui Wing Mau</t>
  </si>
  <si>
    <t>#167</t>
  </si>
  <si>
    <t>Stanley Kroenke</t>
  </si>
  <si>
    <t>sports, real estate</t>
  </si>
  <si>
    <t>#168</t>
  </si>
  <si>
    <t>Leonid Fedun</t>
  </si>
  <si>
    <t>#169</t>
  </si>
  <si>
    <t>Jorn Rausing</t>
  </si>
  <si>
    <t>$8.7 B</t>
  </si>
  <si>
    <t>#170</t>
  </si>
  <si>
    <t>Gong Hongjia</t>
  </si>
  <si>
    <t>video surveillance</t>
  </si>
  <si>
    <t>#171</t>
  </si>
  <si>
    <t>Sun Piaoyang</t>
  </si>
  <si>
    <t>pharmaceuticals</t>
  </si>
  <si>
    <t>#172</t>
  </si>
  <si>
    <t>Michael Kadoorie</t>
  </si>
  <si>
    <t>$8.6 B</t>
  </si>
  <si>
    <t>hotels, energy</t>
  </si>
  <si>
    <t>#173</t>
  </si>
  <si>
    <t>Giorgio Armani</t>
  </si>
  <si>
    <t>#174</t>
  </si>
  <si>
    <t>Gautam Adani</t>
  </si>
  <si>
    <t>commodities, ports</t>
  </si>
  <si>
    <t>#175</t>
  </si>
  <si>
    <t>Sun Hongbin</t>
  </si>
  <si>
    <t>#176</t>
  </si>
  <si>
    <t>August von Finck</t>
  </si>
  <si>
    <t>$8.5 B</t>
  </si>
  <si>
    <t>#177</t>
  </si>
  <si>
    <t>Charles Schwab</t>
  </si>
  <si>
    <t>$8.4 B</t>
  </si>
  <si>
    <t>#178</t>
  </si>
  <si>
    <t>Galen Weston</t>
  </si>
  <si>
    <t>#179</t>
  </si>
  <si>
    <t>Carl Cook</t>
  </si>
  <si>
    <t>medical devices</t>
  </si>
  <si>
    <t>#180</t>
  </si>
  <si>
    <t>Zong Qinghou</t>
  </si>
  <si>
    <t>$8.3 B</t>
  </si>
  <si>
    <t>beverages</t>
  </si>
  <si>
    <t>#181</t>
  </si>
  <si>
    <t>George Soros</t>
  </si>
  <si>
    <t>#182</t>
  </si>
  <si>
    <t>Seo Jung-jin</t>
  </si>
  <si>
    <t>$8.1 B</t>
  </si>
  <si>
    <t>biotech</t>
  </si>
  <si>
    <t>#183</t>
  </si>
  <si>
    <t>Johann Graf</t>
  </si>
  <si>
    <t>$8 B</t>
  </si>
  <si>
    <t>gambling</t>
  </si>
  <si>
    <t>#184</t>
  </si>
  <si>
    <t>Michael Platt</t>
  </si>
  <si>
    <t>#185</t>
  </si>
  <si>
    <t>Ernesto Bertarelli</t>
  </si>
  <si>
    <t>biotech, investments</t>
  </si>
  <si>
    <t>#186</t>
  </si>
  <si>
    <t>Finn Rausing</t>
  </si>
  <si>
    <t>$7.9 B</t>
  </si>
  <si>
    <t>Kirsten Rausing</t>
  </si>
  <si>
    <t>#188</t>
  </si>
  <si>
    <t>David Geffen</t>
  </si>
  <si>
    <t>movies, record labels</t>
  </si>
  <si>
    <t>#189</t>
  </si>
  <si>
    <t>Edward Johnson, III.</t>
  </si>
  <si>
    <t>$7.8 B</t>
  </si>
  <si>
    <t>#190</t>
  </si>
  <si>
    <t>Patrick Drahi</t>
  </si>
  <si>
    <t>#191</t>
  </si>
  <si>
    <t>Dilip Shanghvi</t>
  </si>
  <si>
    <t>$7.7 B</t>
  </si>
  <si>
    <t>#192</t>
  </si>
  <si>
    <t>George Kaiser</t>
  </si>
  <si>
    <t>oil &amp; gas, banking</t>
  </si>
  <si>
    <t>#193</t>
  </si>
  <si>
    <t>Stephen Ross</t>
  </si>
  <si>
    <t>#194</t>
  </si>
  <si>
    <t>Ma Jianrong</t>
  </si>
  <si>
    <t>textiles, apparel</t>
  </si>
  <si>
    <t>#195</t>
  </si>
  <si>
    <t>Alexei Kuzmichev</t>
  </si>
  <si>
    <t>$7.5 B</t>
  </si>
  <si>
    <t>#196</t>
  </si>
  <si>
    <t>Massimiliana Landini Aleotti</t>
  </si>
  <si>
    <t>$7.4 B</t>
  </si>
  <si>
    <t>#197</t>
  </si>
  <si>
    <t>Herbert Kohler, Jr.</t>
  </si>
  <si>
    <t>$7.3 B</t>
  </si>
  <si>
    <t>plumbing fixtures</t>
  </si>
  <si>
    <t>#198</t>
  </si>
  <si>
    <t>Christy Walton</t>
  </si>
  <si>
    <t>#199</t>
  </si>
  <si>
    <t>Alberto Bailleres Gonzalez</t>
  </si>
  <si>
    <t>#200</t>
  </si>
  <si>
    <t>Nicky Oppenheimer</t>
  </si>
  <si>
    <t>diamonds</t>
  </si>
  <si>
    <t>South Africa</t>
  </si>
  <si>
    <t>#201</t>
  </si>
  <si>
    <t>Goh Cheng Liang</t>
  </si>
  <si>
    <t>paints</t>
  </si>
  <si>
    <t>#202</t>
  </si>
  <si>
    <t>Sri Prakash Lohia</t>
  </si>
  <si>
    <t>petrochemicals</t>
  </si>
  <si>
    <t>#203</t>
  </si>
  <si>
    <t>John Malone</t>
  </si>
  <si>
    <t>$7.2 B</t>
  </si>
  <si>
    <t>cable television</t>
  </si>
  <si>
    <t>#204</t>
  </si>
  <si>
    <t>Yao Zhenhua</t>
  </si>
  <si>
    <t>conglomerate</t>
  </si>
  <si>
    <t>#205</t>
  </si>
  <si>
    <t>Robert Pera</t>
  </si>
  <si>
    <t>wireless networking gear</t>
  </si>
  <si>
    <t>#206</t>
  </si>
  <si>
    <t>Anthony Pratt</t>
  </si>
  <si>
    <t>$7.1 B</t>
  </si>
  <si>
    <t>manufacturing</t>
  </si>
  <si>
    <t>#207</t>
  </si>
  <si>
    <t>James Irving</t>
  </si>
  <si>
    <t>#208</t>
  </si>
  <si>
    <t>Charles Cadogan &amp; family</t>
  </si>
  <si>
    <t>#209</t>
  </si>
  <si>
    <t>David Green</t>
  </si>
  <si>
    <t>$7 B</t>
  </si>
  <si>
    <t>#210</t>
  </si>
  <si>
    <t>Patrick Soon-Shiong</t>
  </si>
  <si>
    <t>#211</t>
  </si>
  <si>
    <t>Frederik Paulsen</t>
  </si>
  <si>
    <t>#212</t>
  </si>
  <si>
    <t>David Shaw</t>
  </si>
  <si>
    <t>#213</t>
  </si>
  <si>
    <t>Ralph Lauren</t>
  </si>
  <si>
    <t>#214</t>
  </si>
  <si>
    <t>John Doerr</t>
  </si>
  <si>
    <t>venture capital</t>
  </si>
  <si>
    <t>#215</t>
  </si>
  <si>
    <t>Mike Cannon-Brookes</t>
  </si>
  <si>
    <t>Scott Farquhar</t>
  </si>
  <si>
    <t>#217</t>
  </si>
  <si>
    <t>Pauline MacMillan Keinath</t>
  </si>
  <si>
    <t>Cargill</t>
  </si>
  <si>
    <t>#218</t>
  </si>
  <si>
    <t>Zhang Jindong</t>
  </si>
  <si>
    <t>$6.9 B</t>
  </si>
  <si>
    <t>appliance retailer</t>
  </si>
  <si>
    <t>#219</t>
  </si>
  <si>
    <t>Jay Y. Lee</t>
  </si>
  <si>
    <t>#220</t>
  </si>
  <si>
    <t>John Grayken</t>
  </si>
  <si>
    <t>private equity</t>
  </si>
  <si>
    <t>#221</t>
  </si>
  <si>
    <t>Pham Nhat Vuong</t>
  </si>
  <si>
    <t>Vietnam</t>
  </si>
  <si>
    <t>#222</t>
  </si>
  <si>
    <t>Tom &amp; Judy Love</t>
  </si>
  <si>
    <t>retail &amp; gas stations</t>
  </si>
  <si>
    <t>#223</t>
  </si>
  <si>
    <t>Michael Otto</t>
  </si>
  <si>
    <t>retail, real estate</t>
  </si>
  <si>
    <t>#224</t>
  </si>
  <si>
    <t>Melker Schorling</t>
  </si>
  <si>
    <t>#225</t>
  </si>
  <si>
    <t>Nusli Wadia</t>
  </si>
  <si>
    <t>consumer goods</t>
  </si>
  <si>
    <t>#226</t>
  </si>
  <si>
    <t>Jerry Jones</t>
  </si>
  <si>
    <t>Dallas Cowboys</t>
  </si>
  <si>
    <t>#227</t>
  </si>
  <si>
    <t>Shahid Khan</t>
  </si>
  <si>
    <t>$6.8 B</t>
  </si>
  <si>
    <t>#228</t>
  </si>
  <si>
    <t>Dmitry Rybolovlev</t>
  </si>
  <si>
    <t>fertilizer</t>
  </si>
  <si>
    <t>#229</t>
  </si>
  <si>
    <t>Friedhelm Loh</t>
  </si>
  <si>
    <t>#230</t>
  </si>
  <si>
    <t>Richard Kinder</t>
  </si>
  <si>
    <t>pipelines</t>
  </si>
  <si>
    <t>#231</t>
  </si>
  <si>
    <t>Hank &amp; Doug Meijer</t>
  </si>
  <si>
    <t>#232</t>
  </si>
  <si>
    <t>Guo Guangchang</t>
  </si>
  <si>
    <t>$6.7 B</t>
  </si>
  <si>
    <t>#233</t>
  </si>
  <si>
    <t>Francis Choi</t>
  </si>
  <si>
    <t>#234</t>
  </si>
  <si>
    <t>Marc Benioff</t>
  </si>
  <si>
    <t>#235</t>
  </si>
  <si>
    <t>Teh Hong Piow</t>
  </si>
  <si>
    <t>#236</t>
  </si>
  <si>
    <t>Daniel Gilbert</t>
  </si>
  <si>
    <t>Quicken Loans</t>
  </si>
  <si>
    <t>#237</t>
  </si>
  <si>
    <t>Eli Broad</t>
  </si>
  <si>
    <t>#238</t>
  </si>
  <si>
    <t>Iskander Makhmudov</t>
  </si>
  <si>
    <t>$6.6 B</t>
  </si>
  <si>
    <t>mining, metals, machinery</t>
  </si>
  <si>
    <t>#239</t>
  </si>
  <si>
    <t>Ann Walton Kroenke</t>
  </si>
  <si>
    <t>#240</t>
  </si>
  <si>
    <t>Eva Gonda de Rivera</t>
  </si>
  <si>
    <t>#241</t>
  </si>
  <si>
    <t>Robert Kraft</t>
  </si>
  <si>
    <t>New England Patriots</t>
  </si>
  <si>
    <t>#242</t>
  </si>
  <si>
    <t>John A. Sobrato</t>
  </si>
  <si>
    <t>#243</t>
  </si>
  <si>
    <t>Anders Holch Povlsen</t>
  </si>
  <si>
    <t>Denmark</t>
  </si>
  <si>
    <t>#244</t>
  </si>
  <si>
    <t>Kim Jung-ju</t>
  </si>
  <si>
    <t>$6.5 B</t>
  </si>
  <si>
    <t>#245</t>
  </si>
  <si>
    <t>Andreas von Bechtolsheim</t>
  </si>
  <si>
    <t>#246</t>
  </si>
  <si>
    <t>Kei Hoi Pang</t>
  </si>
  <si>
    <t>#247</t>
  </si>
  <si>
    <t>Sunil Mittal</t>
  </si>
  <si>
    <t>#248</t>
  </si>
  <si>
    <t>Denise Coates</t>
  </si>
  <si>
    <t>online gambling</t>
  </si>
  <si>
    <t>#249</t>
  </si>
  <si>
    <t>Leon Black</t>
  </si>
  <si>
    <t>$6.4 B</t>
  </si>
  <si>
    <t>#250</t>
  </si>
  <si>
    <t>Terry Gou</t>
  </si>
  <si>
    <t>electronics</t>
  </si>
  <si>
    <t>Taiwan</t>
  </si>
  <si>
    <t>#251</t>
  </si>
  <si>
    <t>Augusto &amp; Giorgio Perfetti</t>
  </si>
  <si>
    <t>candy</t>
  </si>
  <si>
    <t>#252</t>
  </si>
  <si>
    <t>Frank Lowy</t>
  </si>
  <si>
    <t>shopping malls</t>
  </si>
  <si>
    <t>#253</t>
  </si>
  <si>
    <t>Nassef Sawiris</t>
  </si>
  <si>
    <t>construction, chemicals</t>
  </si>
  <si>
    <t>Egypt</t>
  </si>
  <si>
    <t>#254</t>
  </si>
  <si>
    <t>Silvio Berlusconi</t>
  </si>
  <si>
    <t>#255</t>
  </si>
  <si>
    <t>Israel Englander</t>
  </si>
  <si>
    <t>#256</t>
  </si>
  <si>
    <t>Diane Hendricks</t>
  </si>
  <si>
    <t>roofing</t>
  </si>
  <si>
    <t>#257</t>
  </si>
  <si>
    <t>Richard Liu</t>
  </si>
  <si>
    <t>#258</t>
  </si>
  <si>
    <t>Alexander Abramov</t>
  </si>
  <si>
    <t>$6.2 B</t>
  </si>
  <si>
    <t>steel, mining</t>
  </si>
  <si>
    <t>#259</t>
  </si>
  <si>
    <t>James Chambers</t>
  </si>
  <si>
    <t>Katharine Rayner</t>
  </si>
  <si>
    <t>Margaretta Taylor</t>
  </si>
  <si>
    <t>#262</t>
  </si>
  <si>
    <t>Ananda Krishnan</t>
  </si>
  <si>
    <t>telecoms, media, oil-services</t>
  </si>
  <si>
    <t>#263</t>
  </si>
  <si>
    <t>Sandra Ortega Mera</t>
  </si>
  <si>
    <t>#264</t>
  </si>
  <si>
    <t>Ian &amp; Richard Livingstone</t>
  </si>
  <si>
    <t>$6.1 B</t>
  </si>
  <si>
    <t>#265</t>
  </si>
  <si>
    <t>David Siegel</t>
  </si>
  <si>
    <t>John Overdeck</t>
  </si>
  <si>
    <t>#267</t>
  </si>
  <si>
    <t>Liu Yonghao</t>
  </si>
  <si>
    <t>agribusiness</t>
  </si>
  <si>
    <t>#268</t>
  </si>
  <si>
    <t>Steven Rales</t>
  </si>
  <si>
    <t>#269</t>
  </si>
  <si>
    <t>Suleiman Kerimov</t>
  </si>
  <si>
    <t>#270</t>
  </si>
  <si>
    <t>Savitri Jindal</t>
  </si>
  <si>
    <t>#271</t>
  </si>
  <si>
    <t>Randa Williams</t>
  </si>
  <si>
    <t>#272</t>
  </si>
  <si>
    <t>Dannine Avara</t>
  </si>
  <si>
    <t>Milane Frantz</t>
  </si>
  <si>
    <t>Scott Duncan</t>
  </si>
  <si>
    <t>#275</t>
  </si>
  <si>
    <t>Richard LeFrak</t>
  </si>
  <si>
    <t>#276</t>
  </si>
  <si>
    <t>Wee Cho Yaw</t>
  </si>
  <si>
    <t>#277</t>
  </si>
  <si>
    <t>Tsai Eng-Meng</t>
  </si>
  <si>
    <t>food, beverages</t>
  </si>
  <si>
    <t>#278</t>
  </si>
  <si>
    <t>Marijke Mars</t>
  </si>
  <si>
    <t>$6 B</t>
  </si>
  <si>
    <t>Pamela Mars</t>
  </si>
  <si>
    <t>Valerie Mars</t>
  </si>
  <si>
    <t>Victoria Mars</t>
  </si>
  <si>
    <t>#282</t>
  </si>
  <si>
    <t>Bertil Hult</t>
  </si>
  <si>
    <t>education</t>
  </si>
  <si>
    <t>#283</t>
  </si>
  <si>
    <t>Reinhold Schmieding</t>
  </si>
  <si>
    <t>#284</t>
  </si>
  <si>
    <t>Odd Reitan</t>
  </si>
  <si>
    <t>Norway</t>
  </si>
  <si>
    <t>#285</t>
  </si>
  <si>
    <t>Rinat Akhmetov</t>
  </si>
  <si>
    <t>steel, coal</t>
  </si>
  <si>
    <t>Ukraine</t>
  </si>
  <si>
    <t>#286</t>
  </si>
  <si>
    <t>Bubba Cathy</t>
  </si>
  <si>
    <t>Chick-fil-A</t>
  </si>
  <si>
    <t>Dan Cathy</t>
  </si>
  <si>
    <t>#288</t>
  </si>
  <si>
    <t>Jim Pattison</t>
  </si>
  <si>
    <t>#289</t>
  </si>
  <si>
    <t>Dennis Washington</t>
  </si>
  <si>
    <t>construction, mining</t>
  </si>
  <si>
    <t>#290</t>
  </si>
  <si>
    <t>Hansjoerg Wyss</t>
  </si>
  <si>
    <t>$5.9 B</t>
  </si>
  <si>
    <t>#291</t>
  </si>
  <si>
    <t>Xu Hang</t>
  </si>
  <si>
    <t>#292</t>
  </si>
  <si>
    <t>Zhang Bangxin</t>
  </si>
  <si>
    <t>after-school tutoring</t>
  </si>
  <si>
    <t>#293</t>
  </si>
  <si>
    <t>Ronda Stryker</t>
  </si>
  <si>
    <t>medical equipment</t>
  </si>
  <si>
    <t>#294</t>
  </si>
  <si>
    <t>David Cheriton</t>
  </si>
  <si>
    <t>#295</t>
  </si>
  <si>
    <t>Travis Kalanick</t>
  </si>
  <si>
    <t>$5.8 B</t>
  </si>
  <si>
    <t>Uber</t>
  </si>
  <si>
    <t>#296</t>
  </si>
  <si>
    <t>Chan Laiwa</t>
  </si>
  <si>
    <t>#297</t>
  </si>
  <si>
    <t>Nancy Walton Laurie</t>
  </si>
  <si>
    <t>$5.7 B</t>
  </si>
  <si>
    <t>#298</t>
  </si>
  <si>
    <t>John Morris</t>
  </si>
  <si>
    <t>sporting goods retail</t>
  </si>
  <si>
    <t>#299</t>
  </si>
  <si>
    <t>Stef Wertheimer</t>
  </si>
  <si>
    <t>metalworking tools</t>
  </si>
  <si>
    <t>#300</t>
  </si>
  <si>
    <t>Whitney MacMillan</t>
  </si>
  <si>
    <t>#301</t>
  </si>
  <si>
    <t>Carrie Perrodo</t>
  </si>
  <si>
    <t>#302</t>
  </si>
  <si>
    <t>Margarita Louis-Dreyfus</t>
  </si>
  <si>
    <t>#303</t>
  </si>
  <si>
    <t>Li Xiting</t>
  </si>
  <si>
    <t>$5.6 B</t>
  </si>
  <si>
    <t>#304</t>
  </si>
  <si>
    <t>Johann Rupert</t>
  </si>
  <si>
    <t>#305</t>
  </si>
  <si>
    <t>Henry Kravis</t>
  </si>
  <si>
    <t>#306</t>
  </si>
  <si>
    <t>James Dyson</t>
  </si>
  <si>
    <t>vacuums</t>
  </si>
  <si>
    <t>#307</t>
  </si>
  <si>
    <t>Kwee family</t>
  </si>
  <si>
    <t>Real Estate</t>
  </si>
  <si>
    <t>#308</t>
  </si>
  <si>
    <t>Charles Dolan</t>
  </si>
  <si>
    <t>#309</t>
  </si>
  <si>
    <t>Jim Davis</t>
  </si>
  <si>
    <t>New Balance</t>
  </si>
  <si>
    <t>#310</t>
  </si>
  <si>
    <t>George Roberts</t>
  </si>
  <si>
    <t>#311</t>
  </si>
  <si>
    <t>Stewart and Lynda Resnick</t>
  </si>
  <si>
    <t>agriculture, water</t>
  </si>
  <si>
    <t>#312</t>
  </si>
  <si>
    <t>Maria Asuncion Aramburuzabala</t>
  </si>
  <si>
    <t>beer, investments</t>
  </si>
  <si>
    <t>#313</t>
  </si>
  <si>
    <t>Andrew Forrest</t>
  </si>
  <si>
    <t>#314</t>
  </si>
  <si>
    <t>Cai Kui</t>
  </si>
  <si>
    <t>$5.5 B</t>
  </si>
  <si>
    <t>#315</t>
  </si>
  <si>
    <t>Laurence Graff</t>
  </si>
  <si>
    <t>diamond jewelry</t>
  </si>
  <si>
    <t>#316</t>
  </si>
  <si>
    <t>Sam Zell</t>
  </si>
  <si>
    <t>real estate, private equity</t>
  </si>
  <si>
    <t>#317</t>
  </si>
  <si>
    <t>Manuel Villar</t>
  </si>
  <si>
    <t>$5.4 B</t>
  </si>
  <si>
    <t>Philippines</t>
  </si>
  <si>
    <t>#318</t>
  </si>
  <si>
    <t>Edward Roski, Jr.</t>
  </si>
  <si>
    <t>#319</t>
  </si>
  <si>
    <t>Pierre Bellon</t>
  </si>
  <si>
    <t>food services</t>
  </si>
  <si>
    <t>#320</t>
  </si>
  <si>
    <t>George Lucas</t>
  </si>
  <si>
    <t>Star Wars</t>
  </si>
  <si>
    <t>#321</t>
  </si>
  <si>
    <t>Antonia Johnson</t>
  </si>
  <si>
    <t>#322</t>
  </si>
  <si>
    <t>Frank Wang</t>
  </si>
  <si>
    <t>drones</t>
  </si>
  <si>
    <t>#323</t>
  </si>
  <si>
    <t>Law Kar Po</t>
  </si>
  <si>
    <t>#324</t>
  </si>
  <si>
    <t>Lee Shin Cheng</t>
  </si>
  <si>
    <t>palm oil, property</t>
  </si>
  <si>
    <t>#325</t>
  </si>
  <si>
    <t>Niels Peter Louis-Hansen</t>
  </si>
  <si>
    <t>#326</t>
  </si>
  <si>
    <t>Robert Rowling</t>
  </si>
  <si>
    <t>$5.3 B</t>
  </si>
  <si>
    <t>hotels, investments</t>
  </si>
  <si>
    <t>#327</t>
  </si>
  <si>
    <t>Yan Zhi</t>
  </si>
  <si>
    <t>#328</t>
  </si>
  <si>
    <t>Aloys Wobben</t>
  </si>
  <si>
    <t>wind turbines</t>
  </si>
  <si>
    <t>#329</t>
  </si>
  <si>
    <t>Bernard Marcus</t>
  </si>
  <si>
    <t>Home Depot</t>
  </si>
  <si>
    <t>#330</t>
  </si>
  <si>
    <t>Bruce Kovner</t>
  </si>
  <si>
    <t>$5.2 B</t>
  </si>
  <si>
    <t>#331</t>
  </si>
  <si>
    <t>Jack Dorsey</t>
  </si>
  <si>
    <t>Twitter, Square</t>
  </si>
  <si>
    <t>#332</t>
  </si>
  <si>
    <t>Pyotr Aven</t>
  </si>
  <si>
    <t>#333</t>
  </si>
  <si>
    <t>Andrei Skoch</t>
  </si>
  <si>
    <t>#334</t>
  </si>
  <si>
    <t>Sheldon Solow</t>
  </si>
  <si>
    <t>#335</t>
  </si>
  <si>
    <t>Joe Lewis</t>
  </si>
  <si>
    <t>#336</t>
  </si>
  <si>
    <t>Wang Xing</t>
  </si>
  <si>
    <t>#337</t>
  </si>
  <si>
    <t>Charles Johnson</t>
  </si>
  <si>
    <t>$5.1 B</t>
  </si>
  <si>
    <t>#338</t>
  </si>
  <si>
    <t>Jiang Rensheng</t>
  </si>
  <si>
    <t>#339</t>
  </si>
  <si>
    <t>Guenther Fielmann</t>
  </si>
  <si>
    <t>optometry</t>
  </si>
  <si>
    <t>#340</t>
  </si>
  <si>
    <t>Tang Shing-bor</t>
  </si>
  <si>
    <t>#341</t>
  </si>
  <si>
    <t>Benu Gopal Bangur</t>
  </si>
  <si>
    <t>cement</t>
  </si>
  <si>
    <t>#342</t>
  </si>
  <si>
    <t>Alain Merieux</t>
  </si>
  <si>
    <t>#343</t>
  </si>
  <si>
    <t>Ivan Glasenberg</t>
  </si>
  <si>
    <t>#344</t>
  </si>
  <si>
    <t>John Gokongwei, Jr.</t>
  </si>
  <si>
    <t>food and beverage</t>
  </si>
  <si>
    <t>#345</t>
  </si>
  <si>
    <t>Martha Ingram</t>
  </si>
  <si>
    <t>book distribution, transportation</t>
  </si>
  <si>
    <t>#346</t>
  </si>
  <si>
    <t>Emanuele (Lino) Saputo</t>
  </si>
  <si>
    <t>#347</t>
  </si>
  <si>
    <t>Majid Al Futtaim</t>
  </si>
  <si>
    <t>real estate, retail</t>
  </si>
  <si>
    <t>United Arab Emirates</t>
  </si>
  <si>
    <t>#348</t>
  </si>
  <si>
    <t>Vincent Bollore</t>
  </si>
  <si>
    <t>#349</t>
  </si>
  <si>
    <t>Gabriella Meister</t>
  </si>
  <si>
    <t>appliances</t>
  </si>
  <si>
    <t>#350</t>
  </si>
  <si>
    <t>Paul Tudor Jones, II.</t>
  </si>
  <si>
    <t>#351</t>
  </si>
  <si>
    <t>Wolfgang Marguerre</t>
  </si>
  <si>
    <t>#352</t>
  </si>
  <si>
    <t>Liu Yongxing</t>
  </si>
  <si>
    <t>$5 B</t>
  </si>
  <si>
    <t>#353</t>
  </si>
  <si>
    <t>John Paulson</t>
  </si>
  <si>
    <t>Robert Smith</t>
  </si>
  <si>
    <t>#355</t>
  </si>
  <si>
    <t>Shari Arison</t>
  </si>
  <si>
    <t>#356</t>
  </si>
  <si>
    <t>Li Shuirong</t>
  </si>
  <si>
    <t>#357</t>
  </si>
  <si>
    <t>Robert Bass</t>
  </si>
  <si>
    <t>oil, investments</t>
  </si>
  <si>
    <t>#358</t>
  </si>
  <si>
    <t>Jean-Michel Besnier</t>
  </si>
  <si>
    <t>Marie Besnier Beauvalot</t>
  </si>
  <si>
    <t>#360</t>
  </si>
  <si>
    <t>Bernard Broermann</t>
  </si>
  <si>
    <t>$4.9 B</t>
  </si>
  <si>
    <t>hospitals</t>
  </si>
  <si>
    <t>#361</t>
  </si>
  <si>
    <t>David Filo</t>
  </si>
  <si>
    <t>Yahoo</t>
  </si>
  <si>
    <t>#362</t>
  </si>
  <si>
    <t>Pan Sutong</t>
  </si>
  <si>
    <t>real estate, finance</t>
  </si>
  <si>
    <t>#363</t>
  </si>
  <si>
    <t>Ted Lerner</t>
  </si>
  <si>
    <t>#364</t>
  </si>
  <si>
    <t>Nathan Kirsh</t>
  </si>
  <si>
    <t>Swaziland</t>
  </si>
  <si>
    <t>#365</t>
  </si>
  <si>
    <t>Acharya Balkrishna</t>
  </si>
  <si>
    <t>#366</t>
  </si>
  <si>
    <t>Bidzina Ivanishvili</t>
  </si>
  <si>
    <t>Georgia</t>
  </si>
  <si>
    <t>#367</t>
  </si>
  <si>
    <t>J. Christopher Reyes</t>
  </si>
  <si>
    <t>food distribution</t>
  </si>
  <si>
    <t>Jude Reyes</t>
  </si>
  <si>
    <t>#369</t>
  </si>
  <si>
    <t>Clive Calder</t>
  </si>
  <si>
    <t>record label</t>
  </si>
  <si>
    <t>#370</t>
  </si>
  <si>
    <t>Hiroshi Mikitani</t>
  </si>
  <si>
    <t>online retail</t>
  </si>
  <si>
    <t>#371</t>
  </si>
  <si>
    <t>Ludwig Merckle</t>
  </si>
  <si>
    <t>#372</t>
  </si>
  <si>
    <t>Chen Lip Keong</t>
  </si>
  <si>
    <t>casinos, property, energy</t>
  </si>
  <si>
    <t>#373</t>
  </si>
  <si>
    <t>Karen Pritzker</t>
  </si>
  <si>
    <t>$4.8 B</t>
  </si>
  <si>
    <t>#374</t>
  </si>
  <si>
    <t>Maria Fernanda Amorim</t>
  </si>
  <si>
    <t>energy, investments</t>
  </si>
  <si>
    <t>Portugal</t>
  </si>
  <si>
    <t>#375</t>
  </si>
  <si>
    <t>Enrique Razon, Jr.</t>
  </si>
  <si>
    <t>ports</t>
  </si>
  <si>
    <t>#376</t>
  </si>
  <si>
    <t>Robert Rich, Jr.</t>
  </si>
  <si>
    <t>frozen foods</t>
  </si>
  <si>
    <t>#377</t>
  </si>
  <si>
    <t>Qin Yinglin</t>
  </si>
  <si>
    <t>pig breeding</t>
  </si>
  <si>
    <t>#378</t>
  </si>
  <si>
    <t>Leonard Stern</t>
  </si>
  <si>
    <t>#379</t>
  </si>
  <si>
    <t>Daniel Ziff</t>
  </si>
  <si>
    <t>Dirk Ziff</t>
  </si>
  <si>
    <t>Robert Ziff</t>
  </si>
  <si>
    <t>#382</t>
  </si>
  <si>
    <t>Bajaj brothers</t>
  </si>
  <si>
    <t>#383</t>
  </si>
  <si>
    <t>Robert Miller</t>
  </si>
  <si>
    <t>#384</t>
  </si>
  <si>
    <t>Michel Leclercq</t>
  </si>
  <si>
    <t>sporting goods</t>
  </si>
  <si>
    <t>#385</t>
  </si>
  <si>
    <t>Ray Lee Hunt</t>
  </si>
  <si>
    <t>oil, real estate</t>
  </si>
  <si>
    <t>#386</t>
  </si>
  <si>
    <t>Jeff Skoll</t>
  </si>
  <si>
    <t>$4.7 B</t>
  </si>
  <si>
    <t>#387</t>
  </si>
  <si>
    <t>Yasumitsu Shigeta</t>
  </si>
  <si>
    <t>mobile phone retailer</t>
  </si>
  <si>
    <t>#388</t>
  </si>
  <si>
    <t>Tilman Fertitta</t>
  </si>
  <si>
    <t>Houston Rockets, entertainment</t>
  </si>
  <si>
    <t>#389</t>
  </si>
  <si>
    <t>Karsanbhai Patel</t>
  </si>
  <si>
    <t>#390</t>
  </si>
  <si>
    <t>Idan Ofer</t>
  </si>
  <si>
    <t>drilling, shipping</t>
  </si>
  <si>
    <t>#391</t>
  </si>
  <si>
    <t>Agnete Kirk Thinggaard</t>
  </si>
  <si>
    <t>Lego</t>
  </si>
  <si>
    <t>Sofie Kirk Kristiansen</t>
  </si>
  <si>
    <t>Thomas Kirk Kristiansen</t>
  </si>
  <si>
    <t>#394</t>
  </si>
  <si>
    <t>Kjeld Kirk Kristiansen</t>
  </si>
  <si>
    <t>#395</t>
  </si>
  <si>
    <t>Abdulla bin Ahmad Al Ghurair</t>
  </si>
  <si>
    <t>#396</t>
  </si>
  <si>
    <t>Arthur Blank</t>
  </si>
  <si>
    <t>#397</t>
  </si>
  <si>
    <t>Les Wexner</t>
  </si>
  <si>
    <t>#398</t>
  </si>
  <si>
    <t>David Sun</t>
  </si>
  <si>
    <t>computer hardware</t>
  </si>
  <si>
    <t>John Tu</t>
  </si>
  <si>
    <t>#400</t>
  </si>
  <si>
    <t>Alexandra Schoerghuber</t>
  </si>
  <si>
    <t>#401</t>
  </si>
  <si>
    <t>M.A. Yusuff Ali</t>
  </si>
  <si>
    <t>#402</t>
  </si>
  <si>
    <t>Dona Bertarelli</t>
  </si>
  <si>
    <t>$4.6 B</t>
  </si>
  <si>
    <t>#403</t>
  </si>
  <si>
    <t>Xu Jingren</t>
  </si>
  <si>
    <t>#404</t>
  </si>
  <si>
    <t>Sumner Redstone</t>
  </si>
  <si>
    <t>#405</t>
  </si>
  <si>
    <t>Martin Viessmann</t>
  </si>
  <si>
    <t>heating equipment</t>
  </si>
  <si>
    <t>#406</t>
  </si>
  <si>
    <t>David &amp; Frederick Barclay</t>
  </si>
  <si>
    <t>media, retail</t>
  </si>
  <si>
    <t>#407</t>
  </si>
  <si>
    <t>Garrett Camp</t>
  </si>
  <si>
    <t>#408</t>
  </si>
  <si>
    <t>Akira Mori</t>
  </si>
  <si>
    <t>#409</t>
  </si>
  <si>
    <t>Stanley Druckenmiller</t>
  </si>
  <si>
    <t>#410</t>
  </si>
  <si>
    <t>Kushal Pal Singh</t>
  </si>
  <si>
    <t>#411</t>
  </si>
  <si>
    <t>Pansy Ho</t>
  </si>
  <si>
    <t>#412</t>
  </si>
  <si>
    <t>Richard Li</t>
  </si>
  <si>
    <t>#413</t>
  </si>
  <si>
    <t>Tamara Gustavson</t>
  </si>
  <si>
    <t>self storage</t>
  </si>
  <si>
    <t>#414</t>
  </si>
  <si>
    <t>Michael Herz</t>
  </si>
  <si>
    <t>coffee</t>
  </si>
  <si>
    <t>Wolfgang Herz</t>
  </si>
  <si>
    <t>#416</t>
  </si>
  <si>
    <t>Zhang Jin</t>
  </si>
  <si>
    <t>#417</t>
  </si>
  <si>
    <t>Tahir</t>
  </si>
  <si>
    <t>#418</t>
  </si>
  <si>
    <t>Mark Scheinberg</t>
  </si>
  <si>
    <t>$4.5 B</t>
  </si>
  <si>
    <t>#419</t>
  </si>
  <si>
    <t>Chen Bang</t>
  </si>
  <si>
    <t>#420</t>
  </si>
  <si>
    <t>Terrence Pegula</t>
  </si>
  <si>
    <t>natural gas</t>
  </si>
  <si>
    <t>#421</t>
  </si>
  <si>
    <t>Zhou Hongyi</t>
  </si>
  <si>
    <t>security software</t>
  </si>
  <si>
    <t>#422</t>
  </si>
  <si>
    <t>Sergei Popov</t>
  </si>
  <si>
    <t>#423</t>
  </si>
  <si>
    <t>Magdalena Martullo-Blocher</t>
  </si>
  <si>
    <t>#424</t>
  </si>
  <si>
    <t>Lars Larsen</t>
  </si>
  <si>
    <t>#425</t>
  </si>
  <si>
    <t>Sumet Jiaravanon</t>
  </si>
  <si>
    <t>#426</t>
  </si>
  <si>
    <t>Walter Scott, Jr.</t>
  </si>
  <si>
    <t>utilities, telecom</t>
  </si>
  <si>
    <t>#427</t>
  </si>
  <si>
    <t>Fan Hongwei</t>
  </si>
  <si>
    <t>#428</t>
  </si>
  <si>
    <t>Wang Yusuo</t>
  </si>
  <si>
    <t>natural gas distribution</t>
  </si>
  <si>
    <t>#429</t>
  </si>
  <si>
    <t>Sarath Ratanavadi</t>
  </si>
  <si>
    <t>energy</t>
  </si>
  <si>
    <t>#430</t>
  </si>
  <si>
    <t>Zhang Shiping</t>
  </si>
  <si>
    <t>$4.4 B</t>
  </si>
  <si>
    <t>aluminum products</t>
  </si>
  <si>
    <t>#431</t>
  </si>
  <si>
    <t>Che Jianxing</t>
  </si>
  <si>
    <t>furniture retailing</t>
  </si>
  <si>
    <t>#432</t>
  </si>
  <si>
    <t>John Sall</t>
  </si>
  <si>
    <t>#433</t>
  </si>
  <si>
    <t>Patrick Lee</t>
  </si>
  <si>
    <t>paper</t>
  </si>
  <si>
    <t>#434</t>
  </si>
  <si>
    <t>Lucio Tan</t>
  </si>
  <si>
    <t>#435</t>
  </si>
  <si>
    <t>Rahel Blocher</t>
  </si>
  <si>
    <t>#436</t>
  </si>
  <si>
    <t>Rocco Commisso</t>
  </si>
  <si>
    <t>#437</t>
  </si>
  <si>
    <t>Kjell Inge Rokke</t>
  </si>
  <si>
    <t>shipping, seafood</t>
  </si>
  <si>
    <t>#438</t>
  </si>
  <si>
    <t>Wang Chuanfu</t>
  </si>
  <si>
    <t>batteries, automobiles</t>
  </si>
  <si>
    <t>#439</t>
  </si>
  <si>
    <t>Lim Kok Thay</t>
  </si>
  <si>
    <t>#440</t>
  </si>
  <si>
    <t>Vikram Lal</t>
  </si>
  <si>
    <t>motorcycles</t>
  </si>
  <si>
    <t>#441</t>
  </si>
  <si>
    <t>Jaran Chiaravanont</t>
  </si>
  <si>
    <t>#442</t>
  </si>
  <si>
    <t>Gwendolyn Sontheim Meyer</t>
  </si>
  <si>
    <t>#443</t>
  </si>
  <si>
    <t>Henry Samueli</t>
  </si>
  <si>
    <t>semiconductors</t>
  </si>
  <si>
    <t>#444</t>
  </si>
  <si>
    <t>Gary Rollins</t>
  </si>
  <si>
    <t>pest control</t>
  </si>
  <si>
    <t>#445</t>
  </si>
  <si>
    <t>Rahul Bajaj</t>
  </si>
  <si>
    <t>#446</t>
  </si>
  <si>
    <t>Montri Jiaravanont</t>
  </si>
  <si>
    <t>#447</t>
  </si>
  <si>
    <t>Juan Francisco Beckmann Vidal</t>
  </si>
  <si>
    <t>tequila</t>
  </si>
  <si>
    <t>#448</t>
  </si>
  <si>
    <t>Andreas Struengmann</t>
  </si>
  <si>
    <t>Thomas Struengmann</t>
  </si>
  <si>
    <t>#450</t>
  </si>
  <si>
    <t>Chung Mong-koo</t>
  </si>
  <si>
    <t>Hyundai</t>
  </si>
  <si>
    <t>#451</t>
  </si>
  <si>
    <t>Ajay Piramal</t>
  </si>
  <si>
    <t>#452</t>
  </si>
  <si>
    <t>Andrei Kozitsyn</t>
  </si>
  <si>
    <t>#453</t>
  </si>
  <si>
    <t>Rupert Johnson, Jr.</t>
  </si>
  <si>
    <t>$4.3 B</t>
  </si>
  <si>
    <t>#454</t>
  </si>
  <si>
    <t>Isaac Perlmutter</t>
  </si>
  <si>
    <t>Marvel comics</t>
  </si>
  <si>
    <t>#455</t>
  </si>
  <si>
    <t>Thomas Schmidheiny</t>
  </si>
  <si>
    <t>#456</t>
  </si>
  <si>
    <t>Shigenobu Nagamori</t>
  </si>
  <si>
    <t>motors</t>
  </si>
  <si>
    <t>#457</t>
  </si>
  <si>
    <t>Jeff Sutton</t>
  </si>
  <si>
    <t>#458</t>
  </si>
  <si>
    <t>Jeronimo Arango</t>
  </si>
  <si>
    <t>#459</t>
  </si>
  <si>
    <t>Kuldip Singh &amp; Gurbachan Singh Dhingra</t>
  </si>
  <si>
    <t>#460</t>
  </si>
  <si>
    <t>Andrei Guriev</t>
  </si>
  <si>
    <t>fertilizers</t>
  </si>
  <si>
    <t>#461</t>
  </si>
  <si>
    <t>Frits Goldschmeding</t>
  </si>
  <si>
    <t>temp agency</t>
  </si>
  <si>
    <t>#462</t>
  </si>
  <si>
    <t>Trevor Rees-Jones</t>
  </si>
  <si>
    <t>#463</t>
  </si>
  <si>
    <t>Igor Altushkin</t>
  </si>
  <si>
    <t>#464</t>
  </si>
  <si>
    <t>Kelcy Warren</t>
  </si>
  <si>
    <t>#465</t>
  </si>
  <si>
    <t>Julian Robertson, Jr.</t>
  </si>
  <si>
    <t>#466</t>
  </si>
  <si>
    <t>Randall Rollins</t>
  </si>
  <si>
    <t>#467</t>
  </si>
  <si>
    <t>Stephen Bisciotti</t>
  </si>
  <si>
    <t>$4.2 B</t>
  </si>
  <si>
    <t>staffing, Baltimore Ravens</t>
  </si>
  <si>
    <t>#468</t>
  </si>
  <si>
    <t>Frank VanderSloot</t>
  </si>
  <si>
    <t>nutrition and wellness products</t>
  </si>
  <si>
    <t>#469</t>
  </si>
  <si>
    <t>Marc Ladreit de Lacharriere</t>
  </si>
  <si>
    <t>finance</t>
  </si>
  <si>
    <t>#470</t>
  </si>
  <si>
    <t>Masatoshi Ito</t>
  </si>
  <si>
    <t>#471</t>
  </si>
  <si>
    <t>Xavier Niel</t>
  </si>
  <si>
    <t>#472</t>
  </si>
  <si>
    <t>Fred Smith</t>
  </si>
  <si>
    <t>$4.1 B</t>
  </si>
  <si>
    <t>FedEx</t>
  </si>
  <si>
    <t>#473</t>
  </si>
  <si>
    <t>Paolo &amp; Gianfelice Mario Rocca</t>
  </si>
  <si>
    <t>pipe manufacturing</t>
  </si>
  <si>
    <t>#474</t>
  </si>
  <si>
    <t>Edwin Leong</t>
  </si>
  <si>
    <t>#475</t>
  </si>
  <si>
    <t>Dagmar Dolby</t>
  </si>
  <si>
    <t>Dolby Laboratories</t>
  </si>
  <si>
    <t>#476</t>
  </si>
  <si>
    <t>Angela Leong</t>
  </si>
  <si>
    <t>#477</t>
  </si>
  <si>
    <t>Marian Ilitch</t>
  </si>
  <si>
    <t>pizza, sports team</t>
  </si>
  <si>
    <t>#478</t>
  </si>
  <si>
    <t>Thomas Pritzker</t>
  </si>
  <si>
    <t>#479</t>
  </si>
  <si>
    <t>Axel Oberwelland</t>
  </si>
  <si>
    <t>#480</t>
  </si>
  <si>
    <t>Mark Cuban</t>
  </si>
  <si>
    <t>online media</t>
  </si>
  <si>
    <t>#481</t>
  </si>
  <si>
    <t>Adam Neumann</t>
  </si>
  <si>
    <t>WeWork</t>
  </si>
  <si>
    <t>#482</t>
  </si>
  <si>
    <t>Richard Branson</t>
  </si>
  <si>
    <t>Virgin</t>
  </si>
  <si>
    <t>#483</t>
  </si>
  <si>
    <t>Tom Gores</t>
  </si>
  <si>
    <t>#484</t>
  </si>
  <si>
    <t>Jeremy Jacobs, Sr.</t>
  </si>
  <si>
    <t>food service</t>
  </si>
  <si>
    <t>#485</t>
  </si>
  <si>
    <t>Wang Zhenhua</t>
  </si>
  <si>
    <t>#486</t>
  </si>
  <si>
    <t>H. Ross Perot, Sr.</t>
  </si>
  <si>
    <t>computer services, real estate</t>
  </si>
  <si>
    <t>#487</t>
  </si>
  <si>
    <t>Antti Herlin</t>
  </si>
  <si>
    <t>elevators, escalators</t>
  </si>
  <si>
    <t>Finland</t>
  </si>
  <si>
    <t>#488</t>
  </si>
  <si>
    <t>Igor Olenicoff</t>
  </si>
  <si>
    <t>#489</t>
  </si>
  <si>
    <t>Kwon Hyuk-bin</t>
  </si>
  <si>
    <t>#490</t>
  </si>
  <si>
    <t>Russ Weiner</t>
  </si>
  <si>
    <t>energy drinks</t>
  </si>
  <si>
    <t>#491</t>
  </si>
  <si>
    <t>Carlos Rodriguez-Pastor</t>
  </si>
  <si>
    <t>Peru</t>
  </si>
  <si>
    <t>#492</t>
  </si>
  <si>
    <t>Wang Wenxue</t>
  </si>
  <si>
    <t>#493</t>
  </si>
  <si>
    <t>James Leprino</t>
  </si>
  <si>
    <t>#494</t>
  </si>
  <si>
    <t>Micky Jagtiani</t>
  </si>
  <si>
    <t>$4 B</t>
  </si>
  <si>
    <t>#495</t>
  </si>
  <si>
    <t>Paul Gauselmann</t>
  </si>
  <si>
    <t>#496</t>
  </si>
  <si>
    <t>Fang Wei</t>
  </si>
  <si>
    <t>#497</t>
  </si>
  <si>
    <t>Lin Li</t>
  </si>
  <si>
    <t>#498</t>
  </si>
  <si>
    <t>Sudhir &amp; Samir Mehta</t>
  </si>
  <si>
    <t>#499</t>
  </si>
  <si>
    <t>Andrew Currie</t>
  </si>
  <si>
    <t>John Reece</t>
  </si>
  <si>
    <t>#501</t>
  </si>
  <si>
    <t>Chen Dongsheng</t>
  </si>
  <si>
    <t>insurance</t>
  </si>
  <si>
    <t>#502</t>
  </si>
  <si>
    <t>Austen Cargill, II.</t>
  </si>
  <si>
    <t>James Cargill, II.</t>
  </si>
  <si>
    <t>Marianne Liebmann</t>
  </si>
  <si>
    <t>#505</t>
  </si>
  <si>
    <t>Denis O'Brien</t>
  </si>
  <si>
    <t>#506</t>
  </si>
  <si>
    <t>Yao Liangsong</t>
  </si>
  <si>
    <t>furniture</t>
  </si>
  <si>
    <t>#507</t>
  </si>
  <si>
    <t>Jack Dangermond</t>
  </si>
  <si>
    <t>mapping software</t>
  </si>
  <si>
    <t>#508</t>
  </si>
  <si>
    <t>Neil Bluhm</t>
  </si>
  <si>
    <t>#509</t>
  </si>
  <si>
    <t>Ben Ashkenazy</t>
  </si>
  <si>
    <t>#510</t>
  </si>
  <si>
    <t>Dan Friedkin</t>
  </si>
  <si>
    <t>Toyota dealerships</t>
  </si>
  <si>
    <t>#511</t>
  </si>
  <si>
    <t>Anthony Bamford</t>
  </si>
  <si>
    <t>construction equipment</t>
  </si>
  <si>
    <t>#512</t>
  </si>
  <si>
    <t>Jerry Speyer</t>
  </si>
  <si>
    <t>#513</t>
  </si>
  <si>
    <t>Rick Caruso</t>
  </si>
  <si>
    <t>#514</t>
  </si>
  <si>
    <t>Kapil &amp; Rahul Bhatia</t>
  </si>
  <si>
    <t>airlines</t>
  </si>
  <si>
    <t>#515</t>
  </si>
  <si>
    <t>Bert Beveridge</t>
  </si>
  <si>
    <t>vodka</t>
  </si>
  <si>
    <t>#516</t>
  </si>
  <si>
    <t>Liang Wengen</t>
  </si>
  <si>
    <t>#517</t>
  </si>
  <si>
    <t>Huang Rulun</t>
  </si>
  <si>
    <t>#518</t>
  </si>
  <si>
    <t>Rita Tong Liu</t>
  </si>
  <si>
    <t>#519</t>
  </si>
  <si>
    <t>Wei Jianjun</t>
  </si>
  <si>
    <t>#520</t>
  </si>
  <si>
    <t>Ronald Lauder</t>
  </si>
  <si>
    <t>$3.9 B</t>
  </si>
  <si>
    <t>#521</t>
  </si>
  <si>
    <t>Steven Udvar-Hazy</t>
  </si>
  <si>
    <t>aircraft leasing</t>
  </si>
  <si>
    <t>#522</t>
  </si>
  <si>
    <t>John Gandel</t>
  </si>
  <si>
    <t>#523</t>
  </si>
  <si>
    <t>Hubert Burda</t>
  </si>
  <si>
    <t>publishing</t>
  </si>
  <si>
    <t>#524</t>
  </si>
  <si>
    <t>Ravi Pillai</t>
  </si>
  <si>
    <t>#525</t>
  </si>
  <si>
    <t>John Brown</t>
  </si>
  <si>
    <t>#526</t>
  </si>
  <si>
    <t>Fredrik Lundberg</t>
  </si>
  <si>
    <t>real estate, investments</t>
  </si>
  <si>
    <t>#527</t>
  </si>
  <si>
    <t>Friede Springer</t>
  </si>
  <si>
    <t>#528</t>
  </si>
  <si>
    <t>Yitzhak Tshuva</t>
  </si>
  <si>
    <t>#529</t>
  </si>
  <si>
    <t>Harry Stine</t>
  </si>
  <si>
    <t>agriculture</t>
  </si>
  <si>
    <t>#530</t>
  </si>
  <si>
    <t>Henry Nicholas, III.</t>
  </si>
  <si>
    <t>#531</t>
  </si>
  <si>
    <t>Dan Olsson</t>
  </si>
  <si>
    <t>#532</t>
  </si>
  <si>
    <t>Lai Meisong</t>
  </si>
  <si>
    <t>#533</t>
  </si>
  <si>
    <t>Ashwin Dani</t>
  </si>
  <si>
    <t>#534</t>
  </si>
  <si>
    <t>Tony Tan Caktiong</t>
  </si>
  <si>
    <t>food</t>
  </si>
  <si>
    <t>#535</t>
  </si>
  <si>
    <t>Zhou Jianping</t>
  </si>
  <si>
    <t>#536</t>
  </si>
  <si>
    <t>Pan Zhengmin</t>
  </si>
  <si>
    <t>#537</t>
  </si>
  <si>
    <t>Gabe Newell</t>
  </si>
  <si>
    <t>videogames</t>
  </si>
  <si>
    <t>#538</t>
  </si>
  <si>
    <t>Viatcheslav Kantor</t>
  </si>
  <si>
    <t>$3.8 B</t>
  </si>
  <si>
    <t>fertilizer, real estate</t>
  </si>
  <si>
    <t>#539</t>
  </si>
  <si>
    <t>Helen Johnson-Leipold</t>
  </si>
  <si>
    <t>cleaning products</t>
  </si>
  <si>
    <t>#540</t>
  </si>
  <si>
    <t>Samuel Tak Lee</t>
  </si>
  <si>
    <t>#541</t>
  </si>
  <si>
    <t>S. Curtis Johnson</t>
  </si>
  <si>
    <t>Winifred Johnson-Marquart</t>
  </si>
  <si>
    <t>#543</t>
  </si>
  <si>
    <t>Giuseppe De'Longhi</t>
  </si>
  <si>
    <t>coffee makers</t>
  </si>
  <si>
    <t>#544</t>
  </si>
  <si>
    <t>Ira Rennert</t>
  </si>
  <si>
    <t>#545</t>
  </si>
  <si>
    <t>Ronald McAulay</t>
  </si>
  <si>
    <t>#546</t>
  </si>
  <si>
    <t>Lin Shu-Hong</t>
  </si>
  <si>
    <t>#547</t>
  </si>
  <si>
    <t>Erman Ilicak</t>
  </si>
  <si>
    <t>Turkey</t>
  </si>
  <si>
    <t>#548</t>
  </si>
  <si>
    <t>H. Fisk Johnson</t>
  </si>
  <si>
    <t>#549</t>
  </si>
  <si>
    <t>Gustaf Douglas</t>
  </si>
  <si>
    <t>#550</t>
  </si>
  <si>
    <t>Barry Lam</t>
  </si>
  <si>
    <t>#551</t>
  </si>
  <si>
    <t>Teddy Sagi</t>
  </si>
  <si>
    <t>gambling software</t>
  </si>
  <si>
    <t>#552</t>
  </si>
  <si>
    <t>Roger Wang</t>
  </si>
  <si>
    <t>#553</t>
  </si>
  <si>
    <t>Juan Carlos Escotet</t>
  </si>
  <si>
    <t>Venezuela</t>
  </si>
  <si>
    <t>#554</t>
  </si>
  <si>
    <t>Archie Aldis Emmerson</t>
  </si>
  <si>
    <t>timberland, lumber mills</t>
  </si>
  <si>
    <t>#555</t>
  </si>
  <si>
    <t>Richard Schulze</t>
  </si>
  <si>
    <t>Best Buy</t>
  </si>
  <si>
    <t>#556</t>
  </si>
  <si>
    <t>Lin Bin</t>
  </si>
  <si>
    <t>#557</t>
  </si>
  <si>
    <t>Jason Jiang</t>
  </si>
  <si>
    <t>advertising</t>
  </si>
  <si>
    <t>#558</t>
  </si>
  <si>
    <t>Traudl Engelhorn</t>
  </si>
  <si>
    <t>pharmaceuticals, medical equipment</t>
  </si>
  <si>
    <t>#559</t>
  </si>
  <si>
    <t>Jensen Huang</t>
  </si>
  <si>
    <t>$3.7 B</t>
  </si>
  <si>
    <t>#560</t>
  </si>
  <si>
    <t>Barry Diller</t>
  </si>
  <si>
    <t>#561</t>
  </si>
  <si>
    <t>Julio Ponce Lerou</t>
  </si>
  <si>
    <t>#562</t>
  </si>
  <si>
    <t>Mikhail Gutseriev</t>
  </si>
  <si>
    <t>#563</t>
  </si>
  <si>
    <t>Martin &amp; Olivier Bouygues</t>
  </si>
  <si>
    <t>construction, media</t>
  </si>
  <si>
    <t>#564</t>
  </si>
  <si>
    <t>Douglas Leone</t>
  </si>
  <si>
    <t>#565</t>
  </si>
  <si>
    <t>Qiu Guanghe</t>
  </si>
  <si>
    <t>#566</t>
  </si>
  <si>
    <t>Issad Rebrab</t>
  </si>
  <si>
    <t>Algeria</t>
  </si>
  <si>
    <t>#567</t>
  </si>
  <si>
    <t>Brian Chesky</t>
  </si>
  <si>
    <t>Airbnb</t>
  </si>
  <si>
    <t>Joe Gebbia</t>
  </si>
  <si>
    <t>Nathan Blecharczyk</t>
  </si>
  <si>
    <t>#570</t>
  </si>
  <si>
    <t>Andreas Halvorsen</t>
  </si>
  <si>
    <t>#571</t>
  </si>
  <si>
    <t>Steven Spielberg</t>
  </si>
  <si>
    <t>Movies</t>
  </si>
  <si>
    <t>#572</t>
  </si>
  <si>
    <t>Bernard Saul, II.</t>
  </si>
  <si>
    <t>banking, real estate</t>
  </si>
  <si>
    <t>#573</t>
  </si>
  <si>
    <t>Li Wa</t>
  </si>
  <si>
    <t>#574</t>
  </si>
  <si>
    <t>Murat Ulker</t>
  </si>
  <si>
    <t>#575</t>
  </si>
  <si>
    <t>Reed Hastings</t>
  </si>
  <si>
    <t>Netflix</t>
  </si>
  <si>
    <t>#576</t>
  </si>
  <si>
    <t>Erwin Franz Mueller</t>
  </si>
  <si>
    <t>#577</t>
  </si>
  <si>
    <t>Yakir Gabay</t>
  </si>
  <si>
    <t>#578</t>
  </si>
  <si>
    <t>Matthias Reimann-Andersen</t>
  </si>
  <si>
    <t>Renate Reimann-Haas</t>
  </si>
  <si>
    <t>Stefan Reimann-Andersen</t>
  </si>
  <si>
    <t>Wolfgang Reimann</t>
  </si>
  <si>
    <t>#582</t>
  </si>
  <si>
    <t>Suh Kyung-bae</t>
  </si>
  <si>
    <t>cosmetics</t>
  </si>
  <si>
    <t>#583</t>
  </si>
  <si>
    <t>Chairul Tanjung</t>
  </si>
  <si>
    <t>#584</t>
  </si>
  <si>
    <t>Samvel Karapetyan</t>
  </si>
  <si>
    <t>#585</t>
  </si>
  <si>
    <t>Chip Wilson</t>
  </si>
  <si>
    <t>$3.6 B</t>
  </si>
  <si>
    <t>Lululemon</t>
  </si>
  <si>
    <t>#586</t>
  </si>
  <si>
    <t>Theo Mueller</t>
  </si>
  <si>
    <t>dairy</t>
  </si>
  <si>
    <t>#587</t>
  </si>
  <si>
    <t>Mitchell Rales</t>
  </si>
  <si>
    <t>manufacturing, investments</t>
  </si>
  <si>
    <t>#588</t>
  </si>
  <si>
    <t>Michael Milken</t>
  </si>
  <si>
    <t>#589</t>
  </si>
  <si>
    <t>Jaime Gilinski Bacal</t>
  </si>
  <si>
    <t>#590</t>
  </si>
  <si>
    <t>Anil Agarwal</t>
  </si>
  <si>
    <t>mining, metals</t>
  </si>
  <si>
    <t>#591</t>
  </si>
  <si>
    <t>Brian Acton</t>
  </si>
  <si>
    <t>#592</t>
  </si>
  <si>
    <t>Rafael Del Pino y Calvo-Sotelo</t>
  </si>
  <si>
    <t>#593</t>
  </si>
  <si>
    <t>Judy Faulkner</t>
  </si>
  <si>
    <t>health IT</t>
  </si>
  <si>
    <t>#594</t>
  </si>
  <si>
    <t>Peter Hargreaves</t>
  </si>
  <si>
    <t>financial services</t>
  </si>
  <si>
    <t>#595</t>
  </si>
  <si>
    <t>Yuri Milner</t>
  </si>
  <si>
    <t>tech investments</t>
  </si>
  <si>
    <t>#596</t>
  </si>
  <si>
    <t>Donald Sterling</t>
  </si>
  <si>
    <t>#597</t>
  </si>
  <si>
    <t>Hans Georg Naeder</t>
  </si>
  <si>
    <t>prosthetics</t>
  </si>
  <si>
    <t>#598</t>
  </si>
  <si>
    <t>Oleg Deripaska</t>
  </si>
  <si>
    <t>aluminum, utilities</t>
  </si>
  <si>
    <t>#599</t>
  </si>
  <si>
    <t>Hasmukh Chudgar</t>
  </si>
  <si>
    <t>#600</t>
  </si>
  <si>
    <t>Pankaj Patel</t>
  </si>
  <si>
    <t>#601</t>
  </si>
  <si>
    <t>James Packer</t>
  </si>
  <si>
    <t>#602</t>
  </si>
  <si>
    <t>Alain Bouchard</t>
  </si>
  <si>
    <t>#603</t>
  </si>
  <si>
    <t>Li Ge</t>
  </si>
  <si>
    <t>#604</t>
  </si>
  <si>
    <t>Masahiro Miki</t>
  </si>
  <si>
    <t>shoes</t>
  </si>
  <si>
    <t>#605</t>
  </si>
  <si>
    <t>Min Kao</t>
  </si>
  <si>
    <t>navigation equipment</t>
  </si>
  <si>
    <t>#606</t>
  </si>
  <si>
    <t>Zhang Xin</t>
  </si>
  <si>
    <t>#607</t>
  </si>
  <si>
    <t>Scott Cook</t>
  </si>
  <si>
    <t>#608</t>
  </si>
  <si>
    <t>Miguel Fluxa Rossello</t>
  </si>
  <si>
    <t>hotels</t>
  </si>
  <si>
    <t>#609</t>
  </si>
  <si>
    <t>Lu Zhiqiang</t>
  </si>
  <si>
    <t>#610</t>
  </si>
  <si>
    <t>Joshua Harris</t>
  </si>
  <si>
    <t>$3.5 B</t>
  </si>
  <si>
    <t>#611</t>
  </si>
  <si>
    <t>Edward Johnson, IV.</t>
  </si>
  <si>
    <t>Elizabeth Johnson</t>
  </si>
  <si>
    <t>#613</t>
  </si>
  <si>
    <t>Ursula Bechtolsheimer-Kipp</t>
  </si>
  <si>
    <t>#614</t>
  </si>
  <si>
    <t>Howard Schultz</t>
  </si>
  <si>
    <t>Starbucks</t>
  </si>
  <si>
    <t>#615</t>
  </si>
  <si>
    <t>Shaul Shani</t>
  </si>
  <si>
    <t>#616</t>
  </si>
  <si>
    <t>Nie Tengyun</t>
  </si>
  <si>
    <t>logistics</t>
  </si>
  <si>
    <t>#617</t>
  </si>
  <si>
    <t>Akio Nitori</t>
  </si>
  <si>
    <t>home furnishings</t>
  </si>
  <si>
    <t>#618</t>
  </si>
  <si>
    <t>Chu Mang Yee</t>
  </si>
  <si>
    <t>#619</t>
  </si>
  <si>
    <t>Prajogo Pangestu</t>
  </si>
  <si>
    <t>#620</t>
  </si>
  <si>
    <t>Zhou Qunfei</t>
  </si>
  <si>
    <t>smartphone screens</t>
  </si>
  <si>
    <t>#621</t>
  </si>
  <si>
    <t>Herb Simon</t>
  </si>
  <si>
    <t>#622</t>
  </si>
  <si>
    <t>Philip &amp; Cristina Green</t>
  </si>
  <si>
    <t>#623</t>
  </si>
  <si>
    <t>Lindsay Fox</t>
  </si>
  <si>
    <t>logistics, real estate</t>
  </si>
  <si>
    <t>#624</t>
  </si>
  <si>
    <t>Tom Golisano</t>
  </si>
  <si>
    <t>payroll services</t>
  </si>
  <si>
    <t>#625</t>
  </si>
  <si>
    <t>Maria-Elisabeth Schaeffler-Thumann</t>
  </si>
  <si>
    <t>#626</t>
  </si>
  <si>
    <t>Radovan Vitek</t>
  </si>
  <si>
    <t>#627</t>
  </si>
  <si>
    <t>Martin Haefner</t>
  </si>
  <si>
    <t>software, investments</t>
  </si>
  <si>
    <t>#628</t>
  </si>
  <si>
    <t>Daniel Och</t>
  </si>
  <si>
    <t>#629</t>
  </si>
  <si>
    <t>Ralph Dommermuth</t>
  </si>
  <si>
    <t>internet service provider</t>
  </si>
  <si>
    <t>#630</t>
  </si>
  <si>
    <t>Peter Kellogg</t>
  </si>
  <si>
    <t>#631</t>
  </si>
  <si>
    <t>Ken Langone</t>
  </si>
  <si>
    <t>#632</t>
  </si>
  <si>
    <t>Sergei Galitsky</t>
  </si>
  <si>
    <t>#633</t>
  </si>
  <si>
    <t>Rodger Riney</t>
  </si>
  <si>
    <t>#634</t>
  </si>
  <si>
    <t>Kiran Mazumdar-Shaw</t>
  </si>
  <si>
    <t>$3.4 B</t>
  </si>
  <si>
    <t>#635</t>
  </si>
  <si>
    <t>Katharina Otto-Bernstein</t>
  </si>
  <si>
    <t>#636</t>
  </si>
  <si>
    <t>Alejandro Santo Domingo</t>
  </si>
  <si>
    <t>#637</t>
  </si>
  <si>
    <t>Arne Wilhelmsen</t>
  </si>
  <si>
    <t>cruise ships</t>
  </si>
  <si>
    <t>#638</t>
  </si>
  <si>
    <t>Jeff Greene</t>
  </si>
  <si>
    <t>#639</t>
  </si>
  <si>
    <t>Meg Whitman</t>
  </si>
  <si>
    <t>#640</t>
  </si>
  <si>
    <t>Jon Stryker</t>
  </si>
  <si>
    <t>#641</t>
  </si>
  <si>
    <t>Andres Santo Domingo</t>
  </si>
  <si>
    <t>#642</t>
  </si>
  <si>
    <t>Andrej Babis</t>
  </si>
  <si>
    <t>#643</t>
  </si>
  <si>
    <t>God Nisanov</t>
  </si>
  <si>
    <t>Zarakh Iliev</t>
  </si>
  <si>
    <t>#645</t>
  </si>
  <si>
    <t>Ding Shizhong</t>
  </si>
  <si>
    <t>sports apparel</t>
  </si>
  <si>
    <t>#646</t>
  </si>
  <si>
    <t>Lau Cho Kun</t>
  </si>
  <si>
    <t>#647</t>
  </si>
  <si>
    <t>Zhang Hongwei</t>
  </si>
  <si>
    <t>oil, banking</t>
  </si>
  <si>
    <t>#648</t>
  </si>
  <si>
    <t>Michael Moritz</t>
  </si>
  <si>
    <t>#649</t>
  </si>
  <si>
    <t>Michael Pieper</t>
  </si>
  <si>
    <t>kitchen appliances</t>
  </si>
  <si>
    <t>#650</t>
  </si>
  <si>
    <t>Amos Hostetter, Jr.</t>
  </si>
  <si>
    <t>#651</t>
  </si>
  <si>
    <t>Jane Goldman</t>
  </si>
  <si>
    <t>#652</t>
  </si>
  <si>
    <t>Arnon Milchan</t>
  </si>
  <si>
    <t>movie making</t>
  </si>
  <si>
    <t>#653</t>
  </si>
  <si>
    <t>Charles Cohen</t>
  </si>
  <si>
    <t>#654</t>
  </si>
  <si>
    <t>Huang Shilin</t>
  </si>
  <si>
    <t>batteries</t>
  </si>
  <si>
    <t>#655</t>
  </si>
  <si>
    <t>Zhang Li</t>
  </si>
  <si>
    <t>#656</t>
  </si>
  <si>
    <t>Vanich Chaiyawan</t>
  </si>
  <si>
    <t>insurance, beverages</t>
  </si>
  <si>
    <t>#657</t>
  </si>
  <si>
    <t>Vincent McMahon</t>
  </si>
  <si>
    <t>Entertainment</t>
  </si>
  <si>
    <t>#658</t>
  </si>
  <si>
    <t>Jose Joao Abdalla Filho</t>
  </si>
  <si>
    <t>$3.3 B</t>
  </si>
  <si>
    <t>#659</t>
  </si>
  <si>
    <t>Pawan Munjal</t>
  </si>
  <si>
    <t>#660</t>
  </si>
  <si>
    <t>Ding Shijia</t>
  </si>
  <si>
    <t>sportswear</t>
  </si>
  <si>
    <t>#661</t>
  </si>
  <si>
    <t>Cao Longxiang</t>
  </si>
  <si>
    <t>#662</t>
  </si>
  <si>
    <t>David Bonderman</t>
  </si>
  <si>
    <t>#663</t>
  </si>
  <si>
    <t>Tom Morris</t>
  </si>
  <si>
    <t>#664</t>
  </si>
  <si>
    <t>Amy Goldman Fowler</t>
  </si>
  <si>
    <t>#665</t>
  </si>
  <si>
    <t>Chey Tae-won</t>
  </si>
  <si>
    <t>IT, telecom</t>
  </si>
  <si>
    <t>#666</t>
  </si>
  <si>
    <t>Vivek Chaand Sehgal</t>
  </si>
  <si>
    <t>#667</t>
  </si>
  <si>
    <t>Diane Kemper</t>
  </si>
  <si>
    <t>#668</t>
  </si>
  <si>
    <t>Anthony Pritzker</t>
  </si>
  <si>
    <t>#669</t>
  </si>
  <si>
    <t>Allan Goldman</t>
  </si>
  <si>
    <t>#670</t>
  </si>
  <si>
    <t>Nicolas Puech</t>
  </si>
  <si>
    <t>Hermes</t>
  </si>
  <si>
    <t>#671</t>
  </si>
  <si>
    <t>Jay Paul</t>
  </si>
  <si>
    <t>#672</t>
  </si>
  <si>
    <t>Ken Fisher</t>
  </si>
  <si>
    <t>#673</t>
  </si>
  <si>
    <t>Daniela Herz</t>
  </si>
  <si>
    <t>Guenter Herz</t>
  </si>
  <si>
    <t>#675</t>
  </si>
  <si>
    <t>Yu Yong</t>
  </si>
  <si>
    <t>#676</t>
  </si>
  <si>
    <t>John Arnold</t>
  </si>
  <si>
    <t>#677</t>
  </si>
  <si>
    <t>Murali Divi</t>
  </si>
  <si>
    <t>#678</t>
  </si>
  <si>
    <t>David Steward</t>
  </si>
  <si>
    <t>IT provider</t>
  </si>
  <si>
    <t>#679</t>
  </si>
  <si>
    <t>Sid Bass</t>
  </si>
  <si>
    <t>#680</t>
  </si>
  <si>
    <t>Prasert Prasarttong-Osoth</t>
  </si>
  <si>
    <t>#681</t>
  </si>
  <si>
    <t>Romesh T. Wadhwani</t>
  </si>
  <si>
    <t>#682</t>
  </si>
  <si>
    <t>Arthur Irving</t>
  </si>
  <si>
    <t>#683</t>
  </si>
  <si>
    <t>Martin Ebner</t>
  </si>
  <si>
    <t>$3.2 B</t>
  </si>
  <si>
    <t>#684</t>
  </si>
  <si>
    <t>Paul Singer</t>
  </si>
  <si>
    <t>#685</t>
  </si>
  <si>
    <t>Joe Mansueto</t>
  </si>
  <si>
    <t>investment research</t>
  </si>
  <si>
    <t>#686</t>
  </si>
  <si>
    <t>Suhail Bahwan</t>
  </si>
  <si>
    <t>Oman</t>
  </si>
  <si>
    <t>#687</t>
  </si>
  <si>
    <t>Mark Shoen</t>
  </si>
  <si>
    <t>U-Haul</t>
  </si>
  <si>
    <t>#688</t>
  </si>
  <si>
    <t>Alexander Ponomarenko</t>
  </si>
  <si>
    <t>real estate, airport</t>
  </si>
  <si>
    <t>Alexander Skorobogatko</t>
  </si>
  <si>
    <t>#690</t>
  </si>
  <si>
    <t>Liu Zhongtian</t>
  </si>
  <si>
    <t>#691</t>
  </si>
  <si>
    <t>Dirk Rossmann</t>
  </si>
  <si>
    <t>#692</t>
  </si>
  <si>
    <t>Michal Solowow</t>
  </si>
  <si>
    <t>Poland</t>
  </si>
  <si>
    <t>#693</t>
  </si>
  <si>
    <t>Lynn Schusterman</t>
  </si>
  <si>
    <t>oil &amp; gas, investments</t>
  </si>
  <si>
    <t>#694</t>
  </si>
  <si>
    <t>J.B. Pritzker</t>
  </si>
  <si>
    <t>#695</t>
  </si>
  <si>
    <t>Igor Kesaev</t>
  </si>
  <si>
    <t>tobacco distribution, retail</t>
  </si>
  <si>
    <t>#696</t>
  </si>
  <si>
    <t>Jane Lauder</t>
  </si>
  <si>
    <t>#697</t>
  </si>
  <si>
    <t>Carl Bennet</t>
  </si>
  <si>
    <t>#698</t>
  </si>
  <si>
    <t>Luca Garavoglia</t>
  </si>
  <si>
    <t>spirits</t>
  </si>
  <si>
    <t>#699</t>
  </si>
  <si>
    <t>John Middleton</t>
  </si>
  <si>
    <t>tobacco</t>
  </si>
  <si>
    <t>#700</t>
  </si>
  <si>
    <t>Maren Otto</t>
  </si>
  <si>
    <t>#701</t>
  </si>
  <si>
    <t>Don Hankey</t>
  </si>
  <si>
    <t>$3.1 B</t>
  </si>
  <si>
    <t>auto loans</t>
  </si>
  <si>
    <t>#702</t>
  </si>
  <si>
    <t>Richard Chandler</t>
  </si>
  <si>
    <t>#703</t>
  </si>
  <si>
    <t>Jean (Gigi) Pritzker</t>
  </si>
  <si>
    <t>#704</t>
  </si>
  <si>
    <t>Jean-Pierre Cayard</t>
  </si>
  <si>
    <t>#705</t>
  </si>
  <si>
    <t>Antonio Del Valle Ruiz</t>
  </si>
  <si>
    <t>#706</t>
  </si>
  <si>
    <t>Kerry Stokes</t>
  </si>
  <si>
    <t>construction equipment, media</t>
  </si>
  <si>
    <t>#707</t>
  </si>
  <si>
    <t>Alejandro Bulgheroni</t>
  </si>
  <si>
    <t>Argentina</t>
  </si>
  <si>
    <t>#708</t>
  </si>
  <si>
    <t>Bernard Ecclestone</t>
  </si>
  <si>
    <t>Formula One</t>
  </si>
  <si>
    <t>#709</t>
  </si>
  <si>
    <t>Pierre Chen</t>
  </si>
  <si>
    <t>#710</t>
  </si>
  <si>
    <t>Don Vultaggio</t>
  </si>
  <si>
    <t>AriZona Beverages</t>
  </si>
  <si>
    <t>#711</t>
  </si>
  <si>
    <t>Gil Shwed</t>
  </si>
  <si>
    <t>#712</t>
  </si>
  <si>
    <t>John Coates</t>
  </si>
  <si>
    <t>#713</t>
  </si>
  <si>
    <t>John Catsimatidis</t>
  </si>
  <si>
    <t>#714</t>
  </si>
  <si>
    <t>Chase Coleman, III.</t>
  </si>
  <si>
    <t>hedge fund</t>
  </si>
  <si>
    <t>Clifford Asness</t>
  </si>
  <si>
    <t>Investment Management</t>
  </si>
  <si>
    <t>#716</t>
  </si>
  <si>
    <t>Pedro Moreira Salles</t>
  </si>
  <si>
    <t>banking, minerals</t>
  </si>
  <si>
    <t>#717</t>
  </si>
  <si>
    <t>Daryl Katz</t>
  </si>
  <si>
    <t>pharmacies</t>
  </si>
  <si>
    <t>#718</t>
  </si>
  <si>
    <t>Christopher Hohn</t>
  </si>
  <si>
    <t>Hedge funds</t>
  </si>
  <si>
    <t>#719</t>
  </si>
  <si>
    <t>Elisabeth Mohn</t>
  </si>
  <si>
    <t>#720</t>
  </si>
  <si>
    <t>Li Sze Lim</t>
  </si>
  <si>
    <t>#721</t>
  </si>
  <si>
    <t>Heidi Horten</t>
  </si>
  <si>
    <t>#722</t>
  </si>
  <si>
    <t>Donald Trump</t>
  </si>
  <si>
    <t>television, real estate</t>
  </si>
  <si>
    <t>#723</t>
  </si>
  <si>
    <t>Patrick Ryan</t>
  </si>
  <si>
    <t>#724</t>
  </si>
  <si>
    <t>Huang Chulong</t>
  </si>
  <si>
    <t>#725</t>
  </si>
  <si>
    <t>Abilio dos Santos Diniz</t>
  </si>
  <si>
    <t>#726</t>
  </si>
  <si>
    <t>Karel Komarek</t>
  </si>
  <si>
    <t>lotteries</t>
  </si>
  <si>
    <t>#727</t>
  </si>
  <si>
    <t>Ernest Garcia, II.</t>
  </si>
  <si>
    <t>used cars</t>
  </si>
  <si>
    <t>#728</t>
  </si>
  <si>
    <t>Fernando Roberto Moreira Salles</t>
  </si>
  <si>
    <t>$3 B</t>
  </si>
  <si>
    <t>Joao Moreira Salles</t>
  </si>
  <si>
    <t>Walther Moreira Salles Junior</t>
  </si>
  <si>
    <t>#731</t>
  </si>
  <si>
    <t>Rudolf Maag</t>
  </si>
  <si>
    <t>#732</t>
  </si>
  <si>
    <t>Do Won &amp; Jin Sook Chang</t>
  </si>
  <si>
    <t>#733</t>
  </si>
  <si>
    <t>Marc Rowan</t>
  </si>
  <si>
    <t>#734</t>
  </si>
  <si>
    <t>Steve Wynn</t>
  </si>
  <si>
    <t>casinos, hotels</t>
  </si>
  <si>
    <t>#735</t>
  </si>
  <si>
    <t>Mark Walter</t>
  </si>
  <si>
    <t>#736</t>
  </si>
  <si>
    <t>Tse Ping</t>
  </si>
  <si>
    <t>#737</t>
  </si>
  <si>
    <t>Bob Gaglardi</t>
  </si>
  <si>
    <t>#738</t>
  </si>
  <si>
    <t>Kwek Leng Beng</t>
  </si>
  <si>
    <t>#739</t>
  </si>
  <si>
    <t>Alvaro Saieh Bendeck</t>
  </si>
  <si>
    <t>#740</t>
  </si>
  <si>
    <t>Martin Lorentzon</t>
  </si>
  <si>
    <t>Spotify</t>
  </si>
  <si>
    <t>#741</t>
  </si>
  <si>
    <t>Christoph Zeller</t>
  </si>
  <si>
    <t>dental implants</t>
  </si>
  <si>
    <t>Liechtenstein</t>
  </si>
  <si>
    <t>#742</t>
  </si>
  <si>
    <t>Michael Rubin</t>
  </si>
  <si>
    <t>#743</t>
  </si>
  <si>
    <t>Joseph Liemandt</t>
  </si>
  <si>
    <t>Software</t>
  </si>
  <si>
    <t>Leon G. Cooperman</t>
  </si>
  <si>
    <t>Lynsi Snyder</t>
  </si>
  <si>
    <t>In-N-Out Burger</t>
  </si>
  <si>
    <t>#746</t>
  </si>
  <si>
    <t>Arturo Moreno</t>
  </si>
  <si>
    <t>billboards, Anaheim Angels</t>
  </si>
  <si>
    <t>#747</t>
  </si>
  <si>
    <t>Pollyanna Chu</t>
  </si>
  <si>
    <t>#748</t>
  </si>
  <si>
    <t>Georg Nemetschek</t>
  </si>
  <si>
    <t>#749</t>
  </si>
  <si>
    <t>James Jannard</t>
  </si>
  <si>
    <t>sunglasses</t>
  </si>
  <si>
    <t>#750</t>
  </si>
  <si>
    <t>Georg Stumpf</t>
  </si>
  <si>
    <t>real estate, construction</t>
  </si>
  <si>
    <t>#751</t>
  </si>
  <si>
    <t>Luo Jye</t>
  </si>
  <si>
    <t>tires</t>
  </si>
  <si>
    <t>#752</t>
  </si>
  <si>
    <t>Juergen Blickle</t>
  </si>
  <si>
    <t>#753</t>
  </si>
  <si>
    <t>Jeffery Hildebrand</t>
  </si>
  <si>
    <t>#754</t>
  </si>
  <si>
    <t>Andre Esteves</t>
  </si>
  <si>
    <t>#755</t>
  </si>
  <si>
    <t>Alberto Roemmers</t>
  </si>
  <si>
    <t>#756</t>
  </si>
  <si>
    <t>Dinara Kulibaeva</t>
  </si>
  <si>
    <t>Kazakhstan</t>
  </si>
  <si>
    <t>Timur Kulibaev</t>
  </si>
  <si>
    <t>#758</t>
  </si>
  <si>
    <t>Edward DeBartolo, Jr.</t>
  </si>
  <si>
    <t>shopping centers</t>
  </si>
  <si>
    <t>#759</t>
  </si>
  <si>
    <t>Yvonne Bauer</t>
  </si>
  <si>
    <t>#760</t>
  </si>
  <si>
    <t>Juan Roig</t>
  </si>
  <si>
    <t>#761</t>
  </si>
  <si>
    <t>Cheng Xue</t>
  </si>
  <si>
    <t>soy sauce</t>
  </si>
  <si>
    <t>#762</t>
  </si>
  <si>
    <t>Thomas Straumann</t>
  </si>
  <si>
    <t>#763</t>
  </si>
  <si>
    <t>Jim Breyer</t>
  </si>
  <si>
    <t>#764</t>
  </si>
  <si>
    <t>Horst Paulmann</t>
  </si>
  <si>
    <t>#765</t>
  </si>
  <si>
    <t>Thomas Siebel</t>
  </si>
  <si>
    <t>$2.9 B</t>
  </si>
  <si>
    <t>#766</t>
  </si>
  <si>
    <t>Hans Peter Wild</t>
  </si>
  <si>
    <t>flavorings</t>
  </si>
  <si>
    <t>#767</t>
  </si>
  <si>
    <t>Tung Chee Chen</t>
  </si>
  <si>
    <t>#768</t>
  </si>
  <si>
    <t>Guenther Lehmann</t>
  </si>
  <si>
    <t>#769</t>
  </si>
  <si>
    <t>Michael Ashley</t>
  </si>
  <si>
    <t>sports retailing</t>
  </si>
  <si>
    <t>#770</t>
  </si>
  <si>
    <t>Kalanithi Maran</t>
  </si>
  <si>
    <t>#771</t>
  </si>
  <si>
    <t>Nick Caporella</t>
  </si>
  <si>
    <t>#772</t>
  </si>
  <si>
    <t>Gayle Benson</t>
  </si>
  <si>
    <t>pro sports teams</t>
  </si>
  <si>
    <t>#773</t>
  </si>
  <si>
    <t>Chandru Raheja</t>
  </si>
  <si>
    <t>#774</t>
  </si>
  <si>
    <t>Mortimer Zuckerman</t>
  </si>
  <si>
    <t>real estate, media</t>
  </si>
  <si>
    <t>#775</t>
  </si>
  <si>
    <t>Peter Gilgan</t>
  </si>
  <si>
    <t>homebuilding</t>
  </si>
  <si>
    <t>#776</t>
  </si>
  <si>
    <t>Gustav Magnar Witzoe</t>
  </si>
  <si>
    <t>fish farming</t>
  </si>
  <si>
    <t>#777</t>
  </si>
  <si>
    <t>Charles Simonyi</t>
  </si>
  <si>
    <t>#778</t>
  </si>
  <si>
    <t>Johnelle Hunt</t>
  </si>
  <si>
    <t>trucking</t>
  </si>
  <si>
    <t>#779</t>
  </si>
  <si>
    <t>Bulat Utemuratov</t>
  </si>
  <si>
    <t>mining, banking, hotels</t>
  </si>
  <si>
    <t>#780</t>
  </si>
  <si>
    <t>Miguel McKelvey</t>
  </si>
  <si>
    <t>#781</t>
  </si>
  <si>
    <t>Naguib Sawiris</t>
  </si>
  <si>
    <t>#782</t>
  </si>
  <si>
    <t>Daniel Kretinsky</t>
  </si>
  <si>
    <t>energy generation</t>
  </si>
  <si>
    <t>#783</t>
  </si>
  <si>
    <t>P.V. Ramprasad Reddy</t>
  </si>
  <si>
    <t>#784</t>
  </si>
  <si>
    <t>staffing &amp; recruiting</t>
  </si>
  <si>
    <t>#785</t>
  </si>
  <si>
    <t>Timothy Boyle</t>
  </si>
  <si>
    <t>Columbia Sportswear</t>
  </si>
  <si>
    <t>#786</t>
  </si>
  <si>
    <t>Luo Liguo</t>
  </si>
  <si>
    <t>#787</t>
  </si>
  <si>
    <t>Lim Sung-ki</t>
  </si>
  <si>
    <t>#788</t>
  </si>
  <si>
    <t>Tsai Hong-tu</t>
  </si>
  <si>
    <t>#789</t>
  </si>
  <si>
    <t>B. Wayne Hughes</t>
  </si>
  <si>
    <t>#790</t>
  </si>
  <si>
    <t>J. Joe Ricketts</t>
  </si>
  <si>
    <t>TD Ameritrade</t>
  </si>
  <si>
    <t>#791</t>
  </si>
  <si>
    <t>William Wrigley, Jr.</t>
  </si>
  <si>
    <t>chewing gum</t>
  </si>
  <si>
    <t>#792</t>
  </si>
  <si>
    <t>Haim Saban</t>
  </si>
  <si>
    <t>TV network, investments</t>
  </si>
  <si>
    <t>#793</t>
  </si>
  <si>
    <t>Ramon Ang</t>
  </si>
  <si>
    <t>Diversified</t>
  </si>
  <si>
    <t>#794</t>
  </si>
  <si>
    <t>Tsai Cheng-ta</t>
  </si>
  <si>
    <t>#795</t>
  </si>
  <si>
    <t>Thomas Secunda</t>
  </si>
  <si>
    <t>$2.8 B</t>
  </si>
  <si>
    <t>#796</t>
  </si>
  <si>
    <t>Rakesh Gangwal</t>
  </si>
  <si>
    <t>airline</t>
  </si>
  <si>
    <t>#797</t>
  </si>
  <si>
    <t>Thomas Hagen</t>
  </si>
  <si>
    <t>#798</t>
  </si>
  <si>
    <t>Jonathan Gray</t>
  </si>
  <si>
    <t>#799</t>
  </si>
  <si>
    <t>Miuccia Prada</t>
  </si>
  <si>
    <t>#800</t>
  </si>
  <si>
    <t>Patrizio Bertelli</t>
  </si>
  <si>
    <t>#801</t>
  </si>
  <si>
    <t>Richard Tsai</t>
  </si>
  <si>
    <t>#802</t>
  </si>
  <si>
    <t>Hedda im Brahm-Droege</t>
  </si>
  <si>
    <t>#803</t>
  </si>
  <si>
    <t>B.R. Shetty</t>
  </si>
  <si>
    <t>healthcare</t>
  </si>
  <si>
    <t>#804</t>
  </si>
  <si>
    <t>Richard Peery</t>
  </si>
  <si>
    <t>#805</t>
  </si>
  <si>
    <t>Shashi &amp; Ravi Ruia</t>
  </si>
  <si>
    <t>#806</t>
  </si>
  <si>
    <t>Mary Alice Dorrance Malone</t>
  </si>
  <si>
    <t>Campbell Soup</t>
  </si>
  <si>
    <t>#807</t>
  </si>
  <si>
    <t>Glen Taylor</t>
  </si>
  <si>
    <t>printing</t>
  </si>
  <si>
    <t>#808</t>
  </si>
  <si>
    <t>Philip Niarchos</t>
  </si>
  <si>
    <t>art collection</t>
  </si>
  <si>
    <t>Greece</t>
  </si>
  <si>
    <t>#809</t>
  </si>
  <si>
    <t>Anne Beaufour</t>
  </si>
  <si>
    <t>Henri Beaufour</t>
  </si>
  <si>
    <t>#811</t>
  </si>
  <si>
    <t>Daniel Loeb</t>
  </si>
  <si>
    <t>#812</t>
  </si>
  <si>
    <t>Fong Yun Wah</t>
  </si>
  <si>
    <t>#813</t>
  </si>
  <si>
    <t>Geng Jianming</t>
  </si>
  <si>
    <t>#814</t>
  </si>
  <si>
    <t>Andrew Tan</t>
  </si>
  <si>
    <t>#815</t>
  </si>
  <si>
    <t>Gerald Ford</t>
  </si>
  <si>
    <t>#816</t>
  </si>
  <si>
    <t>Raj Kumar &amp; Kishin RK</t>
  </si>
  <si>
    <t>#817</t>
  </si>
  <si>
    <t>Rakesh Jhunjhunwala</t>
  </si>
  <si>
    <t>#818</t>
  </si>
  <si>
    <t>Dmitry Kamenshchik</t>
  </si>
  <si>
    <t>airport</t>
  </si>
  <si>
    <t>#819</t>
  </si>
  <si>
    <t>Daniel D'Aniello</t>
  </si>
  <si>
    <t>#820</t>
  </si>
  <si>
    <t>Wang Wenjing</t>
  </si>
  <si>
    <t>#821</t>
  </si>
  <si>
    <t>Mangal Prabhat Lodha</t>
  </si>
  <si>
    <t>#822</t>
  </si>
  <si>
    <t>Andrew &amp; Peggy Cherng</t>
  </si>
  <si>
    <t>restaurants</t>
  </si>
  <si>
    <t>#823</t>
  </si>
  <si>
    <t>Qi Shi</t>
  </si>
  <si>
    <t>financial information</t>
  </si>
  <si>
    <t>#824</t>
  </si>
  <si>
    <t>William Conway, Jr.</t>
  </si>
  <si>
    <t>#825</t>
  </si>
  <si>
    <t>Zhang Xuexin</t>
  </si>
  <si>
    <t>aluminum</t>
  </si>
  <si>
    <t>#826</t>
  </si>
  <si>
    <t>Sebastian Piñera</t>
  </si>
  <si>
    <t>#827</t>
  </si>
  <si>
    <t>Piero Ferrari</t>
  </si>
  <si>
    <t>$2.7 B</t>
  </si>
  <si>
    <t>#828</t>
  </si>
  <si>
    <t>David Rubenstein</t>
  </si>
  <si>
    <t>#829</t>
  </si>
  <si>
    <t>E. Joe Shoen</t>
  </si>
  <si>
    <t>#830</t>
  </si>
  <si>
    <t>James Irsay</t>
  </si>
  <si>
    <t>Indianapolis Colts</t>
  </si>
  <si>
    <t>#831</t>
  </si>
  <si>
    <t>Ennio Doris</t>
  </si>
  <si>
    <t>#832</t>
  </si>
  <si>
    <t>Vladimir Kim</t>
  </si>
  <si>
    <t>#833</t>
  </si>
  <si>
    <t>Otto Happel</t>
  </si>
  <si>
    <t>engineering</t>
  </si>
  <si>
    <t>#834</t>
  </si>
  <si>
    <t>Spiro Latsis</t>
  </si>
  <si>
    <t>banking, shipping</t>
  </si>
  <si>
    <t>#835</t>
  </si>
  <si>
    <t>Zygmunt Solorz-Zak</t>
  </si>
  <si>
    <t>TV broadcasting</t>
  </si>
  <si>
    <t>#836</t>
  </si>
  <si>
    <t>Riley Bechtel</t>
  </si>
  <si>
    <t>engineering, construction</t>
  </si>
  <si>
    <t>Stephen Bechtel, Jr.</t>
  </si>
  <si>
    <t>#838</t>
  </si>
  <si>
    <t>Alexander Frolov</t>
  </si>
  <si>
    <t>mining, steel</t>
  </si>
  <si>
    <t>#839</t>
  </si>
  <si>
    <t>Eric Smidt</t>
  </si>
  <si>
    <t>hardware stores</t>
  </si>
  <si>
    <t>#840</t>
  </si>
  <si>
    <t>Jimmy Haslam</t>
  </si>
  <si>
    <t>gas stations, retail</t>
  </si>
  <si>
    <t>#841</t>
  </si>
  <si>
    <t>Vincent Viola</t>
  </si>
  <si>
    <t>electronic trading</t>
  </si>
  <si>
    <t>#842</t>
  </si>
  <si>
    <t>Ye Chenghai</t>
  </si>
  <si>
    <t>#843</t>
  </si>
  <si>
    <t>Rishad Naoroji</t>
  </si>
  <si>
    <t>#844</t>
  </si>
  <si>
    <t>Adi Godrej</t>
  </si>
  <si>
    <t>Jamshyd Godrej</t>
  </si>
  <si>
    <t>Nadir Godrej</t>
  </si>
  <si>
    <t>Smita Crishna-Godrej</t>
  </si>
  <si>
    <t>#848</t>
  </si>
  <si>
    <t>Jeff Rothschild</t>
  </si>
  <si>
    <t>#849</t>
  </si>
  <si>
    <t>John Henry</t>
  </si>
  <si>
    <t>sports</t>
  </si>
  <si>
    <t>#850</t>
  </si>
  <si>
    <t>Fu Liquan</t>
  </si>
  <si>
    <t>surveillance equipment</t>
  </si>
  <si>
    <t>#851</t>
  </si>
  <si>
    <t>Feng Hailiang</t>
  </si>
  <si>
    <t>copper, education</t>
  </si>
  <si>
    <t>#852</t>
  </si>
  <si>
    <t>Pavel Durov</t>
  </si>
  <si>
    <t>messaging app</t>
  </si>
  <si>
    <t>#853</t>
  </si>
  <si>
    <t>Penny Pritzker</t>
  </si>
  <si>
    <t>#854</t>
  </si>
  <si>
    <t>Sean Parker</t>
  </si>
  <si>
    <t>#855</t>
  </si>
  <si>
    <t>Vinod &amp; Anil Rai Gupta</t>
  </si>
  <si>
    <t>electrical equipment</t>
  </si>
  <si>
    <t>#856</t>
  </si>
  <si>
    <t>Phil Ruffin</t>
  </si>
  <si>
    <t>casinos, real estate</t>
  </si>
  <si>
    <t>#857</t>
  </si>
  <si>
    <t>Rainer Blickle</t>
  </si>
  <si>
    <t>#858</t>
  </si>
  <si>
    <t>Carlos Ardila Lülle</t>
  </si>
  <si>
    <t>soft drinks, diversified</t>
  </si>
  <si>
    <t>#859</t>
  </si>
  <si>
    <t>Li Zhongchu</t>
  </si>
  <si>
    <t>#860</t>
  </si>
  <si>
    <t>Mitchell Goldhar</t>
  </si>
  <si>
    <t>#861</t>
  </si>
  <si>
    <t>Park Yeon-cha</t>
  </si>
  <si>
    <t>sneakers</t>
  </si>
  <si>
    <t>#862</t>
  </si>
  <si>
    <t>Noam Gottesman</t>
  </si>
  <si>
    <t>#863</t>
  </si>
  <si>
    <t>Horst Julius Pudwill</t>
  </si>
  <si>
    <t>#864</t>
  </si>
  <si>
    <t>John Fisher</t>
  </si>
  <si>
    <t>Gap</t>
  </si>
  <si>
    <t>#865</t>
  </si>
  <si>
    <t>Zhang Wenzhong</t>
  </si>
  <si>
    <t>#866</t>
  </si>
  <si>
    <t>Mohed Altrad</t>
  </si>
  <si>
    <t>scaffolding, cement mixers</t>
  </si>
  <si>
    <t>#867</t>
  </si>
  <si>
    <t>Melissa Ma</t>
  </si>
  <si>
    <t>#868</t>
  </si>
  <si>
    <t>Choo Chong Ngen</t>
  </si>
  <si>
    <t>$2.6 B</t>
  </si>
  <si>
    <t>#869</t>
  </si>
  <si>
    <t>Michael Hintze</t>
  </si>
  <si>
    <t>investment</t>
  </si>
  <si>
    <t>#870</t>
  </si>
  <si>
    <t>Or Wai Sheun</t>
  </si>
  <si>
    <t>#871</t>
  </si>
  <si>
    <t>Doris Fisher</t>
  </si>
  <si>
    <t>#872</t>
  </si>
  <si>
    <t>Randal Kirk</t>
  </si>
  <si>
    <t>#873</t>
  </si>
  <si>
    <t>Samuel Yin</t>
  </si>
  <si>
    <t>#874</t>
  </si>
  <si>
    <t>Jerry Yang</t>
  </si>
  <si>
    <t>#875</t>
  </si>
  <si>
    <t>Chung Eui-sun</t>
  </si>
  <si>
    <t>#876</t>
  </si>
  <si>
    <t>Giuliana Benetton</t>
  </si>
  <si>
    <t>fashion retail, investments</t>
  </si>
  <si>
    <t>Luciano Benetton</t>
  </si>
  <si>
    <t>#878</t>
  </si>
  <si>
    <t>Jorge Perez</t>
  </si>
  <si>
    <t>#879</t>
  </si>
  <si>
    <t>Vijay Shekhar Sharma</t>
  </si>
  <si>
    <t>financial technology</t>
  </si>
  <si>
    <t>#880</t>
  </si>
  <si>
    <t>Ty Warner</t>
  </si>
  <si>
    <t>real estate, plush toys</t>
  </si>
  <si>
    <t>#881</t>
  </si>
  <si>
    <t>Ji Qi</t>
  </si>
  <si>
    <t>hotels, motels</t>
  </si>
  <si>
    <t>#882</t>
  </si>
  <si>
    <t>John Dorrance, III.</t>
  </si>
  <si>
    <t>#883</t>
  </si>
  <si>
    <t>Li Liufa</t>
  </si>
  <si>
    <t>steel, diversified</t>
  </si>
  <si>
    <t>#884</t>
  </si>
  <si>
    <t>Subhash Chandra</t>
  </si>
  <si>
    <t>#885</t>
  </si>
  <si>
    <t>Wu Zhigang</t>
  </si>
  <si>
    <t>bakery chain</t>
  </si>
  <si>
    <t>#886</t>
  </si>
  <si>
    <t>Aloke Lohia</t>
  </si>
  <si>
    <t>#887</t>
  </si>
  <si>
    <t>Charles Edelstenne</t>
  </si>
  <si>
    <t>aviation</t>
  </si>
  <si>
    <t>#888</t>
  </si>
  <si>
    <t>Ou Zongrong</t>
  </si>
  <si>
    <t>#889</t>
  </si>
  <si>
    <t>Cai Dongchen</t>
  </si>
  <si>
    <t>#890</t>
  </si>
  <si>
    <t>Kurt Krieger</t>
  </si>
  <si>
    <t>#891</t>
  </si>
  <si>
    <t>Sun Shoukuan</t>
  </si>
  <si>
    <t>metals. coal</t>
  </si>
  <si>
    <t>Zuo Hui</t>
  </si>
  <si>
    <t>real estate services</t>
  </si>
  <si>
    <t>#893</t>
  </si>
  <si>
    <t>John Paul DeJoria</t>
  </si>
  <si>
    <t>hair products, tequila</t>
  </si>
  <si>
    <t>#894</t>
  </si>
  <si>
    <t>Takao Yasuda</t>
  </si>
  <si>
    <t>#895</t>
  </si>
  <si>
    <t>Alfredo Egydio Arruda Villela Filho</t>
  </si>
  <si>
    <t>#896</t>
  </si>
  <si>
    <t>Warren Stephens</t>
  </si>
  <si>
    <t>investment banking</t>
  </si>
  <si>
    <t>#897</t>
  </si>
  <si>
    <t>Gustavo Denegri</t>
  </si>
  <si>
    <t>#898</t>
  </si>
  <si>
    <t>Juan Abello</t>
  </si>
  <si>
    <t>#899</t>
  </si>
  <si>
    <t>Lawrence Stroll</t>
  </si>
  <si>
    <t>fashion investments</t>
  </si>
  <si>
    <t>#900</t>
  </si>
  <si>
    <t>Joseph Grendys</t>
  </si>
  <si>
    <t>poultry processing</t>
  </si>
  <si>
    <t>#901</t>
  </si>
  <si>
    <t>T. Denny Sanford</t>
  </si>
  <si>
    <t>banking, credit cards</t>
  </si>
  <si>
    <t>#902</t>
  </si>
  <si>
    <t>Richard Sands</t>
  </si>
  <si>
    <t>Food &amp; Beverage</t>
  </si>
  <si>
    <t>#903</t>
  </si>
  <si>
    <t>Francesco Gaetano Caltagirone</t>
  </si>
  <si>
    <t>cement, diversified</t>
  </si>
  <si>
    <t>#904</t>
  </si>
  <si>
    <t>Arkady Rotenberg</t>
  </si>
  <si>
    <t>construction, pipes, banking</t>
  </si>
  <si>
    <t>#905</t>
  </si>
  <si>
    <t>Liang Xinjun</t>
  </si>
  <si>
    <t>$2.5 B</t>
  </si>
  <si>
    <t>#906</t>
  </si>
  <si>
    <t>Peter Thiel</t>
  </si>
  <si>
    <t>Facebook, Palantir</t>
  </si>
  <si>
    <t>#907</t>
  </si>
  <si>
    <t>Denise York</t>
  </si>
  <si>
    <t>San Francisco 49ers</t>
  </si>
  <si>
    <t>#908</t>
  </si>
  <si>
    <t>Bob Parsons</t>
  </si>
  <si>
    <t>web hosting</t>
  </si>
  <si>
    <t>#909</t>
  </si>
  <si>
    <t>Daniel Tsai</t>
  </si>
  <si>
    <t>#910</t>
  </si>
  <si>
    <t>Oprah Winfrey</t>
  </si>
  <si>
    <t>TV shows</t>
  </si>
  <si>
    <t>#911</t>
  </si>
  <si>
    <t>Sergio Mantegazza</t>
  </si>
  <si>
    <t>travel</t>
  </si>
  <si>
    <t>#912</t>
  </si>
  <si>
    <t>George Argyros</t>
  </si>
  <si>
    <t>#913</t>
  </si>
  <si>
    <t>Abdulla Al Futtaim</t>
  </si>
  <si>
    <t>auto dealers, investments</t>
  </si>
  <si>
    <t>#914</t>
  </si>
  <si>
    <t>Robert Sands</t>
  </si>
  <si>
    <t>#915</t>
  </si>
  <si>
    <t>Cheng Cheung Ling</t>
  </si>
  <si>
    <t>#916</t>
  </si>
  <si>
    <t>Jayme Garfinkel</t>
  </si>
  <si>
    <t>#917</t>
  </si>
  <si>
    <t>John Arrillaga</t>
  </si>
  <si>
    <t>#918</t>
  </si>
  <si>
    <t>Alexander Mamut</t>
  </si>
  <si>
    <t>#919</t>
  </si>
  <si>
    <t>Pan Weiming</t>
  </si>
  <si>
    <t>#920</t>
  </si>
  <si>
    <t>Philippe Foriel-Destezet</t>
  </si>
  <si>
    <t>employment agency</t>
  </si>
  <si>
    <t>#921</t>
  </si>
  <si>
    <t>Hans Melchers</t>
  </si>
  <si>
    <t>chemicals, investments</t>
  </si>
  <si>
    <t>#922</t>
  </si>
  <si>
    <t>Wu Shaoxun</t>
  </si>
  <si>
    <t>#923</t>
  </si>
  <si>
    <t>Li Gaiteng</t>
  </si>
  <si>
    <t>hair dryers</t>
  </si>
  <si>
    <t>#924</t>
  </si>
  <si>
    <t>Richard White</t>
  </si>
  <si>
    <t>#925</t>
  </si>
  <si>
    <t>Peter Lim</t>
  </si>
  <si>
    <t>#926</t>
  </si>
  <si>
    <t>John Pritzker</t>
  </si>
  <si>
    <t>#927</t>
  </si>
  <si>
    <t>Taha Mikati</t>
  </si>
  <si>
    <t>Lebanon</t>
  </si>
  <si>
    <t>#928</t>
  </si>
  <si>
    <t>Maritsa Lazari</t>
  </si>
  <si>
    <t>#929</t>
  </si>
  <si>
    <t>Walter Faria</t>
  </si>
  <si>
    <t>#930</t>
  </si>
  <si>
    <t>Ke Zunhong</t>
  </si>
  <si>
    <t>#931</t>
  </si>
  <si>
    <t>Sunil Vaswani</t>
  </si>
  <si>
    <t>#932</t>
  </si>
  <si>
    <t>Jason Chang</t>
  </si>
  <si>
    <t>#933</t>
  </si>
  <si>
    <t>Helmut Sohmen</t>
  </si>
  <si>
    <t>#934</t>
  </si>
  <si>
    <t>Peter Unger</t>
  </si>
  <si>
    <t>auto repair</t>
  </si>
  <si>
    <t>#935</t>
  </si>
  <si>
    <t>Renzo Rosso</t>
  </si>
  <si>
    <t>fashion</t>
  </si>
  <si>
    <t>#936</t>
  </si>
  <si>
    <t>Aerin Lauder</t>
  </si>
  <si>
    <t>#937</t>
  </si>
  <si>
    <t>Ray Davis</t>
  </si>
  <si>
    <t>#938</t>
  </si>
  <si>
    <t>Eric Lefkofsky</t>
  </si>
  <si>
    <t>Groupon</t>
  </si>
  <si>
    <t>#939</t>
  </si>
  <si>
    <t>Somphote Ahunai</t>
  </si>
  <si>
    <t>#940</t>
  </si>
  <si>
    <t>Strive Masiyiwa</t>
  </si>
  <si>
    <t>Zimbabwe</t>
  </si>
  <si>
    <t>#941</t>
  </si>
  <si>
    <t>C. Dean Metropoulos</t>
  </si>
  <si>
    <t>#942</t>
  </si>
  <si>
    <t>Roberto Irineu Marinho</t>
  </si>
  <si>
    <t>#943</t>
  </si>
  <si>
    <t>Bill Austin</t>
  </si>
  <si>
    <t>hearing aids</t>
  </si>
  <si>
    <t>#944</t>
  </si>
  <si>
    <t>Najib Mikati</t>
  </si>
  <si>
    <t>#945</t>
  </si>
  <si>
    <t>Pat Stryker</t>
  </si>
  <si>
    <t>#946</t>
  </si>
  <si>
    <t>Jose Roberto Marinho</t>
  </si>
  <si>
    <t>#947</t>
  </si>
  <si>
    <t>Maja Oeri</t>
  </si>
  <si>
    <t>$2.4 B</t>
  </si>
  <si>
    <t>Roche Holding</t>
  </si>
  <si>
    <t>#948</t>
  </si>
  <si>
    <t>Alexander Svetakov</t>
  </si>
  <si>
    <t>#949</t>
  </si>
  <si>
    <t>David Walentas</t>
  </si>
  <si>
    <t>#950</t>
  </si>
  <si>
    <t>Otto Philipp Braun</t>
  </si>
  <si>
    <t>medical technology</t>
  </si>
  <si>
    <t>#951</t>
  </si>
  <si>
    <t>Sunny Varkey</t>
  </si>
  <si>
    <t>#952</t>
  </si>
  <si>
    <t>Torstein Hagen</t>
  </si>
  <si>
    <t>cruises</t>
  </si>
  <si>
    <t>#953</t>
  </si>
  <si>
    <t>Philippe Ginestet</t>
  </si>
  <si>
    <t>retail stores</t>
  </si>
  <si>
    <t>#954</t>
  </si>
  <si>
    <t>Ana Lucia de Mattos Barretto Villela</t>
  </si>
  <si>
    <t>#955</t>
  </si>
  <si>
    <t>Chuck Bundrant</t>
  </si>
  <si>
    <t>fishing</t>
  </si>
  <si>
    <t>#956</t>
  </si>
  <si>
    <t>Kenneth Feld</t>
  </si>
  <si>
    <t>circus, live entertainment</t>
  </si>
  <si>
    <t>#957</t>
  </si>
  <si>
    <t>Jitendra Virwani</t>
  </si>
  <si>
    <t>#958</t>
  </si>
  <si>
    <t>Kuan Kam Hon</t>
  </si>
  <si>
    <t>synthetic gloves</t>
  </si>
  <si>
    <t>#959</t>
  </si>
  <si>
    <t>Anita Zucker</t>
  </si>
  <si>
    <t>#960</t>
  </si>
  <si>
    <t>electronics components</t>
  </si>
  <si>
    <t>#961</t>
  </si>
  <si>
    <t>Lang Walker</t>
  </si>
  <si>
    <t>#962</t>
  </si>
  <si>
    <t>Lee Bass</t>
  </si>
  <si>
    <t>#963</t>
  </si>
  <si>
    <t>Joao Roberto Marinho</t>
  </si>
  <si>
    <t>#964</t>
  </si>
  <si>
    <t>Mark Stevens</t>
  </si>
  <si>
    <t>#965</t>
  </si>
  <si>
    <t>Chuchat &amp; Daonapa Petaumpai</t>
  </si>
  <si>
    <t>motorcycle loans</t>
  </si>
  <si>
    <t>#966</t>
  </si>
  <si>
    <t>Song Zuowen</t>
  </si>
  <si>
    <t>aluminum, diversified</t>
  </si>
  <si>
    <t>#967</t>
  </si>
  <si>
    <t>Kuok Khoon Hong</t>
  </si>
  <si>
    <t>palm oil</t>
  </si>
  <si>
    <t>#968</t>
  </si>
  <si>
    <t>Louis Le Duff</t>
  </si>
  <si>
    <t>bakeries</t>
  </si>
  <si>
    <t>#969</t>
  </si>
  <si>
    <t>Alexander Machkevich</t>
  </si>
  <si>
    <t>#970</t>
  </si>
  <si>
    <t>Xu Chuanhua</t>
  </si>
  <si>
    <t>chemicals, logistics</t>
  </si>
  <si>
    <t>#971</t>
  </si>
  <si>
    <t>Tomas Olivo Lopez</t>
  </si>
  <si>
    <t>#972</t>
  </si>
  <si>
    <t>Yeung Kin-man</t>
  </si>
  <si>
    <t>#973</t>
  </si>
  <si>
    <t>Norman Braman</t>
  </si>
  <si>
    <t>art, car dealerships</t>
  </si>
  <si>
    <t>#974</t>
  </si>
  <si>
    <t>Stephen Mandel, Jr.</t>
  </si>
  <si>
    <t>#975</t>
  </si>
  <si>
    <t>N.R. Narayana Murthy</t>
  </si>
  <si>
    <t>#976</t>
  </si>
  <si>
    <t>Zhang Fan</t>
  </si>
  <si>
    <t>touch screens</t>
  </si>
  <si>
    <t>#977</t>
  </si>
  <si>
    <t>Brad Kelley</t>
  </si>
  <si>
    <t>#978</t>
  </si>
  <si>
    <t>Alfred Gantner</t>
  </si>
  <si>
    <t>Marcel Erni</t>
  </si>
  <si>
    <t>Urs Wietlisbach</t>
  </si>
  <si>
    <t>#981</t>
  </si>
  <si>
    <t>Jean Coutu</t>
  </si>
  <si>
    <t>#982</t>
  </si>
  <si>
    <t>Patrice Motsepe</t>
  </si>
  <si>
    <t>#983</t>
  </si>
  <si>
    <t>Peter Spuhler</t>
  </si>
  <si>
    <t>train cars</t>
  </si>
  <si>
    <t>#984</t>
  </si>
  <si>
    <t>John Caudwell</t>
  </si>
  <si>
    <t>mobile phones</t>
  </si>
  <si>
    <t>#985</t>
  </si>
  <si>
    <t>Andrey Andreev</t>
  </si>
  <si>
    <t>online dating</t>
  </si>
  <si>
    <t>#986</t>
  </si>
  <si>
    <t>Aneel Bhusri</t>
  </si>
  <si>
    <t>$2.3 B</t>
  </si>
  <si>
    <t>#987</t>
  </si>
  <si>
    <t>Nguyen Thi Phuong Thao</t>
  </si>
  <si>
    <t>#988</t>
  </si>
  <si>
    <t>Drayton McLane, Jr.</t>
  </si>
  <si>
    <t>Walmart, logistics</t>
  </si>
  <si>
    <t>#989</t>
  </si>
  <si>
    <t>Koos Bekker</t>
  </si>
  <si>
    <t>media, investments</t>
  </si>
  <si>
    <t>#990</t>
  </si>
  <si>
    <t>Alijan Ibragimov</t>
  </si>
  <si>
    <t>#991</t>
  </si>
  <si>
    <t>Hussain Sajwani</t>
  </si>
  <si>
    <t>#992</t>
  </si>
  <si>
    <t>Bennett Dorrance</t>
  </si>
  <si>
    <t>#993</t>
  </si>
  <si>
    <t>Sze Man Bok</t>
  </si>
  <si>
    <t>hygiene products</t>
  </si>
  <si>
    <t>#994</t>
  </si>
  <si>
    <t>Sun Guangxin</t>
  </si>
  <si>
    <t>#995</t>
  </si>
  <si>
    <t>Wang Liping</t>
  </si>
  <si>
    <t>hydraulic machinery</t>
  </si>
  <si>
    <t>#996</t>
  </si>
  <si>
    <t>Torbjorn Tornqvist</t>
  </si>
  <si>
    <t>oil trading</t>
  </si>
  <si>
    <t>#997</t>
  </si>
  <si>
    <t>Daniel Pritzker</t>
  </si>
  <si>
    <t>#998</t>
  </si>
  <si>
    <t>Drew Houston</t>
  </si>
  <si>
    <t>cloud storage service</t>
  </si>
  <si>
    <t>#999</t>
  </si>
  <si>
    <t>Tong Jinquan</t>
  </si>
  <si>
    <t>#1000</t>
  </si>
  <si>
    <t>David Gottesman</t>
  </si>
  <si>
    <t>#1001</t>
  </si>
  <si>
    <t>Erik Selin</t>
  </si>
  <si>
    <t>#1002</t>
  </si>
  <si>
    <t>Dong Wei</t>
  </si>
  <si>
    <t>#1003</t>
  </si>
  <si>
    <t>An Kang</t>
  </si>
  <si>
    <t>#1004</t>
  </si>
  <si>
    <t>Hui Lin Chit</t>
  </si>
  <si>
    <t>#1005</t>
  </si>
  <si>
    <t>George Bishop</t>
  </si>
  <si>
    <t>#1006</t>
  </si>
  <si>
    <t>Carlo Fidani</t>
  </si>
  <si>
    <t>#1007</t>
  </si>
  <si>
    <t>Harsh Mariwala</t>
  </si>
  <si>
    <t>#1008</t>
  </si>
  <si>
    <t>Vadim Moshkovich</t>
  </si>
  <si>
    <t>agriculture, land</t>
  </si>
  <si>
    <t>#1009</t>
  </si>
  <si>
    <t>Scott Lin</t>
  </si>
  <si>
    <t>optical components</t>
  </si>
  <si>
    <t>#1010</t>
  </si>
  <si>
    <t>Lawrence Ho</t>
  </si>
  <si>
    <t>#1011</t>
  </si>
  <si>
    <t>Cho Tak Wong</t>
  </si>
  <si>
    <t>#1012</t>
  </si>
  <si>
    <t>Stewart Rahr</t>
  </si>
  <si>
    <t>drug distribution</t>
  </si>
  <si>
    <t>#1013</t>
  </si>
  <si>
    <t>H. Ross Perot, Jr.</t>
  </si>
  <si>
    <t>#1014</t>
  </si>
  <si>
    <t>Stein Erik Hagen</t>
  </si>
  <si>
    <t>#1015</t>
  </si>
  <si>
    <t>Saeed Bin Butti Al Qebaisi</t>
  </si>
  <si>
    <t>hospitals, investments</t>
  </si>
  <si>
    <t>#1016</t>
  </si>
  <si>
    <t>Mochtar Riady</t>
  </si>
  <si>
    <t>#1017</t>
  </si>
  <si>
    <t>Alicia Koplowitz</t>
  </si>
  <si>
    <t>construction, investments</t>
  </si>
  <si>
    <t>#1018</t>
  </si>
  <si>
    <t>Yu Minhong</t>
  </si>
  <si>
    <t>#1019</t>
  </si>
  <si>
    <t>Vivek Chand Burman</t>
  </si>
  <si>
    <t>#1020</t>
  </si>
  <si>
    <t>Liu Ming Hui</t>
  </si>
  <si>
    <t>#1021</t>
  </si>
  <si>
    <t>Lam Wai Ying</t>
  </si>
  <si>
    <t>#1022</t>
  </si>
  <si>
    <t>Rajan Raheja</t>
  </si>
  <si>
    <t>#1023</t>
  </si>
  <si>
    <t>Low Tuck Kwong</t>
  </si>
  <si>
    <t>coal</t>
  </si>
  <si>
    <t>#1024</t>
  </si>
  <si>
    <t>Stephan Schmidheiny</t>
  </si>
  <si>
    <t>#1025</t>
  </si>
  <si>
    <t>Remo Ruffini</t>
  </si>
  <si>
    <t>winter jackets</t>
  </si>
  <si>
    <t>#1026</t>
  </si>
  <si>
    <t>Mohamed Mansour</t>
  </si>
  <si>
    <t>#1027</t>
  </si>
  <si>
    <t>Vincent Lo</t>
  </si>
  <si>
    <t>#1028</t>
  </si>
  <si>
    <t>Shin Chang-Jae</t>
  </si>
  <si>
    <t>#1029</t>
  </si>
  <si>
    <t>Alan Trefler</t>
  </si>
  <si>
    <t>#1030</t>
  </si>
  <si>
    <t>Charles Bronfman</t>
  </si>
  <si>
    <t>liquor</t>
  </si>
  <si>
    <t>#1031</t>
  </si>
  <si>
    <t>Lu Xiangyang</t>
  </si>
  <si>
    <t>automobiles, batteries</t>
  </si>
  <si>
    <t>#1032</t>
  </si>
  <si>
    <t>Liang Yunchao</t>
  </si>
  <si>
    <t>nutrition supplements</t>
  </si>
  <si>
    <t>#1033</t>
  </si>
  <si>
    <t>Tung Chee Hwa</t>
  </si>
  <si>
    <t>#1034</t>
  </si>
  <si>
    <t>William Young</t>
  </si>
  <si>
    <t>plastics</t>
  </si>
  <si>
    <t>#1035</t>
  </si>
  <si>
    <t>Luis Frias</t>
  </si>
  <si>
    <t>mobile payments</t>
  </si>
  <si>
    <t>#1036</t>
  </si>
  <si>
    <t>Fiona Geminder</t>
  </si>
  <si>
    <t>#1037</t>
  </si>
  <si>
    <t>Edward Bass</t>
  </si>
  <si>
    <t>#1038</t>
  </si>
  <si>
    <t>Dik Wessels</t>
  </si>
  <si>
    <t>construction, engineering</t>
  </si>
  <si>
    <t>#1039</t>
  </si>
  <si>
    <t>Isabel dos Santos</t>
  </si>
  <si>
    <t>Angola</t>
  </si>
  <si>
    <t>#1040</t>
  </si>
  <si>
    <t>Todd Christopher</t>
  </si>
  <si>
    <t>hair care products</t>
  </si>
  <si>
    <t>#1041</t>
  </si>
  <si>
    <t>Monika Schoeller</t>
  </si>
  <si>
    <t>$2.2 B</t>
  </si>
  <si>
    <t>Stefan von Holtzbrinck</t>
  </si>
  <si>
    <t>#1043</t>
  </si>
  <si>
    <t>Florentino Perez</t>
  </si>
  <si>
    <t>#1044</t>
  </si>
  <si>
    <t>Daniel Ek</t>
  </si>
  <si>
    <t>#1045</t>
  </si>
  <si>
    <t>Klaus-Peter Schulenberg</t>
  </si>
  <si>
    <t>ticketing service</t>
  </si>
  <si>
    <t>#1046</t>
  </si>
  <si>
    <t>Lottie Tham</t>
  </si>
  <si>
    <t>#1047</t>
  </si>
  <si>
    <t>Jim Coulter</t>
  </si>
  <si>
    <t>#1048</t>
  </si>
  <si>
    <t>Dan Snyder</t>
  </si>
  <si>
    <t>Washington Redskins</t>
  </si>
  <si>
    <t>#1049</t>
  </si>
  <si>
    <t>Clayton Mathile</t>
  </si>
  <si>
    <t>pet food</t>
  </si>
  <si>
    <t>#1050</t>
  </si>
  <si>
    <t>Oleg Tinkov</t>
  </si>
  <si>
    <t>#1051</t>
  </si>
  <si>
    <t>Huang Shih Tsai</t>
  </si>
  <si>
    <t>#1052</t>
  </si>
  <si>
    <t>Jon Yarbrough</t>
  </si>
  <si>
    <t>video games</t>
  </si>
  <si>
    <t>#1053</t>
  </si>
  <si>
    <t>Ted Turner</t>
  </si>
  <si>
    <t>#1054</t>
  </si>
  <si>
    <t>Roberto Angelini Rossi</t>
  </si>
  <si>
    <t>forestry, mining</t>
  </si>
  <si>
    <t>#1055</t>
  </si>
  <si>
    <t>Krit Ratanarak</t>
  </si>
  <si>
    <t>media, real estate</t>
  </si>
  <si>
    <t>#1056</t>
  </si>
  <si>
    <t>Carlos Hank Rhon</t>
  </si>
  <si>
    <t>#1057</t>
  </si>
  <si>
    <t>Brian Sheth</t>
  </si>
  <si>
    <t>#1058</t>
  </si>
  <si>
    <t>Nevaldo Rocha</t>
  </si>
  <si>
    <t>#1059</t>
  </si>
  <si>
    <t>Jorge Moll Filho</t>
  </si>
  <si>
    <t>#1060</t>
  </si>
  <si>
    <t>Kim Beom-su</t>
  </si>
  <si>
    <t>online services</t>
  </si>
  <si>
    <t>#1061</t>
  </si>
  <si>
    <t>Phillip T. (Terry) Ragon</t>
  </si>
  <si>
    <t>#1062</t>
  </si>
  <si>
    <t>Masahiro Noda</t>
  </si>
  <si>
    <t>#1063</t>
  </si>
  <si>
    <t>Baba Kalyani</t>
  </si>
  <si>
    <t>#1064</t>
  </si>
  <si>
    <t>Dmitry Pumpyansky</t>
  </si>
  <si>
    <t>steel pipes</t>
  </si>
  <si>
    <t>#1065</t>
  </si>
  <si>
    <t>Senapathy Gopalakrishnan</t>
  </si>
  <si>
    <t>#1066</t>
  </si>
  <si>
    <t>Bang Jun-hyuk</t>
  </si>
  <si>
    <t>online gaming</t>
  </si>
  <si>
    <t>#1067</t>
  </si>
  <si>
    <t>Jose and Francisco Jose Calderon Rojas</t>
  </si>
  <si>
    <t>#1068</t>
  </si>
  <si>
    <t>James Dinan</t>
  </si>
  <si>
    <t>#1069</t>
  </si>
  <si>
    <t>Stephen Lansdown</t>
  </si>
  <si>
    <t>Guernsey</t>
  </si>
  <si>
    <t>#1070</t>
  </si>
  <si>
    <t>T.Y. Tsai</t>
  </si>
  <si>
    <t>#1071</t>
  </si>
  <si>
    <t>Ermirio Pereira de Moraes</t>
  </si>
  <si>
    <t>#1072</t>
  </si>
  <si>
    <t>Zhang Xuansong</t>
  </si>
  <si>
    <t>supermarket</t>
  </si>
  <si>
    <t>#1073</t>
  </si>
  <si>
    <t>Jose Luis Cutrale</t>
  </si>
  <si>
    <t>orange juice</t>
  </si>
  <si>
    <t>#1074</t>
  </si>
  <si>
    <t>Ron Baron</t>
  </si>
  <si>
    <t>#1075</t>
  </si>
  <si>
    <t>Charles Zegar</t>
  </si>
  <si>
    <t>#1076</t>
  </si>
  <si>
    <t>Stephen Rubin</t>
  </si>
  <si>
    <t>#1077</t>
  </si>
  <si>
    <t>Elaine Wynn</t>
  </si>
  <si>
    <t>#1078</t>
  </si>
  <si>
    <t>Katsumi Tada</t>
  </si>
  <si>
    <t>#1079</t>
  </si>
  <si>
    <t>Patokh Chodiev</t>
  </si>
  <si>
    <t>Belgium</t>
  </si>
  <si>
    <t>#1080</t>
  </si>
  <si>
    <t>Lin Xiucheng</t>
  </si>
  <si>
    <t>#1081</t>
  </si>
  <si>
    <t>Ji Changqun</t>
  </si>
  <si>
    <t>#1082</t>
  </si>
  <si>
    <t>Christian Latouche</t>
  </si>
  <si>
    <t>accounting services</t>
  </si>
  <si>
    <t>#1083</t>
  </si>
  <si>
    <t>Alec Gores</t>
  </si>
  <si>
    <t>$2.1 B</t>
  </si>
  <si>
    <t>#1084</t>
  </si>
  <si>
    <t>Shen Wenrong</t>
  </si>
  <si>
    <t>steel production</t>
  </si>
  <si>
    <t>#1085</t>
  </si>
  <si>
    <t>Willibert Krueger</t>
  </si>
  <si>
    <t>food processing</t>
  </si>
  <si>
    <t>#1086</t>
  </si>
  <si>
    <t>Gordon Getty</t>
  </si>
  <si>
    <t>Getty Oil</t>
  </si>
  <si>
    <t>#1087</t>
  </si>
  <si>
    <t>Huang Zhenda</t>
  </si>
  <si>
    <t>#1088</t>
  </si>
  <si>
    <t>Maurice Alter</t>
  </si>
  <si>
    <t>#1089</t>
  </si>
  <si>
    <t>Chen Jinxia</t>
  </si>
  <si>
    <t>#1090</t>
  </si>
  <si>
    <t>Maria Helena Moraes Scripilliti</t>
  </si>
  <si>
    <t>#1091</t>
  </si>
  <si>
    <t>Aloysio de Andrade Faria</t>
  </si>
  <si>
    <t>#1092</t>
  </si>
  <si>
    <t>Vinod Khosla</t>
  </si>
  <si>
    <t>#1093</t>
  </si>
  <si>
    <t>Arvind Tiku</t>
  </si>
  <si>
    <t>#1094</t>
  </si>
  <si>
    <t>Osman Kibar</t>
  </si>
  <si>
    <t>#1095</t>
  </si>
  <si>
    <t>Evan Spiegel</t>
  </si>
  <si>
    <t>Snapchat</t>
  </si>
  <si>
    <t>#1096</t>
  </si>
  <si>
    <t>Michael &amp; Reiner Schmidt-Ruthenbeck</t>
  </si>
  <si>
    <t>#1097</t>
  </si>
  <si>
    <t>Kavitark Ram Shriram</t>
  </si>
  <si>
    <t>venture capital, Google</t>
  </si>
  <si>
    <t>#1098</t>
  </si>
  <si>
    <t>Michael Ying</t>
  </si>
  <si>
    <t>#1099</t>
  </si>
  <si>
    <t>Caroline Hagen Kjos</t>
  </si>
  <si>
    <t>#1100</t>
  </si>
  <si>
    <t>Bernard Fraisse</t>
  </si>
  <si>
    <t>#1101</t>
  </si>
  <si>
    <t>Chen Hua</t>
  </si>
  <si>
    <t>#1102</t>
  </si>
  <si>
    <t>Mark Coombs</t>
  </si>
  <si>
    <t>#1103</t>
  </si>
  <si>
    <t>Igor Makarov</t>
  </si>
  <si>
    <t>#1104</t>
  </si>
  <si>
    <t>Shen Guojun</t>
  </si>
  <si>
    <t>#1105</t>
  </si>
  <si>
    <t>Bobby Murphy</t>
  </si>
  <si>
    <t>#1106</t>
  </si>
  <si>
    <t>Ben Chestnut</t>
  </si>
  <si>
    <t>email marketing</t>
  </si>
  <si>
    <t>Dan Kurzius</t>
  </si>
  <si>
    <t>John Collison</t>
  </si>
  <si>
    <t>online payments</t>
  </si>
  <si>
    <t>Patrick Collison</t>
  </si>
  <si>
    <t>Stripe</t>
  </si>
  <si>
    <t>#1110</t>
  </si>
  <si>
    <t>Daniel Mate</t>
  </si>
  <si>
    <t>mining, commodities</t>
  </si>
  <si>
    <t>#1111</t>
  </si>
  <si>
    <t>Jeffrey Lurie</t>
  </si>
  <si>
    <t>Philadelphia Eagles</t>
  </si>
  <si>
    <t>#1112</t>
  </si>
  <si>
    <t>Lin Ming-hsiung</t>
  </si>
  <si>
    <t>#1113</t>
  </si>
  <si>
    <t>Liu Hanyuan</t>
  </si>
  <si>
    <t>#1114</t>
  </si>
  <si>
    <t>Anand Burman</t>
  </si>
  <si>
    <t>#1115</t>
  </si>
  <si>
    <t>Thomas Lau</t>
  </si>
  <si>
    <t>department stores</t>
  </si>
  <si>
    <t>#1116</t>
  </si>
  <si>
    <t>Ravi Jaipuria</t>
  </si>
  <si>
    <t>soft drinks</t>
  </si>
  <si>
    <t>#1117</t>
  </si>
  <si>
    <t>Bahaa Hariri</t>
  </si>
  <si>
    <t>real estate, investments, logistics</t>
  </si>
  <si>
    <t>#1118</t>
  </si>
  <si>
    <t>Thai Lee</t>
  </si>
  <si>
    <t>#1119</t>
  </si>
  <si>
    <t>Hans-Werner Hector</t>
  </si>
  <si>
    <t>SAP</t>
  </si>
  <si>
    <t>#1120</t>
  </si>
  <si>
    <t>Aristotelis Mistakidis</t>
  </si>
  <si>
    <t>#1121</t>
  </si>
  <si>
    <t>Alexey Repik</t>
  </si>
  <si>
    <t>#1122</t>
  </si>
  <si>
    <t>Mika Anttonen</t>
  </si>
  <si>
    <t>#1123</t>
  </si>
  <si>
    <t>Wu Yulan</t>
  </si>
  <si>
    <t>#1124</t>
  </si>
  <si>
    <t>Luigi Rovati</t>
  </si>
  <si>
    <t>#1125</t>
  </si>
  <si>
    <t>Jim Kavanaugh</t>
  </si>
  <si>
    <t>S. Daniel Abraham</t>
  </si>
  <si>
    <t>Slim-Fast</t>
  </si>
  <si>
    <t>#1127</t>
  </si>
  <si>
    <t>Thor Bjorgolfsson</t>
  </si>
  <si>
    <t>Iceland</t>
  </si>
  <si>
    <t>#1128</t>
  </si>
  <si>
    <t>Wang Laichun</t>
  </si>
  <si>
    <t>#1129</t>
  </si>
  <si>
    <t>Masateru Uno</t>
  </si>
  <si>
    <t>#1130</t>
  </si>
  <si>
    <t>Georg von Opel</t>
  </si>
  <si>
    <t>#1131</t>
  </si>
  <si>
    <t>Glenn Dubin</t>
  </si>
  <si>
    <t>#1132</t>
  </si>
  <si>
    <t>Chang Yun Chung</t>
  </si>
  <si>
    <t>#1133</t>
  </si>
  <si>
    <t>Nandan Nilekani</t>
  </si>
  <si>
    <t>#1134</t>
  </si>
  <si>
    <t>Leslie Alexander</t>
  </si>
  <si>
    <t>sports team</t>
  </si>
  <si>
    <t>#1135</t>
  </si>
  <si>
    <t>Husnu Ozyegin</t>
  </si>
  <si>
    <t>finance, diversified</t>
  </si>
  <si>
    <t>#1136</t>
  </si>
  <si>
    <t>Zhang Xiugen</t>
  </si>
  <si>
    <t>#1137</t>
  </si>
  <si>
    <t>Wang Laisheng</t>
  </si>
  <si>
    <t>#1138</t>
  </si>
  <si>
    <t>Su Suyu</t>
  </si>
  <si>
    <t>utilities, real estate</t>
  </si>
  <si>
    <t>#1139</t>
  </si>
  <si>
    <t>James Clark</t>
  </si>
  <si>
    <t>Netscape, investments</t>
  </si>
  <si>
    <t>#1140</t>
  </si>
  <si>
    <t>Antony Ressler</t>
  </si>
  <si>
    <t>#1141</t>
  </si>
  <si>
    <t>Chu Lam Yiu</t>
  </si>
  <si>
    <t>$2 B</t>
  </si>
  <si>
    <t>#1142</t>
  </si>
  <si>
    <t>Shyam &amp; Hari Bhartia</t>
  </si>
  <si>
    <t>#1143</t>
  </si>
  <si>
    <t>Ferit Faik Sahenk</t>
  </si>
  <si>
    <t>#1144</t>
  </si>
  <si>
    <t>Herbert Allen, Jr.</t>
  </si>
  <si>
    <t>#1145</t>
  </si>
  <si>
    <t>Tim Sweeney</t>
  </si>
  <si>
    <t>#1146</t>
  </si>
  <si>
    <t>Kazuo Okada</t>
  </si>
  <si>
    <t>#1147</t>
  </si>
  <si>
    <t>Tang Yiu</t>
  </si>
  <si>
    <t>#1148</t>
  </si>
  <si>
    <t>Bruce Karsh</t>
  </si>
  <si>
    <t>#1149</t>
  </si>
  <si>
    <t>Lu Weiding</t>
  </si>
  <si>
    <t>#1150</t>
  </si>
  <si>
    <t>Chen Yung-Tai</t>
  </si>
  <si>
    <t>#1151</t>
  </si>
  <si>
    <t>Alexander Nesis</t>
  </si>
  <si>
    <t>metals, banking, fertilizers</t>
  </si>
  <si>
    <t>#1152</t>
  </si>
  <si>
    <t>Lorenzo Fertitta</t>
  </si>
  <si>
    <t>casinos, mixed martial arts</t>
  </si>
  <si>
    <t>#1153</t>
  </si>
  <si>
    <t>Jeffrey Gundlach</t>
  </si>
  <si>
    <t>#1154</t>
  </si>
  <si>
    <t>Howard Marks</t>
  </si>
  <si>
    <t>#1155</t>
  </si>
  <si>
    <t>Gu Yuhua</t>
  </si>
  <si>
    <t>#1156</t>
  </si>
  <si>
    <t>Eddie &amp; Sol Zakay</t>
  </si>
  <si>
    <t>#1157</t>
  </si>
  <si>
    <t>Frank Fertitta, III.</t>
  </si>
  <si>
    <t>#1158</t>
  </si>
  <si>
    <t>Chen Jianhua</t>
  </si>
  <si>
    <t>#1159</t>
  </si>
  <si>
    <t>Thomas Bruch</t>
  </si>
  <si>
    <t>#1160</t>
  </si>
  <si>
    <t>Henry Laufer</t>
  </si>
  <si>
    <t>Wang Chaobin</t>
  </si>
  <si>
    <t>#1162</t>
  </si>
  <si>
    <t>Nicholas Pritzker, II.</t>
  </si>
  <si>
    <t>#1163</t>
  </si>
  <si>
    <t>Thomas Lee</t>
  </si>
  <si>
    <t>#1164</t>
  </si>
  <si>
    <t>Aziz Akhannouch</t>
  </si>
  <si>
    <t>petroleum, diversified</t>
  </si>
  <si>
    <t>Morocco</t>
  </si>
  <si>
    <t>#1165</t>
  </si>
  <si>
    <t>Niraj Shah</t>
  </si>
  <si>
    <t>#1166</t>
  </si>
  <si>
    <t>Wang Yanqing</t>
  </si>
  <si>
    <t>#1167</t>
  </si>
  <si>
    <t>Semahat Sevim Arsel</t>
  </si>
  <si>
    <t>#1168</t>
  </si>
  <si>
    <t>Sameer Gehlaut</t>
  </si>
  <si>
    <t>#1169</t>
  </si>
  <si>
    <t>Helena Revoredo</t>
  </si>
  <si>
    <t>security services</t>
  </si>
  <si>
    <t>#1170</t>
  </si>
  <si>
    <t>Kiat Chiaravanont</t>
  </si>
  <si>
    <t>#1171</t>
  </si>
  <si>
    <t>W. Herbert Hunt</t>
  </si>
  <si>
    <t>#1172</t>
  </si>
  <si>
    <t>Phillip Frost</t>
  </si>
  <si>
    <t>#1173</t>
  </si>
  <si>
    <t>Wang Wenbiao</t>
  </si>
  <si>
    <t>natural gas, fertilizers</t>
  </si>
  <si>
    <t>#1174</t>
  </si>
  <si>
    <t>Zeng Fangqin</t>
  </si>
  <si>
    <t>smartphone components</t>
  </si>
  <si>
    <t>#1175</t>
  </si>
  <si>
    <t>William Stone</t>
  </si>
  <si>
    <t>#1176</t>
  </si>
  <si>
    <t>Kevin Plank</t>
  </si>
  <si>
    <t>Under Armour</t>
  </si>
  <si>
    <t>#1177</t>
  </si>
  <si>
    <t>Dulce Pugliese de Godoy Bueno</t>
  </si>
  <si>
    <t>hospitals, health care</t>
  </si>
  <si>
    <t>#1178</t>
  </si>
  <si>
    <t>Nikolai Buinov</t>
  </si>
  <si>
    <t>#1179</t>
  </si>
  <si>
    <t>Alexandre Grendene Bartelle</t>
  </si>
  <si>
    <t>#1180</t>
  </si>
  <si>
    <t>Harald Link</t>
  </si>
  <si>
    <t>#1181</t>
  </si>
  <si>
    <t>Alfred Oetker</t>
  </si>
  <si>
    <t>August Oetker</t>
  </si>
  <si>
    <t>Bergit Douglas</t>
  </si>
  <si>
    <t>Carl Ferdinand Oetker</t>
  </si>
  <si>
    <t>Christian Oetker</t>
  </si>
  <si>
    <t>Julia Oetker</t>
  </si>
  <si>
    <t>Richard Oetker</t>
  </si>
  <si>
    <t>Rosely Schweizer</t>
  </si>
  <si>
    <t>#1189</t>
  </si>
  <si>
    <t>Steve Conine</t>
  </si>
  <si>
    <t>#1190</t>
  </si>
  <si>
    <t>Farhad Moshiri</t>
  </si>
  <si>
    <t>$1.9 B</t>
  </si>
  <si>
    <t>#1191</t>
  </si>
  <si>
    <t>Stanley Hubbard</t>
  </si>
  <si>
    <t>DirecTV</t>
  </si>
  <si>
    <t>#1192</t>
  </si>
  <si>
    <t>Martin Lau</t>
  </si>
  <si>
    <t>#1193</t>
  </si>
  <si>
    <t>Chan Tan Ching-fen</t>
  </si>
  <si>
    <t>#1194</t>
  </si>
  <si>
    <t>Jennifer Pritzker</t>
  </si>
  <si>
    <t>#1195</t>
  </si>
  <si>
    <t>Lachhman Das Mittal</t>
  </si>
  <si>
    <t>tractors</t>
  </si>
  <si>
    <t>#1196</t>
  </si>
  <si>
    <t>Chris Larsen</t>
  </si>
  <si>
    <t>cryptocurrency</t>
  </si>
  <si>
    <t>#1197</t>
  </si>
  <si>
    <t>Valentin Gapontsev</t>
  </si>
  <si>
    <t>lasers</t>
  </si>
  <si>
    <t>#1198</t>
  </si>
  <si>
    <t>Jean Salata</t>
  </si>
  <si>
    <t>#1199</t>
  </si>
  <si>
    <t>Rodney Sacks</t>
  </si>
  <si>
    <t>#1200</t>
  </si>
  <si>
    <t>Leena Tewari</t>
  </si>
  <si>
    <t>#1201</t>
  </si>
  <si>
    <t>Amy Wyss</t>
  </si>
  <si>
    <t>#1202</t>
  </si>
  <si>
    <t>Linda Pritzker</t>
  </si>
  <si>
    <t>#1203</t>
  </si>
  <si>
    <t>Jiang Weiping</t>
  </si>
  <si>
    <t>#1204</t>
  </si>
  <si>
    <t>William Lauder</t>
  </si>
  <si>
    <t>#1205</t>
  </si>
  <si>
    <t>Alain Taravella</t>
  </si>
  <si>
    <t>#1206</t>
  </si>
  <si>
    <t>Larry Robbins</t>
  </si>
  <si>
    <t>#1207</t>
  </si>
  <si>
    <t>Wang Changtian</t>
  </si>
  <si>
    <t>TV, movie production</t>
  </si>
  <si>
    <t>#1208</t>
  </si>
  <si>
    <t>David Murdock</t>
  </si>
  <si>
    <t>Dole, real estate</t>
  </si>
  <si>
    <t>#1209</t>
  </si>
  <si>
    <t>John Tyson</t>
  </si>
  <si>
    <t>#1210</t>
  </si>
  <si>
    <t>Mohammed Dewji</t>
  </si>
  <si>
    <t>Tanzania</t>
  </si>
  <si>
    <t>#1211</t>
  </si>
  <si>
    <t>David Zalik</t>
  </si>
  <si>
    <t>#1212</t>
  </si>
  <si>
    <t>Robert Duggan</t>
  </si>
  <si>
    <t>#1213</t>
  </si>
  <si>
    <t>Lu Di</t>
  </si>
  <si>
    <t>#1214</t>
  </si>
  <si>
    <t>Abhay Firodia</t>
  </si>
  <si>
    <t>#1215</t>
  </si>
  <si>
    <t>William Heinecke</t>
  </si>
  <si>
    <t>#1216</t>
  </si>
  <si>
    <t>Aras Agalarov</t>
  </si>
  <si>
    <t>#1217</t>
  </si>
  <si>
    <t>Stewart Horejsi</t>
  </si>
  <si>
    <t>#1218</t>
  </si>
  <si>
    <t>Albert Berner</t>
  </si>
  <si>
    <t>#1219</t>
  </si>
  <si>
    <t>Alexandra Daitch</t>
  </si>
  <si>
    <t>Katherine Tanner</t>
  </si>
  <si>
    <t>Lucy Stitzer</t>
  </si>
  <si>
    <t>Sarah MacMillan</t>
  </si>
  <si>
    <t>#1223</t>
  </si>
  <si>
    <t>Filiz Sahenk</t>
  </si>
  <si>
    <t>#1224</t>
  </si>
  <si>
    <t>Kishore Mariwala</t>
  </si>
  <si>
    <t>#1225</t>
  </si>
  <si>
    <t>Christopher Cline</t>
  </si>
  <si>
    <t>#1226</t>
  </si>
  <si>
    <t>Serge Godin</t>
  </si>
  <si>
    <t>information technology</t>
  </si>
  <si>
    <t>#1227</t>
  </si>
  <si>
    <t>Ranjan Pai</t>
  </si>
  <si>
    <t>#1228</t>
  </si>
  <si>
    <t>Hilton Schlosberg</t>
  </si>
  <si>
    <t>#1229</t>
  </si>
  <si>
    <t>Yusaku Maezawa</t>
  </si>
  <si>
    <t>#1230</t>
  </si>
  <si>
    <t>William Berkley</t>
  </si>
  <si>
    <t>#1231</t>
  </si>
  <si>
    <t>Vikas Oberoi</t>
  </si>
  <si>
    <t>#1232</t>
  </si>
  <si>
    <t>Michael Jordan</t>
  </si>
  <si>
    <t>Charlotte Hornets, endorsements</t>
  </si>
  <si>
    <t>#1233</t>
  </si>
  <si>
    <t>Mustafa Rahmi Koc</t>
  </si>
  <si>
    <t>#1234</t>
  </si>
  <si>
    <t>Chin Jong Hwa</t>
  </si>
  <si>
    <t>#1235</t>
  </si>
  <si>
    <t>Sam Goi</t>
  </si>
  <si>
    <t>#1236</t>
  </si>
  <si>
    <t>David Hains</t>
  </si>
  <si>
    <t>Investment</t>
  </si>
  <si>
    <t>#1237</t>
  </si>
  <si>
    <t>Nan Cunhui</t>
  </si>
  <si>
    <t>power equipment</t>
  </si>
  <si>
    <t>#1238</t>
  </si>
  <si>
    <t>John Farber</t>
  </si>
  <si>
    <t>#1239</t>
  </si>
  <si>
    <t>Todd Wagner</t>
  </si>
  <si>
    <t>#1240</t>
  </si>
  <si>
    <t>Miao Shouliang</t>
  </si>
  <si>
    <t>#1241</t>
  </si>
  <si>
    <t>Maria Franca Fissolo</t>
  </si>
  <si>
    <t>#1242</t>
  </si>
  <si>
    <t>Konstantin Strukov</t>
  </si>
  <si>
    <t>gold, coal mining</t>
  </si>
  <si>
    <t>#1243</t>
  </si>
  <si>
    <t>Li Li</t>
  </si>
  <si>
    <t>#1244</t>
  </si>
  <si>
    <t>Mao Lixiang</t>
  </si>
  <si>
    <t>cooking appliances</t>
  </si>
  <si>
    <t>#1245</t>
  </si>
  <si>
    <t>Sandro Veronesi</t>
  </si>
  <si>
    <t>#1246</t>
  </si>
  <si>
    <t>Wichai Thongtang</t>
  </si>
  <si>
    <t>#1247</t>
  </si>
  <si>
    <t>Dermot Desmond</t>
  </si>
  <si>
    <t>#1248</t>
  </si>
  <si>
    <t>Suat Gunsel</t>
  </si>
  <si>
    <t>$1.8 B</t>
  </si>
  <si>
    <t>real estate, education</t>
  </si>
  <si>
    <t>#1249</t>
  </si>
  <si>
    <t>Jaime Botin</t>
  </si>
  <si>
    <t>#1250</t>
  </si>
  <si>
    <t>Lee Boo-jin</t>
  </si>
  <si>
    <t>computer services, tourism</t>
  </si>
  <si>
    <t>#1251</t>
  </si>
  <si>
    <t>Gao Dekang &amp; family</t>
  </si>
  <si>
    <t>apparel</t>
  </si>
  <si>
    <t>#1252</t>
  </si>
  <si>
    <t>Keeree Kanjanapas</t>
  </si>
  <si>
    <t>transportation</t>
  </si>
  <si>
    <t>#1253</t>
  </si>
  <si>
    <t>Chang-Woo Han</t>
  </si>
  <si>
    <t>pachinko parlors</t>
  </si>
  <si>
    <t>#1254</t>
  </si>
  <si>
    <t>Karl Scheufele, III.</t>
  </si>
  <si>
    <t>jewelry</t>
  </si>
  <si>
    <t>#1255</t>
  </si>
  <si>
    <t>David Lichtenstein</t>
  </si>
  <si>
    <t>#1256</t>
  </si>
  <si>
    <t>Juan Maria Riberas Mera</t>
  </si>
  <si>
    <t>#1257</t>
  </si>
  <si>
    <t>Wei Shaojun</t>
  </si>
  <si>
    <t>#1258</t>
  </si>
  <si>
    <t>Stefan Olsson</t>
  </si>
  <si>
    <t>#1259</t>
  </si>
  <si>
    <t>Chen Fashu</t>
  </si>
  <si>
    <t>#1260</t>
  </si>
  <si>
    <t>Hortensia Herrero</t>
  </si>
  <si>
    <t>#1261</t>
  </si>
  <si>
    <t>Jonathan Nelson</t>
  </si>
  <si>
    <t>#1262</t>
  </si>
  <si>
    <t>Zhu Gongshan</t>
  </si>
  <si>
    <t>solar panel materials</t>
  </si>
  <si>
    <t>#1263</t>
  </si>
  <si>
    <t>Harsh Goenka</t>
  </si>
  <si>
    <t>#1264</t>
  </si>
  <si>
    <t>Tony Chen</t>
  </si>
  <si>
    <t>#1265</t>
  </si>
  <si>
    <t>Carol Jenkins Barnett</t>
  </si>
  <si>
    <t>Publix supermarkets</t>
  </si>
  <si>
    <t>#1266</t>
  </si>
  <si>
    <t>Park Hyeon-joo</t>
  </si>
  <si>
    <t>mutual funds</t>
  </si>
  <si>
    <t>#1267</t>
  </si>
  <si>
    <t>Thaksin Shinawatra</t>
  </si>
  <si>
    <t>#1268</t>
  </si>
  <si>
    <t>David Nahmad</t>
  </si>
  <si>
    <t>Monaco</t>
  </si>
  <si>
    <t>#1269</t>
  </si>
  <si>
    <t>Othman Benjelloun</t>
  </si>
  <si>
    <t>banking, insurance</t>
  </si>
  <si>
    <t>#1270</t>
  </si>
  <si>
    <t>Craig McCaw</t>
  </si>
  <si>
    <t>#1271</t>
  </si>
  <si>
    <t>Zhu Baoguo</t>
  </si>
  <si>
    <t>#1272</t>
  </si>
  <si>
    <t>Lucio and Susan Co</t>
  </si>
  <si>
    <t>#1273</t>
  </si>
  <si>
    <t>Michael Lee-Chin</t>
  </si>
  <si>
    <t>#1274</t>
  </si>
  <si>
    <t>William Koch</t>
  </si>
  <si>
    <t>#1275</t>
  </si>
  <si>
    <t>Heloise Pratt</t>
  </si>
  <si>
    <t>manufacturing, investment</t>
  </si>
  <si>
    <t>#1276</t>
  </si>
  <si>
    <t>Melih Abdulhayoglu</t>
  </si>
  <si>
    <t>internet security</t>
  </si>
  <si>
    <t>#1277</t>
  </si>
  <si>
    <t>Ronald Wanek</t>
  </si>
  <si>
    <t>#1278</t>
  </si>
  <si>
    <t>Carlos Sanchez</t>
  </si>
  <si>
    <t>generic drugs</t>
  </si>
  <si>
    <t>#1279</t>
  </si>
  <si>
    <t>Reid Hoffman</t>
  </si>
  <si>
    <t>LinkedIn</t>
  </si>
  <si>
    <t>#1280</t>
  </si>
  <si>
    <t>Sergei Gordeev</t>
  </si>
  <si>
    <t>#1281</t>
  </si>
  <si>
    <t>Sylvia Stroeher</t>
  </si>
  <si>
    <t>#1282</t>
  </si>
  <si>
    <t>Roberto Hernandez Ramirez</t>
  </si>
  <si>
    <t>#1283</t>
  </si>
  <si>
    <t>Francisco Jose Riberas Mera</t>
  </si>
  <si>
    <t>steel, autoparts</t>
  </si>
  <si>
    <t>#1284</t>
  </si>
  <si>
    <t>Bill Haslam</t>
  </si>
  <si>
    <t>truck stops</t>
  </si>
  <si>
    <t>#1285</t>
  </si>
  <si>
    <t>Jack Cowin</t>
  </si>
  <si>
    <t>fast food</t>
  </si>
  <si>
    <t>#1286</t>
  </si>
  <si>
    <t>Yu Huijiao</t>
  </si>
  <si>
    <t>#1287</t>
  </si>
  <si>
    <t>Wu Kaiting</t>
  </si>
  <si>
    <t>#1288</t>
  </si>
  <si>
    <t>Jiang Bin</t>
  </si>
  <si>
    <t>acoustic components</t>
  </si>
  <si>
    <t>#1289</t>
  </si>
  <si>
    <t>Vivien Chen</t>
  </si>
  <si>
    <t>#1290</t>
  </si>
  <si>
    <t>Henry Swieca</t>
  </si>
  <si>
    <t>#1291</t>
  </si>
  <si>
    <t>Fu Guangming</t>
  </si>
  <si>
    <t>poultry</t>
  </si>
  <si>
    <t>#1292</t>
  </si>
  <si>
    <t>Dominika Kulczyk</t>
  </si>
  <si>
    <t>#1293</t>
  </si>
  <si>
    <t>Marc Lasry</t>
  </si>
  <si>
    <t>#1294</t>
  </si>
  <si>
    <t>Jiang Yehua</t>
  </si>
  <si>
    <t>#1295</t>
  </si>
  <si>
    <t>Jacques D'Amours</t>
  </si>
  <si>
    <t>#1296</t>
  </si>
  <si>
    <t>Brian Roberts</t>
  </si>
  <si>
    <t>Comcast</t>
  </si>
  <si>
    <t>#1297</t>
  </si>
  <si>
    <t>Saif Al Ghurair</t>
  </si>
  <si>
    <t>#1298</t>
  </si>
  <si>
    <t>David Teoh</t>
  </si>
  <si>
    <t>telecoms</t>
  </si>
  <si>
    <t>#1299</t>
  </si>
  <si>
    <t>Julio Bozano</t>
  </si>
  <si>
    <t>#1300</t>
  </si>
  <si>
    <t>Pierre Karl Péladeau</t>
  </si>
  <si>
    <t>#1301</t>
  </si>
  <si>
    <t>Gary Michelson</t>
  </si>
  <si>
    <t>medical patents</t>
  </si>
  <si>
    <t>#1302</t>
  </si>
  <si>
    <t>John de Mol</t>
  </si>
  <si>
    <t>television</t>
  </si>
  <si>
    <t>#1303</t>
  </si>
  <si>
    <t>James France</t>
  </si>
  <si>
    <t>$1.7 B</t>
  </si>
  <si>
    <t>Nascar, racing</t>
  </si>
  <si>
    <t>#1304</t>
  </si>
  <si>
    <t>David Booth</t>
  </si>
  <si>
    <t>#1305</t>
  </si>
  <si>
    <t>Wolfgang Leitner</t>
  </si>
  <si>
    <t>#1306</t>
  </si>
  <si>
    <t>Syed Mokhtar AlBukhary</t>
  </si>
  <si>
    <t>engineering, energy, construction</t>
  </si>
  <si>
    <t>#1307</t>
  </si>
  <si>
    <t>Ong Beng Seng and Christina Ong</t>
  </si>
  <si>
    <t>#1308</t>
  </si>
  <si>
    <t>Lim Oon Kuin</t>
  </si>
  <si>
    <t>#1309</t>
  </si>
  <si>
    <t>Horst Wortmann</t>
  </si>
  <si>
    <t>#1310</t>
  </si>
  <si>
    <t>Clemens Toennies</t>
  </si>
  <si>
    <t>meat processing</t>
  </si>
  <si>
    <t>Robert Toennies</t>
  </si>
  <si>
    <t>#1312</t>
  </si>
  <si>
    <t>Andre Koo, Sr., Sr.</t>
  </si>
  <si>
    <t>#1313</t>
  </si>
  <si>
    <t>Shum Chiu Hung</t>
  </si>
  <si>
    <t>#1314</t>
  </si>
  <si>
    <t>Bradley Jacobs</t>
  </si>
  <si>
    <t>#1315</t>
  </si>
  <si>
    <t>Catherine Lozick</t>
  </si>
  <si>
    <t>valve manufacturing</t>
  </si>
  <si>
    <t>#1316</t>
  </si>
  <si>
    <t>Joao Alves de Queiroz Filho</t>
  </si>
  <si>
    <t>#1317</t>
  </si>
  <si>
    <t>Manuel Jove</t>
  </si>
  <si>
    <t>#1318</t>
  </si>
  <si>
    <t>Marcel Adams</t>
  </si>
  <si>
    <t>#1319</t>
  </si>
  <si>
    <t>Benjamin de Rothschild</t>
  </si>
  <si>
    <t>#1320</t>
  </si>
  <si>
    <t>Hu Baifan</t>
  </si>
  <si>
    <t>#1321</t>
  </si>
  <si>
    <t>Wu Guangming</t>
  </si>
  <si>
    <t>#1322</t>
  </si>
  <si>
    <t>Peter Sondakh</t>
  </si>
  <si>
    <t>#1323</t>
  </si>
  <si>
    <t>Kong Jian Min</t>
  </si>
  <si>
    <t>#1324</t>
  </si>
  <si>
    <t>Theodore Rachmat</t>
  </si>
  <si>
    <t>#1325</t>
  </si>
  <si>
    <t>Tran Ba Duong &amp; family</t>
  </si>
  <si>
    <t>automotive</t>
  </si>
  <si>
    <t>#1326</t>
  </si>
  <si>
    <t>Ren Jianhua</t>
  </si>
  <si>
    <t>#1327</t>
  </si>
  <si>
    <t>Lee Seo-hyun</t>
  </si>
  <si>
    <t>#1328</t>
  </si>
  <si>
    <t>Martua Sitorus</t>
  </si>
  <si>
    <t>#1329</t>
  </si>
  <si>
    <t>Tor Peterson</t>
  </si>
  <si>
    <t>#1330</t>
  </si>
  <si>
    <t>Myron Wentz</t>
  </si>
  <si>
    <t>health products</t>
  </si>
  <si>
    <t>St. Kitts and Nevis</t>
  </si>
  <si>
    <t>#1331</t>
  </si>
  <si>
    <t>Lee Joong-keun</t>
  </si>
  <si>
    <t>construction, real estate</t>
  </si>
  <si>
    <t>#1332</t>
  </si>
  <si>
    <t>Antonio Luiz Seabra</t>
  </si>
  <si>
    <t>#1333</t>
  </si>
  <si>
    <t>Kim Jun-ki</t>
  </si>
  <si>
    <t>#1334</t>
  </si>
  <si>
    <t>Shmuel Harlap</t>
  </si>
  <si>
    <t>#1335</t>
  </si>
  <si>
    <t>Julio Mario Santo Domingo, III.</t>
  </si>
  <si>
    <t>#1336</t>
  </si>
  <si>
    <t>Paul Foster</t>
  </si>
  <si>
    <t>oil refining</t>
  </si>
  <si>
    <t>#1337</t>
  </si>
  <si>
    <t>Yoshiko Mori</t>
  </si>
  <si>
    <t>#1338</t>
  </si>
  <si>
    <t>Ke Xiping</t>
  </si>
  <si>
    <t>#1339</t>
  </si>
  <si>
    <t>Dominique Desseigne</t>
  </si>
  <si>
    <t>#1340</t>
  </si>
  <si>
    <t>Tatiana Casiraghi</t>
  </si>
  <si>
    <t>#1341</t>
  </si>
  <si>
    <t>Jimmy John Liautaud</t>
  </si>
  <si>
    <t>sandwich chain</t>
  </si>
  <si>
    <t>#1342</t>
  </si>
  <si>
    <t>Nihat Ozdemir</t>
  </si>
  <si>
    <t>#1343</t>
  </si>
  <si>
    <t>Mofatraj Munot</t>
  </si>
  <si>
    <t>#1344</t>
  </si>
  <si>
    <t>Zhu Xingliang</t>
  </si>
  <si>
    <t>#1345</t>
  </si>
  <si>
    <t>Anil Ambani</t>
  </si>
  <si>
    <t>#1346</t>
  </si>
  <si>
    <t>Manuel Moroun</t>
  </si>
  <si>
    <t>#1347</t>
  </si>
  <si>
    <t>Patricia Angelini Rossi</t>
  </si>
  <si>
    <t>#1348</t>
  </si>
  <si>
    <t>Susan Alfond</t>
  </si>
  <si>
    <t>#1349</t>
  </si>
  <si>
    <t>Du Weimin</t>
  </si>
  <si>
    <t>#1350</t>
  </si>
  <si>
    <t>Chen Xueli</t>
  </si>
  <si>
    <t>#1351</t>
  </si>
  <si>
    <t>Bill Alfond</t>
  </si>
  <si>
    <t>Ted Alfond</t>
  </si>
  <si>
    <t>#1353</t>
  </si>
  <si>
    <t>Peter Leibinger</t>
  </si>
  <si>
    <t>machine tools</t>
  </si>
  <si>
    <t>Regine Leibinger</t>
  </si>
  <si>
    <t>#1355</t>
  </si>
  <si>
    <t>Kommer Damen</t>
  </si>
  <si>
    <t>shipbuilding</t>
  </si>
  <si>
    <t>#1356</t>
  </si>
  <si>
    <t>Mario Gabelli</t>
  </si>
  <si>
    <t>#1357</t>
  </si>
  <si>
    <t>Hal Jackman</t>
  </si>
  <si>
    <t>insurance, investments</t>
  </si>
  <si>
    <t>#1358</t>
  </si>
  <si>
    <t>Binod Chaudhary</t>
  </si>
  <si>
    <t>Nepal</t>
  </si>
  <si>
    <t>#1359</t>
  </si>
  <si>
    <t>Alexander Klyachin</t>
  </si>
  <si>
    <t>#1360</t>
  </si>
  <si>
    <t>Suna Kirac</t>
  </si>
  <si>
    <t>#1361</t>
  </si>
  <si>
    <t>Huang Wei</t>
  </si>
  <si>
    <t>#1362</t>
  </si>
  <si>
    <t>Gordon Wu</t>
  </si>
  <si>
    <t>#1363</t>
  </si>
  <si>
    <t>Asok Kumar Hiranandani</t>
  </si>
  <si>
    <t>#1364</t>
  </si>
  <si>
    <t>Vardis Vardinoyannis</t>
  </si>
  <si>
    <t>oil and gas</t>
  </si>
  <si>
    <t>#1365</t>
  </si>
  <si>
    <t>Charles Munger</t>
  </si>
  <si>
    <t>#1366</t>
  </si>
  <si>
    <t>Miriam Baumann-Blocher</t>
  </si>
  <si>
    <t>#1367</t>
  </si>
  <si>
    <t>Christoph Henkel</t>
  </si>
  <si>
    <t>#1368</t>
  </si>
  <si>
    <t>Christopher Goldsbury</t>
  </si>
  <si>
    <t>salsa</t>
  </si>
  <si>
    <t>#1369</t>
  </si>
  <si>
    <t>Ivar Tollefsen</t>
  </si>
  <si>
    <t>#1370</t>
  </si>
  <si>
    <t>Dennis Gillings</t>
  </si>
  <si>
    <t>drug testing</t>
  </si>
  <si>
    <t>#1371</t>
  </si>
  <si>
    <t>Leonard Schleifer</t>
  </si>
  <si>
    <t>#1372</t>
  </si>
  <si>
    <t>Huang Yi</t>
  </si>
  <si>
    <t>$1.6 B</t>
  </si>
  <si>
    <t>auto distribution</t>
  </si>
  <si>
    <t>#1373</t>
  </si>
  <si>
    <t>Prayudh Mahagitsiri</t>
  </si>
  <si>
    <t>coffee, shipping</t>
  </si>
  <si>
    <t>#1374</t>
  </si>
  <si>
    <t>Mahendra Prasad</t>
  </si>
  <si>
    <t>#1375</t>
  </si>
  <si>
    <t>Gregorio Perez Companc</t>
  </si>
  <si>
    <t>#1376</t>
  </si>
  <si>
    <t>Evan Williams</t>
  </si>
  <si>
    <t>Twitter</t>
  </si>
  <si>
    <t>#1377</t>
  </si>
  <si>
    <t>Angela Bennett</t>
  </si>
  <si>
    <t>#1378</t>
  </si>
  <si>
    <t>Marcos Galperin</t>
  </si>
  <si>
    <t>#1379</t>
  </si>
  <si>
    <t>Nelson Peltz</t>
  </si>
  <si>
    <t>#1380</t>
  </si>
  <si>
    <t>Douglas Hsu</t>
  </si>
  <si>
    <t>#1381</t>
  </si>
  <si>
    <t>Yang Erzhu</t>
  </si>
  <si>
    <t>#1382</t>
  </si>
  <si>
    <t>Nicolas Berggruen</t>
  </si>
  <si>
    <t>#1383</t>
  </si>
  <si>
    <t>Wong Luen Hei</t>
  </si>
  <si>
    <t>building materials</t>
  </si>
  <si>
    <t>#1384</t>
  </si>
  <si>
    <t>Xue Xiangdong</t>
  </si>
  <si>
    <t>#1385</t>
  </si>
  <si>
    <t>Michael Ashcroft</t>
  </si>
  <si>
    <t>security</t>
  </si>
  <si>
    <t>#1386</t>
  </si>
  <si>
    <t>Kim Taek-jin</t>
  </si>
  <si>
    <t>#1387</t>
  </si>
  <si>
    <t>Gretel Packer</t>
  </si>
  <si>
    <t>#1388</t>
  </si>
  <si>
    <t>Hamdi Ulukaya</t>
  </si>
  <si>
    <t>greek yogurt</t>
  </si>
  <si>
    <t>#1389</t>
  </si>
  <si>
    <t>Martin Moller Nielsen</t>
  </si>
  <si>
    <t>#1390</t>
  </si>
  <si>
    <t>Koon Poh Keong</t>
  </si>
  <si>
    <t>#1391</t>
  </si>
  <si>
    <t>Yuri Shefler</t>
  </si>
  <si>
    <t>alcohol</t>
  </si>
  <si>
    <t>#1392</t>
  </si>
  <si>
    <t>Eiichi Kuriwada</t>
  </si>
  <si>
    <t>#1393</t>
  </si>
  <si>
    <t>Sheng Jian Zhong</t>
  </si>
  <si>
    <t>#1394</t>
  </si>
  <si>
    <t>Thomas Steyer</t>
  </si>
  <si>
    <t>#1395</t>
  </si>
  <si>
    <t>Stephen Jarislowsky</t>
  </si>
  <si>
    <t>#1396</t>
  </si>
  <si>
    <t>George Joseph</t>
  </si>
  <si>
    <t>#1397</t>
  </si>
  <si>
    <t>Chen Liying</t>
  </si>
  <si>
    <t>#1398</t>
  </si>
  <si>
    <t>Lin Jianhua</t>
  </si>
  <si>
    <t>solar panel components</t>
  </si>
  <si>
    <t>#1399</t>
  </si>
  <si>
    <t>Bulent Eczacibasi</t>
  </si>
  <si>
    <t>pharmaceuticals, diversified</t>
  </si>
  <si>
    <t>#1400</t>
  </si>
  <si>
    <t>Craig Newmark</t>
  </si>
  <si>
    <t>Craigslist</t>
  </si>
  <si>
    <t>#1401</t>
  </si>
  <si>
    <t>Ivan Chrenko</t>
  </si>
  <si>
    <t>Slovakia</t>
  </si>
  <si>
    <t>#1402</t>
  </si>
  <si>
    <t>Ren Zhengfei</t>
  </si>
  <si>
    <t>telecom equipment</t>
  </si>
  <si>
    <t>#1403</t>
  </si>
  <si>
    <t>Brian Higgins</t>
  </si>
  <si>
    <t>O. Francis Biondi</t>
  </si>
  <si>
    <t>Ryan Graves</t>
  </si>
  <si>
    <t>uber</t>
  </si>
  <si>
    <t>Swift Xie</t>
  </si>
  <si>
    <t>#1407</t>
  </si>
  <si>
    <t>Peter Buck</t>
  </si>
  <si>
    <t>Subway sandwich shops</t>
  </si>
  <si>
    <t>#1408</t>
  </si>
  <si>
    <t>Vasily Anisimov</t>
  </si>
  <si>
    <t>#1409</t>
  </si>
  <si>
    <t>Devendra Jain</t>
  </si>
  <si>
    <t>#1410</t>
  </si>
  <si>
    <t>Faisal Bin Qassim Al Thani</t>
  </si>
  <si>
    <t>hotels, diversified</t>
  </si>
  <si>
    <t>Qatar</t>
  </si>
  <si>
    <t>#1411</t>
  </si>
  <si>
    <t>Sol Daurella</t>
  </si>
  <si>
    <t>Coca-Cola</t>
  </si>
  <si>
    <t>#1412</t>
  </si>
  <si>
    <t>Jim Thompson</t>
  </si>
  <si>
    <t>#1413</t>
  </si>
  <si>
    <t>Hamilton James</t>
  </si>
  <si>
    <t>#1414</t>
  </si>
  <si>
    <t>Hu Kaijun</t>
  </si>
  <si>
    <t>#1415</t>
  </si>
  <si>
    <t>Lin Fanlian</t>
  </si>
  <si>
    <t>gas</t>
  </si>
  <si>
    <t>#1416</t>
  </si>
  <si>
    <t>Wang Xicheng</t>
  </si>
  <si>
    <t>#1417</t>
  </si>
  <si>
    <t>Satoshi Suzuki</t>
  </si>
  <si>
    <t>#1418</t>
  </si>
  <si>
    <t>Sanjiv Goenka</t>
  </si>
  <si>
    <t>#1419</t>
  </si>
  <si>
    <t>Markus Persson</t>
  </si>
  <si>
    <t>computer games</t>
  </si>
  <si>
    <t>#1420</t>
  </si>
  <si>
    <t>Vito Rodriguez Rodriguez</t>
  </si>
  <si>
    <t>processed milk</t>
  </si>
  <si>
    <t>#1421</t>
  </si>
  <si>
    <t>Anand Mahindra</t>
  </si>
  <si>
    <t>#1422</t>
  </si>
  <si>
    <t>Vladimir Bogdanov</t>
  </si>
  <si>
    <t>#1423</t>
  </si>
  <si>
    <t>Roman Trotsenko</t>
  </si>
  <si>
    <t>transport, engineering, real estate</t>
  </si>
  <si>
    <t>#1424</t>
  </si>
  <si>
    <t>Sheryl Sandberg</t>
  </si>
  <si>
    <t>#1425</t>
  </si>
  <si>
    <t>Gilles Martin</t>
  </si>
  <si>
    <t>laboratory services</t>
  </si>
  <si>
    <t>#1426</t>
  </si>
  <si>
    <t>Ben Silbermann</t>
  </si>
  <si>
    <t>Pinterest</t>
  </si>
  <si>
    <t>#1427</t>
  </si>
  <si>
    <t>Lam Kong</t>
  </si>
  <si>
    <t>#1428</t>
  </si>
  <si>
    <t>Erik Paulsson</t>
  </si>
  <si>
    <t>#1429</t>
  </si>
  <si>
    <t>David McMurtry</t>
  </si>
  <si>
    <t>#1430</t>
  </si>
  <si>
    <t>Gerald Schwartz</t>
  </si>
  <si>
    <t>#1431</t>
  </si>
  <si>
    <t>Carl Douglas</t>
  </si>
  <si>
    <t>#1432</t>
  </si>
  <si>
    <t>Eric Douglas</t>
  </si>
  <si>
    <t>#1433</t>
  </si>
  <si>
    <t>Jerry Reinsdorf</t>
  </si>
  <si>
    <t>sports teams</t>
  </si>
  <si>
    <t>#1434</t>
  </si>
  <si>
    <t>Lutz Mario Helmig</t>
  </si>
  <si>
    <t>#1435</t>
  </si>
  <si>
    <t>Neil Shen</t>
  </si>
  <si>
    <t>#1436</t>
  </si>
  <si>
    <t>Faruk Eczacibasi</t>
  </si>
  <si>
    <t>#1437</t>
  </si>
  <si>
    <t>Alan Howard</t>
  </si>
  <si>
    <t>#1438</t>
  </si>
  <si>
    <t>Eduardo Eurnekian</t>
  </si>
  <si>
    <t>airports, investments</t>
  </si>
  <si>
    <t>#1439</t>
  </si>
  <si>
    <t>Manuel Lao Hernandez</t>
  </si>
  <si>
    <t>#1440</t>
  </si>
  <si>
    <t>Mario Moretti Polegato</t>
  </si>
  <si>
    <t>#1441</t>
  </si>
  <si>
    <t>Brunello Cucinelli</t>
  </si>
  <si>
    <t>#1442</t>
  </si>
  <si>
    <t>Ruan Shuilong</t>
  </si>
  <si>
    <t>#1443</t>
  </si>
  <si>
    <t>Vladimir Yevtushenkov</t>
  </si>
  <si>
    <t>telecom, investments</t>
  </si>
  <si>
    <t>#1444</t>
  </si>
  <si>
    <t>Massimo Moratti</t>
  </si>
  <si>
    <t>oil refinery</t>
  </si>
  <si>
    <t>#1445</t>
  </si>
  <si>
    <t>Luigi Cremonini</t>
  </si>
  <si>
    <t>$1.5 B</t>
  </si>
  <si>
    <t>#1446</t>
  </si>
  <si>
    <t>Lee Jay-hyun</t>
  </si>
  <si>
    <t>food products, entertainment</t>
  </si>
  <si>
    <t>#1447</t>
  </si>
  <si>
    <t>Anurang Jain</t>
  </si>
  <si>
    <t>#1448</t>
  </si>
  <si>
    <t>Roman Avdeev</t>
  </si>
  <si>
    <t>banking, development</t>
  </si>
  <si>
    <t>#1449</t>
  </si>
  <si>
    <t>Isak Andic</t>
  </si>
  <si>
    <t>#1450</t>
  </si>
  <si>
    <t>Ana Maria Brescia Cafferata</t>
  </si>
  <si>
    <t>mining, banking</t>
  </si>
  <si>
    <t>#1451</t>
  </si>
  <si>
    <t>Timothy Headington</t>
  </si>
  <si>
    <t>#1452</t>
  </si>
  <si>
    <t>Evgeny (Eugene) Shvidler</t>
  </si>
  <si>
    <t>#1453</t>
  </si>
  <si>
    <t>Robert Mouawad</t>
  </si>
  <si>
    <t>fine jewelry</t>
  </si>
  <si>
    <t>#1454</t>
  </si>
  <si>
    <t>Michel Chalhoub</t>
  </si>
  <si>
    <t>#1455</t>
  </si>
  <si>
    <t>Alexander Tedja</t>
  </si>
  <si>
    <t>#1456</t>
  </si>
  <si>
    <t>Forrest Preston</t>
  </si>
  <si>
    <t>#1457</t>
  </si>
  <si>
    <t>Matthias Reinhart</t>
  </si>
  <si>
    <t>#1458</t>
  </si>
  <si>
    <t>Tian Ming</t>
  </si>
  <si>
    <t>measuring instruments</t>
  </si>
  <si>
    <t>#1459</t>
  </si>
  <si>
    <t>Ivan Savvidis</t>
  </si>
  <si>
    <t>#1460</t>
  </si>
  <si>
    <t>Anthony Langley</t>
  </si>
  <si>
    <t>#1461</t>
  </si>
  <si>
    <t>Rajju Shroff</t>
  </si>
  <si>
    <t>agrochemicals</t>
  </si>
  <si>
    <t>#1462</t>
  </si>
  <si>
    <t>Stephen Winn</t>
  </si>
  <si>
    <t>#1463</t>
  </si>
  <si>
    <t>Cheung Yan</t>
  </si>
  <si>
    <t>paper manufacturing</t>
  </si>
  <si>
    <t>#1464</t>
  </si>
  <si>
    <t>Bernard Lewis</t>
  </si>
  <si>
    <t>fashion retailer</t>
  </si>
  <si>
    <t>#1465</t>
  </si>
  <si>
    <t>K. Dinesh</t>
  </si>
  <si>
    <t>#1466</t>
  </si>
  <si>
    <t>Luis Enrique Yarur Rey</t>
  </si>
  <si>
    <t>#1467</t>
  </si>
  <si>
    <t>Cui Genliang</t>
  </si>
  <si>
    <t>electric components</t>
  </si>
  <si>
    <t>#1468</t>
  </si>
  <si>
    <t>Nicola Leibinger-Kammueller</t>
  </si>
  <si>
    <t>#1469</t>
  </si>
  <si>
    <t>David Harding</t>
  </si>
  <si>
    <t>#1470</t>
  </si>
  <si>
    <t>Hoi Kin Hong</t>
  </si>
  <si>
    <t>Macau</t>
  </si>
  <si>
    <t>#1471</t>
  </si>
  <si>
    <t>Lee Myung-hee</t>
  </si>
  <si>
    <t>#1472</t>
  </si>
  <si>
    <t>Murli Dhar &amp; Bimal Kumar Gyanchandani</t>
  </si>
  <si>
    <t>Detergents</t>
  </si>
  <si>
    <t>#1473</t>
  </si>
  <si>
    <t>Chua Thian Poh</t>
  </si>
  <si>
    <t>#1474</t>
  </si>
  <si>
    <t>Jeffrey Lorberbaum</t>
  </si>
  <si>
    <t>flooring</t>
  </si>
  <si>
    <t>#1475</t>
  </si>
  <si>
    <t>Kostyantin Zhevago</t>
  </si>
  <si>
    <t>#1476</t>
  </si>
  <si>
    <t>Maria Del Pino y Calvo-Sotelo</t>
  </si>
  <si>
    <t>#1477</t>
  </si>
  <si>
    <t>Yu Peidi</t>
  </si>
  <si>
    <t>#1478</t>
  </si>
  <si>
    <t>Saket Burman</t>
  </si>
  <si>
    <t>#1479</t>
  </si>
  <si>
    <t>Roger Penske</t>
  </si>
  <si>
    <t>cars</t>
  </si>
  <si>
    <t>#1480</t>
  </si>
  <si>
    <t>Kenneth Tuchman</t>
  </si>
  <si>
    <t>outsourcing</t>
  </si>
  <si>
    <t>#1481</t>
  </si>
  <si>
    <t>Zhang Daocai</t>
  </si>
  <si>
    <t>valves</t>
  </si>
  <si>
    <t>#1482</t>
  </si>
  <si>
    <t>Lee Ho-jin</t>
  </si>
  <si>
    <t>#1483</t>
  </si>
  <si>
    <t>Billy Joe (Red) McCombs</t>
  </si>
  <si>
    <t>real estate, oil, cars, sports</t>
  </si>
  <si>
    <t>#1484</t>
  </si>
  <si>
    <t>N. Murray Edwards</t>
  </si>
  <si>
    <t>#1485</t>
  </si>
  <si>
    <t>Shi Yuzhu</t>
  </si>
  <si>
    <t>online games, investments</t>
  </si>
  <si>
    <t>#1486</t>
  </si>
  <si>
    <t>Bill Gross</t>
  </si>
  <si>
    <t>#1487</t>
  </si>
  <si>
    <t>Ezra Nahmad</t>
  </si>
  <si>
    <t>art</t>
  </si>
  <si>
    <t>Louis Bacon</t>
  </si>
  <si>
    <t>Seth Klarman</t>
  </si>
  <si>
    <t>Zhang Tao</t>
  </si>
  <si>
    <t>#1491</t>
  </si>
  <si>
    <t>Tobi Lutke</t>
  </si>
  <si>
    <t>#1492</t>
  </si>
  <si>
    <t>Jim Justice, II.</t>
  </si>
  <si>
    <t>#1493</t>
  </si>
  <si>
    <t>Sezai Bacaksiz</t>
  </si>
  <si>
    <t>#1494</t>
  </si>
  <si>
    <t>Yasseen Mansour</t>
  </si>
  <si>
    <t>#1495</t>
  </si>
  <si>
    <t>Stephen Feinberg</t>
  </si>
  <si>
    <t>#1496</t>
  </si>
  <si>
    <t>Gavril Yushvaev</t>
  </si>
  <si>
    <t>precious metals, real estate</t>
  </si>
  <si>
    <t>#1497</t>
  </si>
  <si>
    <t>Rolf Gerling</t>
  </si>
  <si>
    <t>#1498</t>
  </si>
  <si>
    <t>Mohamed Al Fayed</t>
  </si>
  <si>
    <t>retail, investments</t>
  </si>
  <si>
    <t>#1499</t>
  </si>
  <si>
    <t>Qiu Jianping</t>
  </si>
  <si>
    <t>hand tools</t>
  </si>
  <si>
    <t>#1500</t>
  </si>
  <si>
    <t>Robert Fisher</t>
  </si>
  <si>
    <t>#1501</t>
  </si>
  <si>
    <t>Oei Hong Leong</t>
  </si>
  <si>
    <t>#1502</t>
  </si>
  <si>
    <t>Andrei Bokarev</t>
  </si>
  <si>
    <t>metals, mining</t>
  </si>
  <si>
    <t>#1503</t>
  </si>
  <si>
    <t>Xiao Yongming</t>
  </si>
  <si>
    <t>#1504</t>
  </si>
  <si>
    <t>Ron Burkle</t>
  </si>
  <si>
    <t>supermarkets, investments</t>
  </si>
  <si>
    <t>#1505</t>
  </si>
  <si>
    <t>Peter Sperling</t>
  </si>
  <si>
    <t>#1506</t>
  </si>
  <si>
    <t>Chad Richison</t>
  </si>
  <si>
    <t>payroll processing</t>
  </si>
  <si>
    <t>#1507</t>
  </si>
  <si>
    <t>Fu Kwan</t>
  </si>
  <si>
    <t>real estate, diversified</t>
  </si>
  <si>
    <t>#1508</t>
  </si>
  <si>
    <t>Marius Nacht</t>
  </si>
  <si>
    <t>#1509</t>
  </si>
  <si>
    <t>Frank Stronach</t>
  </si>
  <si>
    <t>#1510</t>
  </si>
  <si>
    <t>D. Leopoldo Del Pino y Calvo-Sotelo</t>
  </si>
  <si>
    <t>#1511</t>
  </si>
  <si>
    <t>Josef Boquoi</t>
  </si>
  <si>
    <t>#1512</t>
  </si>
  <si>
    <t>Xie Zhikun</t>
  </si>
  <si>
    <t>#1513</t>
  </si>
  <si>
    <t>Ian Wood</t>
  </si>
  <si>
    <t>energy services</t>
  </si>
  <si>
    <t>#1514</t>
  </si>
  <si>
    <t>John Whittaker</t>
  </si>
  <si>
    <t>#1515</t>
  </si>
  <si>
    <t>Beda Diethelm</t>
  </si>
  <si>
    <t>#1516</t>
  </si>
  <si>
    <t>William Fisher</t>
  </si>
  <si>
    <t>#1517</t>
  </si>
  <si>
    <t>Kathy Fields</t>
  </si>
  <si>
    <t>skin care products</t>
  </si>
  <si>
    <t>Katie Rodan</t>
  </si>
  <si>
    <t>#1519</t>
  </si>
  <si>
    <t>Martin Selig</t>
  </si>
  <si>
    <t>#1520</t>
  </si>
  <si>
    <t>Alberto Cortina</t>
  </si>
  <si>
    <t>#1521</t>
  </si>
  <si>
    <t>Lia Maria Aguiar</t>
  </si>
  <si>
    <t>#1522</t>
  </si>
  <si>
    <t>Liu Ming Chung</t>
  </si>
  <si>
    <t>#1523</t>
  </si>
  <si>
    <t>Antti Aarnio-Wihuri</t>
  </si>
  <si>
    <t>#1524</t>
  </si>
  <si>
    <t>Brett Blundy</t>
  </si>
  <si>
    <t>retail, agribusiness</t>
  </si>
  <si>
    <t>#1525</t>
  </si>
  <si>
    <t>Mark Pincus</t>
  </si>
  <si>
    <t>#1526</t>
  </si>
  <si>
    <t>Yvon Chouinard</t>
  </si>
  <si>
    <t>Patagonia</t>
  </si>
  <si>
    <t>#1527</t>
  </si>
  <si>
    <t>Dan Wilks</t>
  </si>
  <si>
    <t>Farris Wilks</t>
  </si>
  <si>
    <t>#1529</t>
  </si>
  <si>
    <t>Fayez Sarofim</t>
  </si>
  <si>
    <t>#1530</t>
  </si>
  <si>
    <t>Solomon Lew</t>
  </si>
  <si>
    <t>#1531</t>
  </si>
  <si>
    <t>Jerzy Starak</t>
  </si>
  <si>
    <t>#1532</t>
  </si>
  <si>
    <t>Chang Pyung-soon</t>
  </si>
  <si>
    <t>educational services</t>
  </si>
  <si>
    <t>#1533</t>
  </si>
  <si>
    <t>Leonid Simanovsky</t>
  </si>
  <si>
    <t>#1534</t>
  </si>
  <si>
    <t>Wei Ying-Chiao</t>
  </si>
  <si>
    <t>#1535</t>
  </si>
  <si>
    <t>Gudrun Heine</t>
  </si>
  <si>
    <t>Sybill Storz</t>
  </si>
  <si>
    <t>#1537</t>
  </si>
  <si>
    <t>George Marcus</t>
  </si>
  <si>
    <t>#1538</t>
  </si>
  <si>
    <t>Zhao Tao</t>
  </si>
  <si>
    <t>#1539</t>
  </si>
  <si>
    <t>Huang Qiaoling</t>
  </si>
  <si>
    <t>$1.4 B</t>
  </si>
  <si>
    <t>amusement parks</t>
  </si>
  <si>
    <t>#1540</t>
  </si>
  <si>
    <t>Charlotte Colket Weber</t>
  </si>
  <si>
    <t>#1541</t>
  </si>
  <si>
    <t>Kenny Troutt</t>
  </si>
  <si>
    <t>#1542</t>
  </si>
  <si>
    <t>Lirio Parisotto</t>
  </si>
  <si>
    <t>#1543</t>
  </si>
  <si>
    <t>Alex Beard</t>
  </si>
  <si>
    <t>#1544</t>
  </si>
  <si>
    <t>Yi Zheng</t>
  </si>
  <si>
    <t>#1545</t>
  </si>
  <si>
    <t>Nigel Austin</t>
  </si>
  <si>
    <t>retailing</t>
  </si>
  <si>
    <t>#1546</t>
  </si>
  <si>
    <t>Wan Long</t>
  </si>
  <si>
    <t>#1547</t>
  </si>
  <si>
    <t>Jose Isaac Peres</t>
  </si>
  <si>
    <t>#1548</t>
  </si>
  <si>
    <t>Dou Zhenggang</t>
  </si>
  <si>
    <t>energy, chemicals</t>
  </si>
  <si>
    <t>#1549</t>
  </si>
  <si>
    <t>Kenneth Lo</t>
  </si>
  <si>
    <t>textiles</t>
  </si>
  <si>
    <t>#1550</t>
  </si>
  <si>
    <t>Yuriy Kosiuk</t>
  </si>
  <si>
    <t>#1551</t>
  </si>
  <si>
    <t>J. Tomilson Hill</t>
  </si>
  <si>
    <t>#1552</t>
  </si>
  <si>
    <t>Karl-Johan Persson</t>
  </si>
  <si>
    <t>#1553</t>
  </si>
  <si>
    <t>Charlotte Soderstrom</t>
  </si>
  <si>
    <t>Tom Persson</t>
  </si>
  <si>
    <t>#1555</t>
  </si>
  <si>
    <t>Niti Osathanugrah</t>
  </si>
  <si>
    <t>#1556</t>
  </si>
  <si>
    <t>Ma Xiuhui</t>
  </si>
  <si>
    <t>LED lighting</t>
  </si>
  <si>
    <t>#1557</t>
  </si>
  <si>
    <t>Zhou Chengjian</t>
  </si>
  <si>
    <t>#1558</t>
  </si>
  <si>
    <t>John Bloor</t>
  </si>
  <si>
    <t>real estate, manufacturing</t>
  </si>
  <si>
    <t>#1559</t>
  </si>
  <si>
    <t>Kutayba Alghanim</t>
  </si>
  <si>
    <t>Kuwait</t>
  </si>
  <si>
    <t>#1560</t>
  </si>
  <si>
    <t>Pyotr Kondrashev</t>
  </si>
  <si>
    <t>#1561</t>
  </si>
  <si>
    <t>James Leininger</t>
  </si>
  <si>
    <t>medical products</t>
  </si>
  <si>
    <t>#1562</t>
  </si>
  <si>
    <t>Brandt Louie</t>
  </si>
  <si>
    <t>#1563</t>
  </si>
  <si>
    <t>Donald Foss</t>
  </si>
  <si>
    <t>#1564</t>
  </si>
  <si>
    <t>Gail Miller</t>
  </si>
  <si>
    <t>basketball, car dealers</t>
  </si>
  <si>
    <t>#1565</t>
  </si>
  <si>
    <t>Alexandra Andresen</t>
  </si>
  <si>
    <t>Katharina Andresen</t>
  </si>
  <si>
    <t>#1567</t>
  </si>
  <si>
    <t>Anatoly Lomakin</t>
  </si>
  <si>
    <t>#1568</t>
  </si>
  <si>
    <t>Huang Li</t>
  </si>
  <si>
    <t>imaging systems</t>
  </si>
  <si>
    <t>#1569</t>
  </si>
  <si>
    <t>Stephen Smith</t>
  </si>
  <si>
    <t>finance and investments</t>
  </si>
  <si>
    <t>#1570</t>
  </si>
  <si>
    <t>Chao Teng-hsiung</t>
  </si>
  <si>
    <t>#1571</t>
  </si>
  <si>
    <t>Arvind Poddar</t>
  </si>
  <si>
    <t>#1572</t>
  </si>
  <si>
    <t>Lei Jufang</t>
  </si>
  <si>
    <t>#1573</t>
  </si>
  <si>
    <t>Lesley Bamberger</t>
  </si>
  <si>
    <t>#1574</t>
  </si>
  <si>
    <t>Gary Fegel</t>
  </si>
  <si>
    <t>commodities, investments</t>
  </si>
  <si>
    <t>#1575</t>
  </si>
  <si>
    <t>Thomas Sandell</t>
  </si>
  <si>
    <t>#1576</t>
  </si>
  <si>
    <t>Ilkka Herlin</t>
  </si>
  <si>
    <t>#1577</t>
  </si>
  <si>
    <t>Petter Stordalen</t>
  </si>
  <si>
    <t>#1578</t>
  </si>
  <si>
    <t>Nicola Bulgari</t>
  </si>
  <si>
    <t>#1579</t>
  </si>
  <si>
    <t>John Edson</t>
  </si>
  <si>
    <t>leisure craft</t>
  </si>
  <si>
    <t>#1580</t>
  </si>
  <si>
    <t>Eduardo Cojuangco</t>
  </si>
  <si>
    <t>food, drinks</t>
  </si>
  <si>
    <t>#1581</t>
  </si>
  <si>
    <t>Edmund Ansin</t>
  </si>
  <si>
    <t>#1582</t>
  </si>
  <si>
    <t>Pavel Tykac</t>
  </si>
  <si>
    <t>coal mines</t>
  </si>
  <si>
    <t>#1583</t>
  </si>
  <si>
    <t>Hur Young-in</t>
  </si>
  <si>
    <t>bakeries, fast food</t>
  </si>
  <si>
    <t>#1584</t>
  </si>
  <si>
    <t>Shao Qinxiang</t>
  </si>
  <si>
    <t>#1585</t>
  </si>
  <si>
    <t>Kevin Systrom</t>
  </si>
  <si>
    <t>Instagram</t>
  </si>
  <si>
    <t>#1586</t>
  </si>
  <si>
    <t>Wei Ing-Chou</t>
  </si>
  <si>
    <t>#1587</t>
  </si>
  <si>
    <t>Lou Zhongfu</t>
  </si>
  <si>
    <t>#1588</t>
  </si>
  <si>
    <t>Herb Chambers</t>
  </si>
  <si>
    <t>car dealerships</t>
  </si>
  <si>
    <t>#1589</t>
  </si>
  <si>
    <t>Willy Michel</t>
  </si>
  <si>
    <t>#1590</t>
  </si>
  <si>
    <t>Subhash Runwal</t>
  </si>
  <si>
    <t>#1591</t>
  </si>
  <si>
    <t>Lee Yin Yee</t>
  </si>
  <si>
    <t>glass</t>
  </si>
  <si>
    <t>#1592</t>
  </si>
  <si>
    <t>Victor Pinchuk</t>
  </si>
  <si>
    <t>steel pipes, diversified</t>
  </si>
  <si>
    <t>#1593</t>
  </si>
  <si>
    <t>Alan Gerry</t>
  </si>
  <si>
    <t>Chris Wanstrath</t>
  </si>
  <si>
    <t>collaborative software</t>
  </si>
  <si>
    <t>Philippe Laffont</t>
  </si>
  <si>
    <t>#1596</t>
  </si>
  <si>
    <t>Alberto Alcocer</t>
  </si>
  <si>
    <t>#1597</t>
  </si>
  <si>
    <t>Ron Sim</t>
  </si>
  <si>
    <t>#1598</t>
  </si>
  <si>
    <t>B. Wayne Hughes, Jr.</t>
  </si>
  <si>
    <t>storage facilities</t>
  </si>
  <si>
    <t>#1599</t>
  </si>
  <si>
    <t>Shamsheer Vayalil</t>
  </si>
  <si>
    <t>#1600</t>
  </si>
  <si>
    <t>Wilma Tisch</t>
  </si>
  <si>
    <t>#1601</t>
  </si>
  <si>
    <t>Heikki Kyostila</t>
  </si>
  <si>
    <t>dental products</t>
  </si>
  <si>
    <t>#1602</t>
  </si>
  <si>
    <t>S.D. Shibulal</t>
  </si>
  <si>
    <t>#1603</t>
  </si>
  <si>
    <t>Michael Krasny</t>
  </si>
  <si>
    <t>#1604</t>
  </si>
  <si>
    <t>Diego Della Valle</t>
  </si>
  <si>
    <t>#1605</t>
  </si>
  <si>
    <t>Bhadresh Shah</t>
  </si>
  <si>
    <t>#1606</t>
  </si>
  <si>
    <t>Kentaro Ogawa</t>
  </si>
  <si>
    <t>#1607</t>
  </si>
  <si>
    <t>Arkady Volozh</t>
  </si>
  <si>
    <t>search engine</t>
  </si>
  <si>
    <t>#1608</t>
  </si>
  <si>
    <t>Norbert Dentressangle</t>
  </si>
  <si>
    <t>transport, logistics</t>
  </si>
  <si>
    <t>#1609</t>
  </si>
  <si>
    <t>Nobutada Saji</t>
  </si>
  <si>
    <t>#1610</t>
  </si>
  <si>
    <t>Wei Yin-Chun</t>
  </si>
  <si>
    <t>Wei Yin-Heng</t>
  </si>
  <si>
    <t>#1612</t>
  </si>
  <si>
    <t>Bob Ell</t>
  </si>
  <si>
    <t>#1613</t>
  </si>
  <si>
    <t>Eduardo Belmont Anderson</t>
  </si>
  <si>
    <t>#1614</t>
  </si>
  <si>
    <t>Jonathan Tisch</t>
  </si>
  <si>
    <t>insurance, NFL team</t>
  </si>
  <si>
    <t>#1615</t>
  </si>
  <si>
    <t>Farkhad Akhmedov</t>
  </si>
  <si>
    <t>#1616</t>
  </si>
  <si>
    <t>Gerry Harvey</t>
  </si>
  <si>
    <t>#1617</t>
  </si>
  <si>
    <t>Niranjan Hiranandani</t>
  </si>
  <si>
    <t>#1618</t>
  </si>
  <si>
    <t>Bill Adderley &amp; family</t>
  </si>
  <si>
    <t>#1619</t>
  </si>
  <si>
    <t>Li Tan</t>
  </si>
  <si>
    <t>#1620</t>
  </si>
  <si>
    <t>Amit Burman</t>
  </si>
  <si>
    <t>#1621</t>
  </si>
  <si>
    <t>Edouard Carmignac</t>
  </si>
  <si>
    <t>asset management</t>
  </si>
  <si>
    <t>#1622</t>
  </si>
  <si>
    <t>Xue Hua</t>
  </si>
  <si>
    <t>Agribusiness</t>
  </si>
  <si>
    <t>#1623</t>
  </si>
  <si>
    <t>John Van Lieshout</t>
  </si>
  <si>
    <t>#1624</t>
  </si>
  <si>
    <t>Jasminder Singh</t>
  </si>
  <si>
    <t>#1625</t>
  </si>
  <si>
    <t>Henry Cheng</t>
  </si>
  <si>
    <t>property</t>
  </si>
  <si>
    <t>#1626</t>
  </si>
  <si>
    <t>Martha Ford</t>
  </si>
  <si>
    <t>Ford Motor</t>
  </si>
  <si>
    <t>#1627</t>
  </si>
  <si>
    <t>Raghuvinder Kataria</t>
  </si>
  <si>
    <t>#1628</t>
  </si>
  <si>
    <t>Robert Coyiuto, Jr.</t>
  </si>
  <si>
    <t>power</t>
  </si>
  <si>
    <t>#1629</t>
  </si>
  <si>
    <t>Mehmet Aydinlar</t>
  </si>
  <si>
    <t>#1630</t>
  </si>
  <si>
    <t>Turgay Ciner</t>
  </si>
  <si>
    <t>#1631</t>
  </si>
  <si>
    <t>Wang Yaohai</t>
  </si>
  <si>
    <t>lighting</t>
  </si>
  <si>
    <t>#1632</t>
  </si>
  <si>
    <t>Murdaya Poo</t>
  </si>
  <si>
    <t>#1633</t>
  </si>
  <si>
    <t>Li Xuhui</t>
  </si>
  <si>
    <t>#1634</t>
  </si>
  <si>
    <t>Du Jiangtao</t>
  </si>
  <si>
    <t>$1.3 B</t>
  </si>
  <si>
    <t>#1635</t>
  </si>
  <si>
    <t>Zhou Bajin</t>
  </si>
  <si>
    <t>#1636</t>
  </si>
  <si>
    <t>Thomas Wu</t>
  </si>
  <si>
    <t>#1637</t>
  </si>
  <si>
    <t>Rufino Vigil Gonzalez</t>
  </si>
  <si>
    <t>#1638</t>
  </si>
  <si>
    <t>Hubertus Benteler</t>
  </si>
  <si>
    <t>#1639</t>
  </si>
  <si>
    <t>John Armitage</t>
  </si>
  <si>
    <t>#1640</t>
  </si>
  <si>
    <t>Li Hongxin</t>
  </si>
  <si>
    <t>paper &amp; related products</t>
  </si>
  <si>
    <t>#1641</t>
  </si>
  <si>
    <t>Yao Kuizhang</t>
  </si>
  <si>
    <t>#1642</t>
  </si>
  <si>
    <t>Zhang Xuanning</t>
  </si>
  <si>
    <t>#1643</t>
  </si>
  <si>
    <t>Bruce Flatt</t>
  </si>
  <si>
    <t>#1644</t>
  </si>
  <si>
    <t>Archie Hwang</t>
  </si>
  <si>
    <t>#1645</t>
  </si>
  <si>
    <t>Marc Andreessen</t>
  </si>
  <si>
    <t>venture capital investing</t>
  </si>
  <si>
    <t>#1646</t>
  </si>
  <si>
    <t>Chey Ki-won</t>
  </si>
  <si>
    <t>computer services, telecom</t>
  </si>
  <si>
    <t>#1647</t>
  </si>
  <si>
    <t>Eddy Kusnadi Sariaatmadja</t>
  </si>
  <si>
    <t>media, tech</t>
  </si>
  <si>
    <t>#1648</t>
  </si>
  <si>
    <t>Lo Siu-tong</t>
  </si>
  <si>
    <t>real estate, hotels</t>
  </si>
  <si>
    <t>#1649</t>
  </si>
  <si>
    <t>Airat Shaimiev</t>
  </si>
  <si>
    <t>refinery, chemicals</t>
  </si>
  <si>
    <t>#1650</t>
  </si>
  <si>
    <t>Steve Case</t>
  </si>
  <si>
    <t>AOL</t>
  </si>
  <si>
    <t>#1651</t>
  </si>
  <si>
    <t>Igor Rybakov</t>
  </si>
  <si>
    <t>Sergei Kolesnikov</t>
  </si>
  <si>
    <t>#1653</t>
  </si>
  <si>
    <t>Sidney Kimmel</t>
  </si>
  <si>
    <t>#1654</t>
  </si>
  <si>
    <t>Djoko Susanto</t>
  </si>
  <si>
    <t>#1655</t>
  </si>
  <si>
    <t>Chen Jinshi</t>
  </si>
  <si>
    <t>#1656</t>
  </si>
  <si>
    <t>Andrei Kosogov</t>
  </si>
  <si>
    <t>#1657</t>
  </si>
  <si>
    <t>Ilona Herlin</t>
  </si>
  <si>
    <t>#1658</t>
  </si>
  <si>
    <t>Mary &amp; Douglas Perkins</t>
  </si>
  <si>
    <t>#1659</t>
  </si>
  <si>
    <t>Gabriel Escarrer</t>
  </si>
  <si>
    <t>#1660</t>
  </si>
  <si>
    <t>Yusuf Hamied</t>
  </si>
  <si>
    <t>#1661</t>
  </si>
  <si>
    <t>Radik Shaimiev</t>
  </si>
  <si>
    <t>#1662</t>
  </si>
  <si>
    <t>Sukanto Tanoto</t>
  </si>
  <si>
    <t>#1663</t>
  </si>
  <si>
    <t>Wen Pengcheng</t>
  </si>
  <si>
    <t>#1664</t>
  </si>
  <si>
    <t>Mitchell Jacobson</t>
  </si>
  <si>
    <t>industrial equipment</t>
  </si>
  <si>
    <t>#1665</t>
  </si>
  <si>
    <t>Zhang Xiaojuan</t>
  </si>
  <si>
    <t>#1666</t>
  </si>
  <si>
    <t>Ayman Hariri</t>
  </si>
  <si>
    <t>#1667</t>
  </si>
  <si>
    <t>K.C. Liu</t>
  </si>
  <si>
    <t>#1668</t>
  </si>
  <si>
    <t>Tomasz Biernacki</t>
  </si>
  <si>
    <t>#1669</t>
  </si>
  <si>
    <t>Anne Gittinger</t>
  </si>
  <si>
    <t>Nordstrom department stores</t>
  </si>
  <si>
    <t>#1670</t>
  </si>
  <si>
    <t>Lily Safra</t>
  </si>
  <si>
    <t>#1671</t>
  </si>
  <si>
    <t>Sue Gross</t>
  </si>
  <si>
    <t>#1672</t>
  </si>
  <si>
    <t>Gary Magness</t>
  </si>
  <si>
    <t>cable TV, investments</t>
  </si>
  <si>
    <t>#1673</t>
  </si>
  <si>
    <t>Ahmet Calik</t>
  </si>
  <si>
    <t>energy, banking, construction</t>
  </si>
  <si>
    <t>Alexander Karp</t>
  </si>
  <si>
    <t>software firm</t>
  </si>
  <si>
    <t>Henry Davis</t>
  </si>
  <si>
    <t>beef processing</t>
  </si>
  <si>
    <t>#1676</t>
  </si>
  <si>
    <t>Dieter Schnabel</t>
  </si>
  <si>
    <t>#1677</t>
  </si>
  <si>
    <t>Frank Laukien</t>
  </si>
  <si>
    <t>scientific equipment</t>
  </si>
  <si>
    <t>#1678</t>
  </si>
  <si>
    <t>Sergei Katsiev</t>
  </si>
  <si>
    <t>retail, wholesale</t>
  </si>
  <si>
    <t>#1679</t>
  </si>
  <si>
    <t>Alexander Rovt</t>
  </si>
  <si>
    <t>#1680</t>
  </si>
  <si>
    <t>Megdet Rahimkulov</t>
  </si>
  <si>
    <t>#1681</t>
  </si>
  <si>
    <t>John Hancock</t>
  </si>
  <si>
    <t>trust fund</t>
  </si>
  <si>
    <t>#1682</t>
  </si>
  <si>
    <t>Zhou Yongli</t>
  </si>
  <si>
    <t>#1683</t>
  </si>
  <si>
    <t>Manny Stul</t>
  </si>
  <si>
    <t>toys</t>
  </si>
  <si>
    <t>#1684</t>
  </si>
  <si>
    <t>Jamie Dimon</t>
  </si>
  <si>
    <t>#1685</t>
  </si>
  <si>
    <t>Albert Yeung</t>
  </si>
  <si>
    <t>#1686</t>
  </si>
  <si>
    <t>Stelios Haji-Ioannou</t>
  </si>
  <si>
    <t>EasyJet</t>
  </si>
  <si>
    <t>#1687</t>
  </si>
  <si>
    <t>Steven Sarowitz</t>
  </si>
  <si>
    <t>payroll software</t>
  </si>
  <si>
    <t>#1688</t>
  </si>
  <si>
    <t>Friedrich Knapp</t>
  </si>
  <si>
    <t>#1689</t>
  </si>
  <si>
    <t>Ginia Rinehart</t>
  </si>
  <si>
    <t>#1690</t>
  </si>
  <si>
    <t>Thomas Meyer</t>
  </si>
  <si>
    <t>apparel retailer</t>
  </si>
  <si>
    <t>#1691</t>
  </si>
  <si>
    <t>Reinold Geiger</t>
  </si>
  <si>
    <t>beauty products</t>
  </si>
  <si>
    <t>#1692</t>
  </si>
  <si>
    <t>Yuri Kovalchuk</t>
  </si>
  <si>
    <t>banking, insurance, media</t>
  </si>
  <si>
    <t>#1693</t>
  </si>
  <si>
    <t>Xu Xudong</t>
  </si>
  <si>
    <t>#1694</t>
  </si>
  <si>
    <t>Darwin Deason</t>
  </si>
  <si>
    <t>Xerox</t>
  </si>
  <si>
    <t>#1695</t>
  </si>
  <si>
    <t>Bianca Rinehart</t>
  </si>
  <si>
    <t>Hope Welker</t>
  </si>
  <si>
    <t>#1697</t>
  </si>
  <si>
    <t>Liang Feng</t>
  </si>
  <si>
    <t>#1698</t>
  </si>
  <si>
    <t>Thongma Vijitpongpun</t>
  </si>
  <si>
    <t>#1699</t>
  </si>
  <si>
    <t>Wong Man Li</t>
  </si>
  <si>
    <t>#1700</t>
  </si>
  <si>
    <t>Bernhard Braun-Luedicke</t>
  </si>
  <si>
    <t>Eva Maria Braun-Luedicke</t>
  </si>
  <si>
    <t>Friederike Braun-Luedicke</t>
  </si>
  <si>
    <t>#1703</t>
  </si>
  <si>
    <t>Eugene Kaspersky</t>
  </si>
  <si>
    <t>#1704</t>
  </si>
  <si>
    <t>Liu Gexin</t>
  </si>
  <si>
    <t>#1705</t>
  </si>
  <si>
    <t>Hideyuki Busujima</t>
  </si>
  <si>
    <t>pachinko machines</t>
  </si>
  <si>
    <t>#1706</t>
  </si>
  <si>
    <t>Khalifa Bin Butti Al Muhairi</t>
  </si>
  <si>
    <t>#1707</t>
  </si>
  <si>
    <t>Chen Dejun</t>
  </si>
  <si>
    <t>#1708</t>
  </si>
  <si>
    <t>T.S. Kalyanaraman</t>
  </si>
  <si>
    <t>#1709</t>
  </si>
  <si>
    <t>Paolo Bulgari</t>
  </si>
  <si>
    <t>#1710</t>
  </si>
  <si>
    <t>Huang Wen Tsai</t>
  </si>
  <si>
    <t>#1711</t>
  </si>
  <si>
    <t>Chi Yufeng</t>
  </si>
  <si>
    <t>#1712</t>
  </si>
  <si>
    <t>Cargill MacMillan, III.</t>
  </si>
  <si>
    <t>John MacMillan</t>
  </si>
  <si>
    <t>Martha MacMillan</t>
  </si>
  <si>
    <t>William MacMillan</t>
  </si>
  <si>
    <t>#1716</t>
  </si>
  <si>
    <t>Eduardo Hochschild</t>
  </si>
  <si>
    <t>$1.2 B</t>
  </si>
  <si>
    <t>#1717</t>
  </si>
  <si>
    <t>Clement Fayat</t>
  </si>
  <si>
    <t>#1718</t>
  </si>
  <si>
    <t>Su Rubo</t>
  </si>
  <si>
    <t>#1719</t>
  </si>
  <si>
    <t>Jeffrey Cheah</t>
  </si>
  <si>
    <t>#1720</t>
  </si>
  <si>
    <t>Phongthep Chiaravanont</t>
  </si>
  <si>
    <t>#1721</t>
  </si>
  <si>
    <t>Karin Schick</t>
  </si>
  <si>
    <t>#1722</t>
  </si>
  <si>
    <t>Tom Preston-Werner</t>
  </si>
  <si>
    <t>#1723</t>
  </si>
  <si>
    <t>Zhang Wanzhen</t>
  </si>
  <si>
    <t>electronic components</t>
  </si>
  <si>
    <t>#1724</t>
  </si>
  <si>
    <t>William Li</t>
  </si>
  <si>
    <t>#1725</t>
  </si>
  <si>
    <t>Oleg Boyko</t>
  </si>
  <si>
    <t>#1726</t>
  </si>
  <si>
    <t>Jorge Rodriguez Rodriguez</t>
  </si>
  <si>
    <t>#1727</t>
  </si>
  <si>
    <t>Wu Xu</t>
  </si>
  <si>
    <t>#1728</t>
  </si>
  <si>
    <t>Fahed Hariri</t>
  </si>
  <si>
    <t>#1729</t>
  </si>
  <si>
    <t>Jerry Moyes</t>
  </si>
  <si>
    <t>#1730</t>
  </si>
  <si>
    <t>Yupa Chiaravanond</t>
  </si>
  <si>
    <t>#1731</t>
  </si>
  <si>
    <t>Hu Keqin</t>
  </si>
  <si>
    <t>#1732</t>
  </si>
  <si>
    <t>Prathip Chiravanond</t>
  </si>
  <si>
    <t>#1733</t>
  </si>
  <si>
    <t>Xiong Xuqiang</t>
  </si>
  <si>
    <t>#1734</t>
  </si>
  <si>
    <t>Bruce Nordstrom</t>
  </si>
  <si>
    <t>#1735</t>
  </si>
  <si>
    <t>Miguel Krigsner</t>
  </si>
  <si>
    <t>#1736</t>
  </si>
  <si>
    <t>Elena Baturina</t>
  </si>
  <si>
    <t>investments, real estate</t>
  </si>
  <si>
    <t>Joseph Edelman</t>
  </si>
  <si>
    <t>#1738</t>
  </si>
  <si>
    <t>Ou Zonghong</t>
  </si>
  <si>
    <t>#1739</t>
  </si>
  <si>
    <t>Koh Wee Meng</t>
  </si>
  <si>
    <t>#1740</t>
  </si>
  <si>
    <t>Albert Shigaboutdinov</t>
  </si>
  <si>
    <t>#1741</t>
  </si>
  <si>
    <t>Lim Wee Chai</t>
  </si>
  <si>
    <t>rubber gloves</t>
  </si>
  <si>
    <t>#1742</t>
  </si>
  <si>
    <t>Henadiy Boholyubov</t>
  </si>
  <si>
    <t>banking, investments</t>
  </si>
  <si>
    <t>#1743</t>
  </si>
  <si>
    <t>Irwin Jacobs</t>
  </si>
  <si>
    <t>#1744</t>
  </si>
  <si>
    <t>Zhang Keqiang</t>
  </si>
  <si>
    <t>#1745</t>
  </si>
  <si>
    <t>Sun Xishuang</t>
  </si>
  <si>
    <t>#1746</t>
  </si>
  <si>
    <t>Rustem Sulteev</t>
  </si>
  <si>
    <t>#1747</t>
  </si>
  <si>
    <t>Li Guoqiang</t>
  </si>
  <si>
    <t>auto dealerships</t>
  </si>
  <si>
    <t>#1748</t>
  </si>
  <si>
    <t>Clelia Haji-Ioannou</t>
  </si>
  <si>
    <t>#1749</t>
  </si>
  <si>
    <t>J. Hyatt Brown</t>
  </si>
  <si>
    <t>#1750</t>
  </si>
  <si>
    <t>Henry Engelhardt</t>
  </si>
  <si>
    <t>#1751</t>
  </si>
  <si>
    <t>Ou Xueming</t>
  </si>
  <si>
    <t>#1752</t>
  </si>
  <si>
    <t>Wong Kwong Yu</t>
  </si>
  <si>
    <t>#1753</t>
  </si>
  <si>
    <t>Donald Friese</t>
  </si>
  <si>
    <t>#1754</t>
  </si>
  <si>
    <t>Dong Fan</t>
  </si>
  <si>
    <t>#1755</t>
  </si>
  <si>
    <t>Yang Shaopeng</t>
  </si>
  <si>
    <t>#1756</t>
  </si>
  <si>
    <t>Alberto Prada</t>
  </si>
  <si>
    <t>Marina Prada</t>
  </si>
  <si>
    <t>#1758</t>
  </si>
  <si>
    <t>Dan Gertler</t>
  </si>
  <si>
    <t>#1759</t>
  </si>
  <si>
    <t>Gleb Fetisov</t>
  </si>
  <si>
    <t>#1760</t>
  </si>
  <si>
    <t>Manas Chiaravanond</t>
  </si>
  <si>
    <t>#1761</t>
  </si>
  <si>
    <t>Wim van der Leegte</t>
  </si>
  <si>
    <t>#1762</t>
  </si>
  <si>
    <t>Richard Hayne</t>
  </si>
  <si>
    <t>Urban Outfitters</t>
  </si>
  <si>
    <t>#1763</t>
  </si>
  <si>
    <t>Terence (Terry) Matthews</t>
  </si>
  <si>
    <t>#1764</t>
  </si>
  <si>
    <t>Richard Yuengling, Jr.</t>
  </si>
  <si>
    <t>#1765</t>
  </si>
  <si>
    <t>Cho Jung-ho</t>
  </si>
  <si>
    <t>#1766</t>
  </si>
  <si>
    <t>Fritz Draexlmaier</t>
  </si>
  <si>
    <t>#1767</t>
  </si>
  <si>
    <t>Changpeng Zhao</t>
  </si>
  <si>
    <t>Cheng Wei</t>
  </si>
  <si>
    <t>ride-hailing service</t>
  </si>
  <si>
    <t>Thomas Bailey</t>
  </si>
  <si>
    <t>#1770</t>
  </si>
  <si>
    <t>Sam Tarascio</t>
  </si>
  <si>
    <t>#1771</t>
  </si>
  <si>
    <t>Zhuo Jun</t>
  </si>
  <si>
    <t>printed circuit boards</t>
  </si>
  <si>
    <t>#1772</t>
  </si>
  <si>
    <t>Mustafa Kucuk</t>
  </si>
  <si>
    <t>#1773</t>
  </si>
  <si>
    <t>Elisabeth Badinter &amp; family</t>
  </si>
  <si>
    <t>#1774</t>
  </si>
  <si>
    <t>Ni Zhaoxing</t>
  </si>
  <si>
    <t>#1775</t>
  </si>
  <si>
    <t>Thomas Tull</t>
  </si>
  <si>
    <t>movies</t>
  </si>
  <si>
    <t>#1776</t>
  </si>
  <si>
    <t>J. Christopher Flowers</t>
  </si>
  <si>
    <t>#1777</t>
  </si>
  <si>
    <t>Emilio Azcarraga Jean</t>
  </si>
  <si>
    <t>#1778</t>
  </si>
  <si>
    <t>K. Rai Sahi</t>
  </si>
  <si>
    <t>#1779</t>
  </si>
  <si>
    <t>Harindarpal Banga</t>
  </si>
  <si>
    <t>#1780</t>
  </si>
  <si>
    <t>Torsten Toeller</t>
  </si>
  <si>
    <t>#1781</t>
  </si>
  <si>
    <t>Allan Wong</t>
  </si>
  <si>
    <t>#1782</t>
  </si>
  <si>
    <t>Huang Xiaofen</t>
  </si>
  <si>
    <t>#1783</t>
  </si>
  <si>
    <t>Alfredo Harp Helu</t>
  </si>
  <si>
    <t>#1784</t>
  </si>
  <si>
    <t>Chung Mong-joon</t>
  </si>
  <si>
    <t>shipbuilding, industrial machines</t>
  </si>
  <si>
    <t>#1785</t>
  </si>
  <si>
    <t>Johannes Kaercher</t>
  </si>
  <si>
    <t>vacuums, cleaning products</t>
  </si>
  <si>
    <t>Susanne Zimmermann von Siefart </t>
  </si>
  <si>
    <t>vacuums, home cleaning products</t>
  </si>
  <si>
    <t>#1787</t>
  </si>
  <si>
    <t>Jayshree Ullal</t>
  </si>
  <si>
    <t>computer networking</t>
  </si>
  <si>
    <t>#1788</t>
  </si>
  <si>
    <t>James Duff</t>
  </si>
  <si>
    <t>tires, diversified</t>
  </si>
  <si>
    <t>Thomas Duff</t>
  </si>
  <si>
    <t>#1790</t>
  </si>
  <si>
    <t>Xu Qiming</t>
  </si>
  <si>
    <t>food, art</t>
  </si>
  <si>
    <t>#1791</t>
  </si>
  <si>
    <t>Wang Qunbin</t>
  </si>
  <si>
    <t>#1792</t>
  </si>
  <si>
    <t>David Paul</t>
  </si>
  <si>
    <t>#1793</t>
  </si>
  <si>
    <t>Liang Guangwei</t>
  </si>
  <si>
    <t>#1794</t>
  </si>
  <si>
    <t>Viktor Kharitonin</t>
  </si>
  <si>
    <t>#1795</t>
  </si>
  <si>
    <t>Wang Jian</t>
  </si>
  <si>
    <t>healthcare services</t>
  </si>
  <si>
    <t>#1796</t>
  </si>
  <si>
    <t>Thomas James</t>
  </si>
  <si>
    <t>#1797</t>
  </si>
  <si>
    <t>Youssef Mansour</t>
  </si>
  <si>
    <t>#1798</t>
  </si>
  <si>
    <t>Yasuhiro Fukushima</t>
  </si>
  <si>
    <t>#1799</t>
  </si>
  <si>
    <t>Nikita Mishin</t>
  </si>
  <si>
    <t>ports, railway transport</t>
  </si>
  <si>
    <t>#1800</t>
  </si>
  <si>
    <t>Konstantin Nikolaev</t>
  </si>
  <si>
    <t>#1801</t>
  </si>
  <si>
    <t>Eren Ozmen</t>
  </si>
  <si>
    <t>aerospace</t>
  </si>
  <si>
    <t>#1802</t>
  </si>
  <si>
    <t>Yao Jinbo</t>
  </si>
  <si>
    <t>online marketplace</t>
  </si>
  <si>
    <t>#1803</t>
  </si>
  <si>
    <t>Wu Jianshu</t>
  </si>
  <si>
    <t>#1804</t>
  </si>
  <si>
    <t>Murat Vargi</t>
  </si>
  <si>
    <t>#1805</t>
  </si>
  <si>
    <t>Ye Cheng</t>
  </si>
  <si>
    <t>#1806</t>
  </si>
  <si>
    <t>Shin Dong-guk</t>
  </si>
  <si>
    <t>Pharmaceuticals</t>
  </si>
  <si>
    <t>#1807</t>
  </si>
  <si>
    <t>Bernd Freier</t>
  </si>
  <si>
    <t>#1808</t>
  </si>
  <si>
    <t>Terry Snow</t>
  </si>
  <si>
    <t>airports, real estate</t>
  </si>
  <si>
    <t>#1809</t>
  </si>
  <si>
    <t>Kerr Neilson</t>
  </si>
  <si>
    <t>#1810</t>
  </si>
  <si>
    <t>Mori Arkin</t>
  </si>
  <si>
    <t>#1811</t>
  </si>
  <si>
    <t>You Xiaoping</t>
  </si>
  <si>
    <t>chemicals, spandex</t>
  </si>
  <si>
    <t>#1812</t>
  </si>
  <si>
    <t>Jonathan Harmsworth</t>
  </si>
  <si>
    <t>#1813</t>
  </si>
  <si>
    <t>Bruce Cheng</t>
  </si>
  <si>
    <t>#1814</t>
  </si>
  <si>
    <t>Chen Tianqiao</t>
  </si>
  <si>
    <t>#1815</t>
  </si>
  <si>
    <t>Liora Ofer</t>
  </si>
  <si>
    <t>#1816</t>
  </si>
  <si>
    <t>Dang Yanbao</t>
  </si>
  <si>
    <t>#1817</t>
  </si>
  <si>
    <t>Mark Dixon</t>
  </si>
  <si>
    <t>office real estate</t>
  </si>
  <si>
    <t>#1818</t>
  </si>
  <si>
    <t>Ion Tiriac</t>
  </si>
  <si>
    <t>$1.1 B</t>
  </si>
  <si>
    <t>Romania</t>
  </si>
  <si>
    <t>#1819</t>
  </si>
  <si>
    <t>Lo Ka Shui</t>
  </si>
  <si>
    <t>#1820</t>
  </si>
  <si>
    <t>Zan Shengda</t>
  </si>
  <si>
    <t>#1821</t>
  </si>
  <si>
    <t>Andrei Filatov</t>
  </si>
  <si>
    <t>#1822</t>
  </si>
  <si>
    <t>Wang Jianfeng</t>
  </si>
  <si>
    <t>#1823</t>
  </si>
  <si>
    <t>Xiu Laigui</t>
  </si>
  <si>
    <t>#1824</t>
  </si>
  <si>
    <t>Koo Bon-sik</t>
  </si>
  <si>
    <t>electronics/household products</t>
  </si>
  <si>
    <t>#1825</t>
  </si>
  <si>
    <t>Chris Sacca</t>
  </si>
  <si>
    <t>#1826</t>
  </si>
  <si>
    <t>Zadik Bino</t>
  </si>
  <si>
    <t>banking, oil</t>
  </si>
  <si>
    <t>#1827</t>
  </si>
  <si>
    <t>Hemendra Kothari</t>
  </si>
  <si>
    <t>Financial Services</t>
  </si>
  <si>
    <t>#1828</t>
  </si>
  <si>
    <t>Rit Thirakomen</t>
  </si>
  <si>
    <t>#1829</t>
  </si>
  <si>
    <t>Chen Xiaoying</t>
  </si>
  <si>
    <t>#1830</t>
  </si>
  <si>
    <t>Zheng Yuewen</t>
  </si>
  <si>
    <t>#1831</t>
  </si>
  <si>
    <t>Polys Haji-Ioannou</t>
  </si>
  <si>
    <t>#1832</t>
  </si>
  <si>
    <t>Mehmet Nazif Gunal</t>
  </si>
  <si>
    <t>tourism, construction</t>
  </si>
  <si>
    <t>#1833</t>
  </si>
  <si>
    <t>Mi Enhua</t>
  </si>
  <si>
    <t>#1834</t>
  </si>
  <si>
    <t>Andreas Pohl</t>
  </si>
  <si>
    <t>Reinfried Pohl, Jr.</t>
  </si>
  <si>
    <t>#1836</t>
  </si>
  <si>
    <t>Deniz Sahenk</t>
  </si>
  <si>
    <t>#1837</t>
  </si>
  <si>
    <t>Zhou Zongwen</t>
  </si>
  <si>
    <t>#1838</t>
  </si>
  <si>
    <t>Fatih Ozmen</t>
  </si>
  <si>
    <t>#1839</t>
  </si>
  <si>
    <t>Mohammed Ibrahim</t>
  </si>
  <si>
    <t>communications</t>
  </si>
  <si>
    <t>#1840</t>
  </si>
  <si>
    <t>Paul Fireman</t>
  </si>
  <si>
    <t>Reebok</t>
  </si>
  <si>
    <t>#1841</t>
  </si>
  <si>
    <t>Richard Kayne</t>
  </si>
  <si>
    <t>#1842</t>
  </si>
  <si>
    <t>Achal Bakeri</t>
  </si>
  <si>
    <t>air coolers</t>
  </si>
  <si>
    <t>#1843</t>
  </si>
  <si>
    <t>Hamdi Akin</t>
  </si>
  <si>
    <t>#1844</t>
  </si>
  <si>
    <t>Chanchai Ruayrungruang</t>
  </si>
  <si>
    <t>#1845</t>
  </si>
  <si>
    <t>Folorunsho Alakija</t>
  </si>
  <si>
    <t>#1846</t>
  </si>
  <si>
    <t>Randolph Lerner</t>
  </si>
  <si>
    <t>#1847</t>
  </si>
  <si>
    <t>Chung Yong-jin</t>
  </si>
  <si>
    <t>#1848</t>
  </si>
  <si>
    <t>Xu Bo</t>
  </si>
  <si>
    <t>mobile games</t>
  </si>
  <si>
    <t>#1849</t>
  </si>
  <si>
    <t>Jeff Green</t>
  </si>
  <si>
    <t>digital advertising</t>
  </si>
  <si>
    <t>#1850</t>
  </si>
  <si>
    <t>Nancy Lerner</t>
  </si>
  <si>
    <t>#1851</t>
  </si>
  <si>
    <t>Jose Llado Fernandez-Urrutia</t>
  </si>
  <si>
    <t>#1852</t>
  </si>
  <si>
    <t>Francis Holder</t>
  </si>
  <si>
    <t>#1853</t>
  </si>
  <si>
    <t>R.G. Chandramogan</t>
  </si>
  <si>
    <t>#1854</t>
  </si>
  <si>
    <t>Anna Maria Braun</t>
  </si>
  <si>
    <t>Johanna Braun</t>
  </si>
  <si>
    <t>Karl Friedrich Braun</t>
  </si>
  <si>
    <t>#1857</t>
  </si>
  <si>
    <t>John Martin</t>
  </si>
  <si>
    <t>#1858</t>
  </si>
  <si>
    <t>Zhang Yubai</t>
  </si>
  <si>
    <t>#1859</t>
  </si>
  <si>
    <t>William Ackman</t>
  </si>
  <si>
    <t>#1860</t>
  </si>
  <si>
    <t>Michael Price</t>
  </si>
  <si>
    <t>#1861</t>
  </si>
  <si>
    <t>Sandor Csanyi</t>
  </si>
  <si>
    <t>finance, real estate</t>
  </si>
  <si>
    <t>Hungary</t>
  </si>
  <si>
    <t>#1862</t>
  </si>
  <si>
    <t>Andrei Rappoport</t>
  </si>
  <si>
    <t>#1863</t>
  </si>
  <si>
    <t>Ihor Kolomoyskyy</t>
  </si>
  <si>
    <t>#1864</t>
  </si>
  <si>
    <t>Anu Aga</t>
  </si>
  <si>
    <t>#1865</t>
  </si>
  <si>
    <t>Zhang Guiping</t>
  </si>
  <si>
    <t>#1866</t>
  </si>
  <si>
    <t>Kim Nam-jung</t>
  </si>
  <si>
    <t>#1867</t>
  </si>
  <si>
    <t>Norma Lerner</t>
  </si>
  <si>
    <t>#1868</t>
  </si>
  <si>
    <t>P.N.C. Menon</t>
  </si>
  <si>
    <t>#1869</t>
  </si>
  <si>
    <t>Li Jiaquan</t>
  </si>
  <si>
    <t>#1870</t>
  </si>
  <si>
    <t>Gustavo Cisneros</t>
  </si>
  <si>
    <t>#1871</t>
  </si>
  <si>
    <t>Andrea Reimann-Ciardelli</t>
  </si>
  <si>
    <t>#1872</t>
  </si>
  <si>
    <t>Kagemasa Kozuki</t>
  </si>
  <si>
    <t>#1873</t>
  </si>
  <si>
    <t>Liu Xuejing</t>
  </si>
  <si>
    <t>copper, poultry</t>
  </si>
  <si>
    <t>#1874</t>
  </si>
  <si>
    <t>Shoji Uehara</t>
  </si>
  <si>
    <t>#1875</t>
  </si>
  <si>
    <t>Michael Steinhardt</t>
  </si>
  <si>
    <t>#1876</t>
  </si>
  <si>
    <t>Roberto Ongpin</t>
  </si>
  <si>
    <t>#1877</t>
  </si>
  <si>
    <t>Soichiro Fukutake</t>
  </si>
  <si>
    <t>#1878</t>
  </si>
  <si>
    <t>Radhe Shyam Agarwal</t>
  </si>
  <si>
    <t>Radhe Shyam Goenka</t>
  </si>
  <si>
    <t>#1880</t>
  </si>
  <si>
    <t>Katarina Martinson</t>
  </si>
  <si>
    <t>#1881</t>
  </si>
  <si>
    <t>Edward Lampert</t>
  </si>
  <si>
    <t>Sears</t>
  </si>
  <si>
    <t>#1882</t>
  </si>
  <si>
    <t>Wen Yibo</t>
  </si>
  <si>
    <t>wastewater treatment</t>
  </si>
  <si>
    <t>#1883</t>
  </si>
  <si>
    <t>Louise Lindh</t>
  </si>
  <si>
    <t>#1884</t>
  </si>
  <si>
    <t>Liu Zhendong</t>
  </si>
  <si>
    <t>industrial parks</t>
  </si>
  <si>
    <t>#1885</t>
  </si>
  <si>
    <t>Alice Schwartz</t>
  </si>
  <si>
    <t>#1886</t>
  </si>
  <si>
    <t>Harjo Sutanto</t>
  </si>
  <si>
    <t>#1887</t>
  </si>
  <si>
    <t>Jack Cockwell</t>
  </si>
  <si>
    <t>Real Estate, Private Equity</t>
  </si>
  <si>
    <t>#1888</t>
  </si>
  <si>
    <t>Svein Stole</t>
  </si>
  <si>
    <t>#1889</t>
  </si>
  <si>
    <t>Duncan MacMillan</t>
  </si>
  <si>
    <t>#1890</t>
  </si>
  <si>
    <t>Ni Zugen</t>
  </si>
  <si>
    <t>#1891</t>
  </si>
  <si>
    <t>Jean Burelle</t>
  </si>
  <si>
    <t>automotive systems</t>
  </si>
  <si>
    <t>Laurent Burelle</t>
  </si>
  <si>
    <t>#1893</t>
  </si>
  <si>
    <t>Jin Huiming</t>
  </si>
  <si>
    <t>#1894</t>
  </si>
  <si>
    <t>Steven Roth</t>
  </si>
  <si>
    <t>#1895</t>
  </si>
  <si>
    <t>Simon Nixon</t>
  </si>
  <si>
    <t>price comparison website</t>
  </si>
  <si>
    <t>#1896</t>
  </si>
  <si>
    <t>Alberto Palatchi</t>
  </si>
  <si>
    <t>wedding dresses</t>
  </si>
  <si>
    <t>#1897</t>
  </si>
  <si>
    <t>Maria Angela Aguiar Bellizia</t>
  </si>
  <si>
    <t>Banking</t>
  </si>
  <si>
    <t>#1898</t>
  </si>
  <si>
    <t>Madeleine Olsson Ericksson</t>
  </si>
  <si>
    <t>#1899</t>
  </si>
  <si>
    <t>Jim Koch</t>
  </si>
  <si>
    <t>#1900</t>
  </si>
  <si>
    <t>William Macaulay</t>
  </si>
  <si>
    <t>energy investments</t>
  </si>
  <si>
    <t>#1901</t>
  </si>
  <si>
    <t>Jiang Xuefei</t>
  </si>
  <si>
    <t>#1902</t>
  </si>
  <si>
    <t>Yang Keng</t>
  </si>
  <si>
    <t>#1903</t>
  </si>
  <si>
    <t>Gao Yunfeng</t>
  </si>
  <si>
    <t>industrial lasers</t>
  </si>
  <si>
    <t>#1904</t>
  </si>
  <si>
    <t>Boris Rotenberg</t>
  </si>
  <si>
    <t>construction, pipes, chemicals</t>
  </si>
  <si>
    <t>#1905</t>
  </si>
  <si>
    <t>Liang Zhaoxian</t>
  </si>
  <si>
    <t>#1906</t>
  </si>
  <si>
    <t>Ana Maria Marcondes Penido Sant'Anna</t>
  </si>
  <si>
    <t>toll roads</t>
  </si>
  <si>
    <t>#1907</t>
  </si>
  <si>
    <t>Frederic Luddy</t>
  </si>
  <si>
    <t>#1908</t>
  </si>
  <si>
    <t>Chu Jinfu</t>
  </si>
  <si>
    <t>#1909</t>
  </si>
  <si>
    <t>Gao Tianguo</t>
  </si>
  <si>
    <t>#1910</t>
  </si>
  <si>
    <t>Yu Rong</t>
  </si>
  <si>
    <t>health clinics</t>
  </si>
  <si>
    <t>#1911</t>
  </si>
  <si>
    <t>Sara Blakely</t>
  </si>
  <si>
    <t>Spanx</t>
  </si>
  <si>
    <t>#1912</t>
  </si>
  <si>
    <t>Shin Dong-bin</t>
  </si>
  <si>
    <t>#1913</t>
  </si>
  <si>
    <t>Shen Yuxing</t>
  </si>
  <si>
    <t>#1914</t>
  </si>
  <si>
    <t>Che Fengsheng</t>
  </si>
  <si>
    <t>#1915</t>
  </si>
  <si>
    <t>Lam Lung On</t>
  </si>
  <si>
    <t>#1916</t>
  </si>
  <si>
    <t>Wang Miaotong</t>
  </si>
  <si>
    <t>#1917</t>
  </si>
  <si>
    <t>John Goff</t>
  </si>
  <si>
    <t>#1918</t>
  </si>
  <si>
    <t>Wolfgang Egger</t>
  </si>
  <si>
    <t>#1919</t>
  </si>
  <si>
    <t>Lee Joon-ho</t>
  </si>
  <si>
    <t>#1920</t>
  </si>
  <si>
    <t>Huang Hongyun</t>
  </si>
  <si>
    <t>#1921</t>
  </si>
  <si>
    <t>Theodore Leonsis</t>
  </si>
  <si>
    <t>#1922</t>
  </si>
  <si>
    <t>Hary Tanoesoedibjo</t>
  </si>
  <si>
    <t>#1923</t>
  </si>
  <si>
    <t>Anastasia Soare</t>
  </si>
  <si>
    <t>$1 B</t>
  </si>
  <si>
    <t>#1924</t>
  </si>
  <si>
    <t>Ludwig Theodor Braun</t>
  </si>
  <si>
    <t>#1925</t>
  </si>
  <si>
    <t>Charles Dunstone</t>
  </si>
  <si>
    <t>#1926</t>
  </si>
  <si>
    <t>Ciputra</t>
  </si>
  <si>
    <t>#1927</t>
  </si>
  <si>
    <t>George Yancopoulos</t>
  </si>
  <si>
    <t>#1928</t>
  </si>
  <si>
    <t>Donald Horton</t>
  </si>
  <si>
    <t>#1929</t>
  </si>
  <si>
    <t>Guy Laliberté</t>
  </si>
  <si>
    <t>Cirque du Soleil</t>
  </si>
  <si>
    <t>#1930</t>
  </si>
  <si>
    <t>James Truchard</t>
  </si>
  <si>
    <t>#1931</t>
  </si>
  <si>
    <t>Robert Friedland</t>
  </si>
  <si>
    <t>#1932</t>
  </si>
  <si>
    <t>Mikhail Shelkov</t>
  </si>
  <si>
    <t>titanium</t>
  </si>
  <si>
    <t>#1933</t>
  </si>
  <si>
    <t>Evan Sharp</t>
  </si>
  <si>
    <t>#1934</t>
  </si>
  <si>
    <t>Soegiarto Adikoesoemo</t>
  </si>
  <si>
    <t>#1935</t>
  </si>
  <si>
    <t>Yan Yude</t>
  </si>
  <si>
    <t>private schools</t>
  </si>
  <si>
    <t>#1936</t>
  </si>
  <si>
    <t>Wu Yiling</t>
  </si>
  <si>
    <t>#1937</t>
  </si>
  <si>
    <t>Lowell Milken</t>
  </si>
  <si>
    <t>#1938</t>
  </si>
  <si>
    <t>Michael Kim</t>
  </si>
  <si>
    <t>#1939</t>
  </si>
  <si>
    <t>Boris Zingarevich</t>
  </si>
  <si>
    <t>pulp and paper, diversified</t>
  </si>
  <si>
    <t>#1940</t>
  </si>
  <si>
    <t>Yang Tingdong</t>
  </si>
  <si>
    <t>brewery</t>
  </si>
  <si>
    <t>#1941</t>
  </si>
  <si>
    <t>Alexander Dzhaparidze</t>
  </si>
  <si>
    <t>oil services</t>
  </si>
  <si>
    <t>#1942</t>
  </si>
  <si>
    <t>Vadim Novinsky</t>
  </si>
  <si>
    <t>#1943</t>
  </si>
  <si>
    <t>Beny Steinmetz</t>
  </si>
  <si>
    <t>mining, diamonds, real estate</t>
  </si>
  <si>
    <t>#1944</t>
  </si>
  <si>
    <t>Zakhar Smushkin</t>
  </si>
  <si>
    <t>#1945</t>
  </si>
  <si>
    <t>Sandy Weill</t>
  </si>
  <si>
    <t>Citigroup</t>
  </si>
  <si>
    <t>#1946</t>
  </si>
  <si>
    <t>Wong Hong King</t>
  </si>
  <si>
    <t>#1947</t>
  </si>
  <si>
    <t>Morris Chang</t>
  </si>
  <si>
    <t>#1948</t>
  </si>
  <si>
    <t>Anton Rabie</t>
  </si>
  <si>
    <t>#1949</t>
  </si>
  <si>
    <t>Zhu Wenchen</t>
  </si>
  <si>
    <t>#1950</t>
  </si>
  <si>
    <t>Wang Zhenghua</t>
  </si>
  <si>
    <t>budget airline</t>
  </si>
  <si>
    <t>#1951</t>
  </si>
  <si>
    <t>Bernardo Matte</t>
  </si>
  <si>
    <t>#1952</t>
  </si>
  <si>
    <t>Surin Upatkoon</t>
  </si>
  <si>
    <t>telecom, lotteries, insurance</t>
  </si>
  <si>
    <t>#1953</t>
  </si>
  <si>
    <t>Leonid Boguslavsky</t>
  </si>
  <si>
    <t>#1954</t>
  </si>
  <si>
    <t>Li Guangyu</t>
  </si>
  <si>
    <t>#1955</t>
  </si>
  <si>
    <t>Richard Desmond</t>
  </si>
  <si>
    <t>#1956</t>
  </si>
  <si>
    <t>Ronnen Harary</t>
  </si>
  <si>
    <t>#1957</t>
  </si>
  <si>
    <t>Li Rucheng</t>
  </si>
  <si>
    <t>#1958</t>
  </si>
  <si>
    <t>Masayuki Ishihara</t>
  </si>
  <si>
    <t>#1959</t>
  </si>
  <si>
    <t>Wang Junjin</t>
  </si>
  <si>
    <t>#1960</t>
  </si>
  <si>
    <t>Koo Bon-neung</t>
  </si>
  <si>
    <t>#1961</t>
  </si>
  <si>
    <t>Lv Yongxiang</t>
  </si>
  <si>
    <t>magnetic switches</t>
  </si>
  <si>
    <t>#1962</t>
  </si>
  <si>
    <t>Eliodoro Matte</t>
  </si>
  <si>
    <t>#1963</t>
  </si>
  <si>
    <t>Axel Stawski</t>
  </si>
  <si>
    <t>#1964</t>
  </si>
  <si>
    <t>Shin Dong-joo</t>
  </si>
  <si>
    <t>#1965</t>
  </si>
  <si>
    <t>Vadim Yakunin</t>
  </si>
  <si>
    <t>pharmacy</t>
  </si>
  <si>
    <t>#1966</t>
  </si>
  <si>
    <t>Lee Sang-hyuk</t>
  </si>
  <si>
    <t>#1967</t>
  </si>
  <si>
    <t>Alexander Vik</t>
  </si>
  <si>
    <t>Carolyn Rafaelian</t>
  </si>
  <si>
    <t>David Hall</t>
  </si>
  <si>
    <t>automotive technology</t>
  </si>
  <si>
    <t>David Kabiller</t>
  </si>
  <si>
    <t>investment management</t>
  </si>
  <si>
    <t>John Liew</t>
  </si>
  <si>
    <t>Morris Kahn</t>
  </si>
  <si>
    <t>https://www.forbes.com/billionaires/list/44/#version:realtime</t>
  </si>
  <si>
    <t>Forbes 2019 billionaire list</t>
  </si>
  <si>
    <t>(downloaded from Forbes.com on February 12 2019) (realtime list)</t>
  </si>
  <si>
    <t>$13.0 B</t>
  </si>
  <si>
    <t>$14.0 B</t>
  </si>
  <si>
    <t>$12.0 B</t>
  </si>
  <si>
    <t>$15.0 B</t>
  </si>
  <si>
    <t>$22.0 B</t>
  </si>
  <si>
    <t>$32.0 B</t>
  </si>
  <si>
    <t>$24.0 B</t>
  </si>
  <si>
    <t>N total</t>
  </si>
  <si>
    <t>Total top 100</t>
  </si>
  <si>
    <t>Min top 100</t>
  </si>
  <si>
    <t>Mean top 100</t>
  </si>
  <si>
    <t>Total top 257</t>
  </si>
  <si>
    <t>Mean top 257</t>
  </si>
  <si>
    <t>Min top 257</t>
  </si>
  <si>
    <t>Total top 51</t>
  </si>
  <si>
    <t>Mean top 51</t>
  </si>
  <si>
    <t>Min top 51</t>
  </si>
  <si>
    <t xml:space="preserve">Sources:  </t>
  </si>
  <si>
    <t>Données utilisées sur les recettes fiscales des pays à bas revenus vs pays à hauts revenus</t>
  </si>
  <si>
    <t>1990-1999</t>
  </si>
  <si>
    <t>1980-1989</t>
  </si>
  <si>
    <t>1970-1979</t>
  </si>
  <si>
    <t>2010-2018</t>
  </si>
  <si>
    <t>2000-2009</t>
  </si>
  <si>
    <t>High-income countries (tax/GDP)</t>
  </si>
  <si>
    <t>High-income countries (trade tax/GDP)</t>
  </si>
  <si>
    <t>Low-income countries (tax/GDP)</t>
  </si>
  <si>
    <t>Low-income countries (trade tax/GDP)</t>
  </si>
  <si>
    <t>Cage-Gadenne 2018 Table 1 with the following corrections and additions</t>
  </si>
  <si>
    <t>Be careful: World Bank series only include central governement tax revenues (most local governement revenues and social contributions are excluded)</t>
  </si>
  <si>
    <t>Low-income countries: updated to 2010-2017 using WB Database as an indicator of evolution (see TaxRevenues19702017.xlsx and TradeTaxRevenues.xlsx)</t>
  </si>
  <si>
    <t>High-income countries: Cage-Gadenne series include both central and local govt but exclude most social contributions; here added using same sources as for Graphique 10.13 (chapter 10)</t>
  </si>
  <si>
    <t>All tax revenues, including central govt, local govt and social contributions</t>
  </si>
  <si>
    <t>(so estimates for specific countries, i.e. à peine 5% GDP pour Tchad, Congo, Soudan, Nigeria etc. might be excessively low)</t>
  </si>
  <si>
    <r>
      <t xml:space="preserve">Taux de croissance                          réel moyen annuel 1987-2017                             </t>
    </r>
    <r>
      <rPr>
        <i/>
        <sz val="12"/>
        <rFont val="Arial Narrow"/>
        <family val="2"/>
      </rPr>
      <t>(après déduction de l'inflation)</t>
    </r>
  </si>
  <si>
    <t>Etats-Unis-Europe-Chine</t>
  </si>
  <si>
    <t>Monde</t>
  </si>
  <si>
    <t>Revenu moyen par adulte</t>
  </si>
  <si>
    <t>Patrimoine moyen par adulte</t>
  </si>
  <si>
    <t>Tableau 13.1. Le décrochage des plus hauts patrimoines mondiaux, 1987-2017</t>
  </si>
  <si>
    <r>
      <t xml:space="preserve">Lecture. De 1987 à 2017, le patrimoine moyen des un cent millionièmes les plus riches du monde (soit environ 30 personnes sur 3 milliards d'adultes en 1987, et 50 sur 5 milliards en 2017) a progressé de 6,4% par an au niveau mondial; les 0,01% les riches (environ 300 000 personnes en 1987, 500 000 en 2017) ont progressé de 4,7% par an, et le patrimoine moyen mondial de 1,9% par an. Le décrochage des plus hauts patrimoines a été encore plus marqué si l'on se restreint à l'ensemble Etats-Unis-Europe-Chine.   </t>
    </r>
    <r>
      <rPr>
        <sz val="11"/>
        <rFont val="Arial Narrow"/>
        <family val="2"/>
      </rPr>
      <t>Sources: voir piketty.pse.ens.fr/ideologie</t>
    </r>
  </si>
  <si>
    <r>
      <rPr>
        <b/>
        <sz val="14"/>
        <rFont val="Arial"/>
        <family val="2"/>
      </rPr>
      <t>Les un cent millionièmes les plus riches</t>
    </r>
    <r>
      <rPr>
        <sz val="14"/>
        <rFont val="Arial"/>
        <family val="2"/>
      </rPr>
      <t xml:space="preserve"> (Forbes)</t>
    </r>
    <r>
      <rPr>
        <sz val="10"/>
        <rFont val="Arial"/>
        <family val="2"/>
      </rPr>
      <t xml:space="preserve">   </t>
    </r>
    <r>
      <rPr>
        <sz val="14"/>
        <rFont val="Arial"/>
        <family val="2"/>
      </rPr>
      <t xml:space="preserve">                                            </t>
    </r>
  </si>
  <si>
    <r>
      <rPr>
        <b/>
        <sz val="14"/>
        <rFont val="Arial"/>
        <family val="2"/>
      </rPr>
      <t xml:space="preserve">Les un vingt millionièmes les plus riches </t>
    </r>
    <r>
      <rPr>
        <sz val="14"/>
        <rFont val="Arial"/>
        <family val="2"/>
      </rPr>
      <t>(Forbes)</t>
    </r>
    <r>
      <rPr>
        <sz val="10"/>
        <rFont val="Arial"/>
        <family val="2"/>
      </rPr>
      <t xml:space="preserve">   </t>
    </r>
    <r>
      <rPr>
        <sz val="14"/>
        <rFont val="Arial"/>
        <family val="2"/>
      </rPr>
      <t xml:space="preserve">                                            </t>
    </r>
  </si>
  <si>
    <r>
      <rPr>
        <b/>
        <sz val="14"/>
        <rFont val="Arial"/>
        <family val="2"/>
      </rPr>
      <t xml:space="preserve">Les 0,01% les plus riches </t>
    </r>
    <r>
      <rPr>
        <sz val="14"/>
        <rFont val="Arial"/>
        <family val="2"/>
      </rPr>
      <t>(WID.world)</t>
    </r>
  </si>
  <si>
    <r>
      <rPr>
        <b/>
        <sz val="14"/>
        <rFont val="Arial"/>
        <family val="2"/>
      </rPr>
      <t xml:space="preserve">Les 0,1% les plus riches  </t>
    </r>
    <r>
      <rPr>
        <sz val="14"/>
        <rFont val="Arial"/>
        <family val="2"/>
      </rPr>
      <t>(WID.world)</t>
    </r>
  </si>
  <si>
    <r>
      <rPr>
        <b/>
        <sz val="14"/>
        <rFont val="Arial"/>
        <family val="2"/>
      </rPr>
      <t xml:space="preserve">Les 1% les plus riches   </t>
    </r>
    <r>
      <rPr>
        <sz val="14"/>
        <rFont val="Arial"/>
        <family val="2"/>
      </rPr>
      <t xml:space="preserve">     (WID.world)</t>
    </r>
  </si>
  <si>
    <t>Sources: WIR 2018, Table 4.1.1</t>
  </si>
  <si>
    <t>Croissance de la population adulte 1987-2017: WID.world</t>
  </si>
  <si>
    <t xml:space="preserve">shweal_p99p100_992_j_US
USA
Net personal wealth
Top 1% | share | adults | equal split
</t>
  </si>
  <si>
    <t xml:space="preserve">shweal_p90p100_992_j_US
USA
Net personal wealth
Top 10% | share | adults | equal split
</t>
  </si>
  <si>
    <t>Suède   (top 1%)</t>
  </si>
  <si>
    <t>Suède   (top 10%)</t>
  </si>
  <si>
    <t>U.K.         (top 1%)</t>
  </si>
  <si>
    <t>U.K.         (top 10%)</t>
  </si>
  <si>
    <t>France (top 1%)</t>
  </si>
  <si>
    <t>France (top 10%)</t>
  </si>
  <si>
    <t xml:space="preserve">Europe  (top 1%) </t>
  </si>
  <si>
    <t xml:space="preserve">Europe  (top 10%) </t>
  </si>
  <si>
    <t>U.S.         (top 1%)</t>
  </si>
  <si>
    <t>U.S.         (top 10%)</t>
  </si>
  <si>
    <t>Downloaded from wid.world on 08-01-2019 at 10:03:09</t>
  </si>
  <si>
    <t>Détail des calculs: ne pas effacer</t>
  </si>
  <si>
    <r>
      <t>Séries sur la part du top 10% et top 1% dans le total des propriétés privés</t>
    </r>
    <r>
      <rPr>
        <sz val="12"/>
        <rFont val="Arial"/>
        <family val="2"/>
      </rPr>
      <t xml:space="preserve"> (séries annuelles WID.world)                            </t>
    </r>
  </si>
  <si>
    <t>Données utilisées pour le graphique sur l'inégalité de la propriété en Chine, Russie, Inde, Royaume-Uni, France, Etats-Unis 1900-2015</t>
  </si>
  <si>
    <t>Chine         (top 10%)</t>
  </si>
  <si>
    <t>Chine        (top 1%)</t>
  </si>
  <si>
    <t>Russie         (top 10%)</t>
  </si>
  <si>
    <t>Russie        (top 1%)</t>
  </si>
  <si>
    <t>Inde         (top 10%)</t>
  </si>
  <si>
    <t>Inde        (top 1%)</t>
  </si>
  <si>
    <t>Suède et estimations pour 1900: voir DataG10.4, Chapitre10TableauxGraphiques.xlsx</t>
  </si>
  <si>
    <t>USA, Chine, Russie, France, Royaume-Uni: WIR 218, Figures 4.2.1-4.2.2</t>
  </si>
  <si>
    <t>Inde: séeies WID.world 19-2-2019</t>
  </si>
  <si>
    <t>Top 1% income share</t>
  </si>
  <si>
    <t>Top 10% income share</t>
  </si>
  <si>
    <t>Middle 40% income share</t>
  </si>
  <si>
    <t>Bottom 50% income share</t>
  </si>
  <si>
    <t>Sources: Alvaredo, Assouad, Piketty, 2018, Figure 7a</t>
  </si>
  <si>
    <t>Europe</t>
  </si>
  <si>
    <t>Etats-Unis</t>
  </si>
  <si>
    <t>Données utilisées pour le graphique sur l'inégalité en 2018</t>
  </si>
  <si>
    <t>Dernière année disponible (2018, 2017 ou 2016)</t>
  </si>
  <si>
    <t>World Inequality Report 2018, Figure E1</t>
  </si>
  <si>
    <t>Sources:</t>
  </si>
  <si>
    <t>Moyen-Orient</t>
  </si>
  <si>
    <t>Brésil</t>
  </si>
  <si>
    <t>Russie</t>
  </si>
  <si>
    <t>Part du top 10% dans le revenu total (2018)</t>
  </si>
  <si>
    <t xml:space="preserve">Données utilisées pour le graphique sur l'inégalité dans les différentes régions du monde en 2018 </t>
  </si>
  <si>
    <t>(et WID.world pour Chine)</t>
  </si>
  <si>
    <t>Données utilisées pour la répartition mondiale des émissions carbone 2010-2018</t>
  </si>
  <si>
    <t>Total des émissions</t>
  </si>
  <si>
    <t>Emissions &gt;moyenne</t>
  </si>
  <si>
    <t>Emissions &gt;2.3xmoyenne (top10%)</t>
  </si>
  <si>
    <t>Emissions &gt;9.1xmoyenne (top1%)</t>
  </si>
  <si>
    <t>Source: Chancel-Piketty 2015, Tableau E4</t>
  </si>
  <si>
    <t>Mise à jour en cours 2019: résultats estimés pour 2013 équivalents à résultats moyens 2010-2018</t>
  </si>
  <si>
    <t>year for share=50%</t>
  </si>
  <si>
    <t>b=</t>
  </si>
  <si>
    <t>a=</t>
  </si>
  <si>
    <t xml:space="preserve">top 0.1% </t>
  </si>
  <si>
    <t>top 1%</t>
  </si>
  <si>
    <t xml:space="preserve"> top 10%</t>
  </si>
  <si>
    <t xml:space="preserve"> top 50%</t>
  </si>
  <si>
    <t>bottom 50%</t>
  </si>
  <si>
    <t>Gender labor income ratio for some years</t>
  </si>
  <si>
    <t>Gender income ratio by age for some years</t>
  </si>
  <si>
    <t>Proportion of women in</t>
  </si>
  <si>
    <t>Données utilisées pour la part des femmes dans les hauts revenus en France</t>
  </si>
  <si>
    <t>(séries issues de Garbinti-Goupille-Lebret-Piketty, "Inequality Dynamics in France 1900-2014", WID.world 2017, Figures 14b-15b)</t>
  </si>
  <si>
    <t>Bilan banque centrale en % PIB</t>
  </si>
  <si>
    <t>Celculs de l'auteur à partir des bilans publiés par les banques centrales pour les années récentes et des séries historiques rassemblées and Piketty-Zucman 2013 et Ferguson-Schularisk 2015 (voir fichier CentralBankBalanceSheets.xlsx)</t>
  </si>
  <si>
    <t>Zone euro (Allemagne-France)</t>
  </si>
  <si>
    <t>Moyenne pays riches (19 pays)</t>
  </si>
  <si>
    <t xml:space="preserve">Allemagne </t>
  </si>
  <si>
    <t>Royaume-Uni</t>
  </si>
  <si>
    <t>Japon</t>
  </si>
  <si>
    <t>Suisse</t>
  </si>
  <si>
    <t>Données utilisées pour le graphique sur les tailles de bilan de banques centrales</t>
  </si>
  <si>
    <t>T1/B50 average income ration</t>
  </si>
  <si>
    <t>T10/B50 average income ratio</t>
  </si>
  <si>
    <t>Sauf Europe (west+east): new series from Blanchet-Chancel-Gethin 2019</t>
  </si>
  <si>
    <t>Sauf Etats-Unis (Etats-Unis et non US+Canada)</t>
  </si>
  <si>
    <t>(et Blanchet-Chancel-Gethin 2019 pour Europe)</t>
  </si>
  <si>
    <t>Part du top 1% dans le revenu total (2018)</t>
  </si>
  <si>
    <t>Part du bottom 50% dans le revenu total (2018)</t>
  </si>
  <si>
    <t>Ratio entre le revenu moyen du top 10% et du bottom 50% (2018)</t>
  </si>
  <si>
    <t>Ratio entre le revenu moyen du top 1% et du bottom 50% (2018)</t>
  </si>
  <si>
    <t>Sauf Moyen-Orient: estimation révisée issue de Alvaredo-Assouad-Piketty 2018 (Qatar: Figure 9a, variante 30%)</t>
  </si>
  <si>
    <t>Europe (540 millions)</t>
  </si>
  <si>
    <t>Données utilisées pour la graphique sur la concentration de la propriété</t>
  </si>
  <si>
    <t>Europe (2018)</t>
  </si>
  <si>
    <t>Europe (1913)</t>
  </si>
  <si>
    <t>Bottom 50% wealth share</t>
  </si>
  <si>
    <t>Middle 40% wealth share</t>
  </si>
  <si>
    <t>Top 10% wealth share</t>
  </si>
  <si>
    <t>Top 1% wealth share</t>
  </si>
  <si>
    <t>(Europe: moyenne France-Royaume-Uni-Suède)</t>
  </si>
  <si>
    <t>Sources: voir chapitre 10, feuille DataG10.4 (et chapitre 5, feuille DataG5.6)</t>
  </si>
  <si>
    <t>Note: USA Bottom 50% share =-0.1% 2015, ici remontée à 2% car les données européennes mettent à zero les richesses négatives.</t>
  </si>
  <si>
    <t xml:space="preserve">Afrique du sud </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</si>
  <si>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</si>
  <si>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</si>
  <si>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</si>
  <si>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</si>
  <si>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U.S.</t>
  </si>
  <si>
    <t>Brasil</t>
  </si>
  <si>
    <t>Middle East</t>
  </si>
  <si>
    <t>United States (320m)</t>
  </si>
  <si>
    <t>Middle East (420m)</t>
  </si>
  <si>
    <t>China (1380m)</t>
  </si>
  <si>
    <t>North America</t>
  </si>
  <si>
    <t>Rest of the world</t>
  </si>
  <si>
    <t>United States (2018)</t>
  </si>
  <si>
    <t>Tables and figures from Chapter 13: Hyper-capitalism: between modernity and archaism</t>
  </si>
  <si>
    <r>
      <t xml:space="preserve">Annual average real                        growth rate 1987-2017                             </t>
    </r>
    <r>
      <rPr>
        <i/>
        <sz val="12"/>
        <rFont val="Arial Narrow"/>
        <family val="2"/>
      </rPr>
      <t>(after deduction of inflation)</t>
    </r>
  </si>
  <si>
    <t>World</t>
  </si>
  <si>
    <t>U.S.-Europe-China</t>
  </si>
  <si>
    <r>
      <rPr>
        <b/>
        <sz val="14"/>
        <rFont val="Arial"/>
        <family val="2"/>
      </rPr>
      <t xml:space="preserve">The top 0,01%  </t>
    </r>
    <r>
      <rPr>
        <sz val="14"/>
        <rFont val="Arial"/>
        <family val="2"/>
      </rPr>
      <t>(WID.world)</t>
    </r>
  </si>
  <si>
    <r>
      <rPr>
        <b/>
        <sz val="14"/>
        <rFont val="Arial"/>
        <family val="2"/>
      </rPr>
      <t xml:space="preserve">The top 0,1%  </t>
    </r>
    <r>
      <rPr>
        <sz val="14"/>
        <rFont val="Arial"/>
        <family val="2"/>
      </rPr>
      <t>(WID.world)</t>
    </r>
  </si>
  <si>
    <r>
      <rPr>
        <b/>
        <sz val="14"/>
        <rFont val="Arial"/>
        <family val="2"/>
      </rPr>
      <t xml:space="preserve">The top 1%  </t>
    </r>
    <r>
      <rPr>
        <sz val="14"/>
        <rFont val="Arial"/>
        <family val="2"/>
      </rPr>
      <t>(WID.world)</t>
    </r>
  </si>
  <si>
    <r>
      <t xml:space="preserve">The one hundred-millionth richest </t>
    </r>
    <r>
      <rPr>
        <sz val="14"/>
        <rFont val="Arial"/>
        <family val="2"/>
      </rPr>
      <t>(Forbes)</t>
    </r>
    <r>
      <rPr>
        <sz val="10"/>
        <rFont val="Arial"/>
        <family val="2"/>
      </rPr>
      <t xml:space="preserve">   </t>
    </r>
    <r>
      <rPr>
        <sz val="14"/>
        <rFont val="Arial"/>
        <family val="2"/>
      </rPr>
      <t xml:space="preserve">   </t>
    </r>
    <r>
      <rPr>
        <b/>
        <sz val="14"/>
        <rFont val="Arial"/>
        <family val="2"/>
      </rPr>
      <t xml:space="preserve">                                         </t>
    </r>
  </si>
  <si>
    <r>
      <t xml:space="preserve">The one twenty-millionth        richest </t>
    </r>
    <r>
      <rPr>
        <sz val="14"/>
        <rFont val="Arial"/>
        <family val="2"/>
      </rPr>
      <t>(Forbes)</t>
    </r>
    <r>
      <rPr>
        <sz val="10"/>
        <rFont val="Arial"/>
        <family val="2"/>
      </rPr>
      <t xml:space="preserve">   </t>
    </r>
    <r>
      <rPr>
        <sz val="14"/>
        <rFont val="Arial"/>
        <family val="2"/>
      </rPr>
      <t xml:space="preserve">  </t>
    </r>
    <r>
      <rPr>
        <b/>
        <sz val="14"/>
        <rFont val="Arial"/>
        <family val="2"/>
      </rPr>
      <t xml:space="preserve">                                          </t>
    </r>
  </si>
  <si>
    <t>Per adult average wealth</t>
  </si>
  <si>
    <t>Per adult average income</t>
  </si>
  <si>
    <t>Total adult population</t>
  </si>
  <si>
    <t>GDP or total income</t>
  </si>
  <si>
    <t>(last revised: 2/8/2019)</t>
  </si>
  <si>
    <t>The rise of top global wealth holders, 1987-2017</t>
  </si>
  <si>
    <r>
      <rPr>
        <b/>
        <sz val="12"/>
        <rFont val="Arial"/>
        <family val="2"/>
      </rPr>
      <t>Interpretation</t>
    </r>
    <r>
      <rPr>
        <sz val="12"/>
        <rFont val="Arial"/>
        <family val="2"/>
      </rPr>
      <t xml:space="preserve">. Between 1987 and 2017, the average wealth of the one hundred-millionth richest individuals in the world (i.e. about 30 individuals out of 3 billions adults in 1987, and 50 out of 5 billions in 2017) grew by 6,4% a year globally; the average wealth of the 0,01% richest individuals (about 300 000 individuals in 1987, 500 000 in 2017) grew by 4,7% a year, and average global wealth by 1,9% a year. The rise of very top wealth holders has been even more marked if we concentrate on U.S.-Europe-China.   </t>
    </r>
    <r>
      <rPr>
        <b/>
        <sz val="11"/>
        <rFont val="Arial Narrow"/>
        <family val="2"/>
      </rPr>
      <t>Sources</t>
    </r>
    <r>
      <rPr>
        <sz val="11"/>
        <rFont val="Arial Narrow"/>
        <family val="2"/>
      </rPr>
      <t>: see piketty.pse.ens.fr/ideology (table 13.1).</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</si>
</sst>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
  </numFmts>
  <fonts count="25" x14ac:knownFonts="1">
    <font>
      <sz val="11"/>
      <color theme="1"/>
      <name val="Calibri"/>
      <family val="2"/>
      <scheme val="minor"/>
    </font>
    <font>
      <sz val="12"/>
      <name val="Arial"/>
      <family val="2"/>
    </font>
    <font>
      <sz val="12"/>
      <color theme="1"/>
      <name val="Arial"/>
      <family val="2"/>
    </font>
    <font>
      <sz val="12"/>
      <color theme="1"/>
      <name val="Arial"/>
      <family val="2"/>
    </font>
    <font>
      <b/>
      <sz val="12"/>
      <color theme="1"/>
      <name val="Arial"/>
      <family val="2"/>
    </font>
    <font>
      <sz val="11"/>
      <color theme="1"/>
      <name val="Calibri"/>
      <family val="2"/>
      <scheme val="minor"/>
    </font>
    <font>
      <sz val="12"/>
      <color theme="1"/>
      <name val="Calibri"/>
      <family val="2"/>
      <scheme val="minor"/>
    </font>
    <font>
      <sz val="10"/>
      <name val="Arial"/>
      <family val="2"/>
    </font>
    <font>
      <sz val="12"/>
      <name val="Arial"/>
      <family val="2"/>
    </font>
    <font>
      <b/>
      <sz val="12"/>
      <name val="Arial"/>
      <family val="2"/>
    </font>
    <font>
      <sz val="14"/>
      <name val="Arial"/>
      <family val="2"/>
    </font>
    <font>
      <sz val="12"/>
      <color indexed="8"/>
      <name val="Calibri"/>
      <family val="2"/>
    </font>
    <font>
      <sz val="14"/>
      <color indexed="8"/>
      <name val="Arial"/>
      <family val="2"/>
    </font>
    <font>
      <i/>
      <sz val="14"/>
      <name val="Arial"/>
      <family val="2"/>
    </font>
    <font>
      <i/>
      <sz val="12"/>
      <name val="Arial Narrow"/>
      <family val="2"/>
    </font>
    <font>
      <sz val="18"/>
      <name val="Arial"/>
      <family val="2"/>
    </font>
    <font>
      <b/>
      <sz val="14"/>
      <name val="Arial"/>
      <family val="2"/>
    </font>
    <font>
      <u/>
      <sz val="11"/>
      <color theme="10"/>
      <name val="Calibri"/>
      <family val="2"/>
      <scheme val="minor"/>
    </font>
    <font>
      <sz val="11"/>
      <color theme="1"/>
      <name val="Arial"/>
      <family val="2"/>
    </font>
    <font>
      <u/>
      <sz val="11"/>
      <color theme="10"/>
      <name val="Arial"/>
      <family val="2"/>
    </font>
    <font>
      <b/>
      <sz val="15"/>
      <name val="Arial"/>
      <family val="2"/>
    </font>
    <font>
      <sz val="11"/>
      <name val="Arial Narrow"/>
      <family val="2"/>
    </font>
    <font>
      <b/>
      <sz val="18"/>
      <name val="Arial"/>
      <family val="2"/>
    </font>
    <font>
      <b/>
      <sz val="11"/>
      <name val="Arial Narrow"/>
      <family val="2"/>
    </font>
    <font>
      <b/>
      <sz val="22"/>
      <name val="Arial"/>
      <family val="2"/>
    </font>
  </fonts>
  <fills count="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rgb="FFFFFF00"/>
        <bgColor indexed="64"/>
      </patternFill>
    </fill>
  </fills>
  <borders count="35">
    <border>
      <left/>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right/>
      <top style="medium">
        <color auto="1"/>
      </top>
      <bottom/>
      <diagonal/>
    </border>
    <border>
      <left style="medium">
        <color auto="1"/>
      </left>
      <right/>
      <top style="medium">
        <color auto="1"/>
      </top>
      <bottom/>
      <diagonal/>
    </border>
    <border>
      <left/>
      <right style="thick">
        <color auto="1"/>
      </right>
      <top/>
      <bottom style="thick">
        <color auto="1"/>
      </bottom>
      <diagonal/>
    </border>
    <border>
      <left style="thick">
        <color auto="1"/>
      </left>
      <right/>
      <top/>
      <bottom style="thick">
        <color auto="1"/>
      </bottom>
      <diagonal/>
    </border>
    <border>
      <left/>
      <right style="thick">
        <color auto="1"/>
      </right>
      <top/>
      <bottom/>
      <diagonal/>
    </border>
    <border>
      <left style="thick">
        <color auto="1"/>
      </left>
      <right/>
      <top/>
      <bottom/>
      <diagonal/>
    </border>
    <border>
      <left/>
      <right style="thick">
        <color auto="1"/>
      </right>
      <top style="thick">
        <color auto="1"/>
      </top>
      <bottom/>
      <diagonal/>
    </border>
    <border>
      <left style="thick">
        <color auto="1"/>
      </left>
      <right/>
      <top style="thick">
        <color auto="1"/>
      </top>
      <bottom/>
      <diagonal/>
    </border>
    <border>
      <left style="medium">
        <color auto="1"/>
      </left>
      <right style="medium">
        <color auto="1"/>
      </right>
      <top style="medium">
        <color auto="1"/>
      </top>
      <bottom style="thick">
        <color auto="1"/>
      </bottom>
      <diagonal/>
    </border>
    <border>
      <left style="thick">
        <color auto="1"/>
      </left>
      <right/>
      <top style="medium">
        <color auto="1"/>
      </top>
      <bottom style="thick">
        <color auto="1"/>
      </bottom>
      <diagonal/>
    </border>
    <border>
      <left style="medium">
        <color auto="1"/>
      </left>
      <right style="medium">
        <color auto="1"/>
      </right>
      <top style="medium">
        <color auto="1"/>
      </top>
      <bottom/>
      <diagonal/>
    </border>
    <border>
      <left style="thick">
        <color auto="1"/>
      </left>
      <right/>
      <top style="medium">
        <color auto="1"/>
      </top>
      <bottom/>
      <diagonal/>
    </border>
    <border>
      <left style="thick">
        <color auto="1"/>
      </left>
      <right style="medium">
        <color auto="1"/>
      </right>
      <top style="medium">
        <color auto="1"/>
      </top>
      <bottom/>
      <diagonal/>
    </border>
    <border>
      <left/>
      <right style="thick">
        <color auto="1"/>
      </right>
      <top/>
      <bottom style="medium">
        <color auto="1"/>
      </bottom>
      <diagonal/>
    </border>
    <border>
      <left style="thick">
        <color auto="1"/>
      </left>
      <right/>
      <top/>
      <bottom style="medium">
        <color auto="1"/>
      </bottom>
      <diagonal/>
    </border>
    <border>
      <left style="thick">
        <color auto="1"/>
      </left>
      <right style="thick">
        <color auto="1"/>
      </right>
      <top/>
      <bottom style="thick">
        <color auto="1"/>
      </bottom>
      <diagonal/>
    </border>
    <border>
      <left style="thick">
        <color auto="1"/>
      </left>
      <right style="thick">
        <color auto="1"/>
      </right>
      <top/>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style="thick">
        <color auto="1"/>
      </top>
      <bottom style="thick">
        <color auto="1"/>
      </bottom>
      <diagonal/>
    </border>
    <border>
      <left/>
      <right/>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
      <left style="thick">
        <color auto="1"/>
      </left>
      <right/>
      <top style="thick">
        <color auto="1"/>
      </top>
      <bottom style="thick">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ck">
        <color auto="1"/>
      </right>
      <top style="medium">
        <color auto="1"/>
      </top>
      <bottom/>
      <diagonal/>
    </border>
    <border>
      <left style="medium">
        <color auto="1"/>
      </left>
      <right style="thick">
        <color auto="1"/>
      </right>
      <top style="medium">
        <color auto="1"/>
      </top>
      <bottom style="thick">
        <color auto="1"/>
      </bottom>
      <diagonal/>
    </border>
  </borders>
  <cellStyleXfs count="13">
    <xf numFmtId="0" fontId="0" fillId="0" borderId="0"/>
    <xf numFmtId="0" fontId="5" fillId="0" borderId="0"/>
    <xf numFmtId="9" fontId="5" fillId="0" borderId="0" applyFont="0" applyFill="0" applyBorder="0" applyAlignment="0" applyProtection="0"/>
    <xf numFmtId="0" fontId="6" fillId="0" borderId="0"/>
    <xf numFmtId="9" fontId="6" fillId="0" borderId="0" applyFont="0" applyFill="0" applyBorder="0" applyAlignment="0" applyProtection="0"/>
    <xf numFmtId="9" fontId="5" fillId="0" borderId="0" applyFont="0" applyFill="0" applyBorder="0" applyAlignment="0" applyProtection="0"/>
    <xf numFmtId="0" fontId="7" fillId="0" borderId="0"/>
    <xf numFmtId="0" fontId="7" fillId="0" borderId="0"/>
    <xf numFmtId="0" fontId="11" fillId="0" borderId="0"/>
    <xf numFmtId="0" fontId="17" fillId="0" borderId="0" applyNumberFormat="0" applyFill="0" applyBorder="0" applyAlignment="0" applyProtection="0"/>
    <xf numFmtId="0" fontId="7" fillId="0" borderId="0"/>
    <xf numFmtId="0" fontId="6" fillId="0" borderId="0"/>
    <xf numFmtId="0" fontId="7" fillId="0" borderId="0"/>
  </cellStyleXfs>
  <cellXfs count="164">
    <xf numFmtId="0" fontId="0" fillId="0" borderId="0" xfId="0"/>
    <xf numFmtId="0" fontId="3" fillId="0" borderId="0" xfId="0" applyFont="1"/>
    <xf numFmtId="0" fontId="4" fillId="0" borderId="0" xfId="0" applyFont="1"/>
    <xf numFmtId="0" fontId="3" fillId="0" borderId="0" xfId="3" applyFont="1"/>
    <xf numFmtId="164" fontId="3" fillId="0" borderId="0" xfId="3" applyNumberFormat="1" applyFont="1" applyFill="1" applyAlignment="1">
      <alignment horizontal="center"/>
    </xf>
    <xf numFmtId="0" fontId="7" fillId="0" borderId="0" xfId="6"/>
    <xf numFmtId="9" fontId="8" fillId="0" borderId="0" xfId="6" applyNumberFormat="1" applyFont="1"/>
    <xf numFmtId="0" fontId="8" fillId="0" borderId="0" xfId="6" applyFont="1"/>
    <xf numFmtId="165" fontId="8" fillId="0" borderId="0" xfId="6" applyNumberFormat="1" applyFont="1"/>
    <xf numFmtId="166" fontId="8" fillId="0" borderId="0" xfId="6" applyNumberFormat="1" applyFont="1" applyAlignment="1">
      <alignment horizontal="center"/>
    </xf>
    <xf numFmtId="164" fontId="8" fillId="0" borderId="0" xfId="5" applyNumberFormat="1" applyFont="1" applyAlignment="1">
      <alignment horizontal="center"/>
    </xf>
    <xf numFmtId="0" fontId="9" fillId="0" borderId="0" xfId="6" applyFont="1"/>
    <xf numFmtId="1" fontId="8" fillId="0" borderId="0" xfId="6" applyNumberFormat="1" applyFont="1" applyAlignment="1">
      <alignment horizontal="center"/>
    </xf>
    <xf numFmtId="0" fontId="8" fillId="0" borderId="0" xfId="6" applyFont="1" applyAlignment="1">
      <alignment horizontal="center" vertical="center" wrapText="1"/>
    </xf>
    <xf numFmtId="0" fontId="7" fillId="0" borderId="0" xfId="7"/>
    <xf numFmtId="3" fontId="7" fillId="0" borderId="0" xfId="7" applyNumberFormat="1"/>
    <xf numFmtId="3" fontId="7" fillId="0" borderId="0" xfId="7" applyNumberFormat="1" applyBorder="1"/>
    <xf numFmtId="0" fontId="7" fillId="0" borderId="0" xfId="7" applyBorder="1"/>
    <xf numFmtId="0" fontId="7" fillId="0" borderId="0" xfId="7" applyFont="1" applyBorder="1"/>
    <xf numFmtId="3" fontId="10" fillId="0" borderId="0" xfId="7" applyNumberFormat="1" applyFont="1" applyBorder="1"/>
    <xf numFmtId="0" fontId="10" fillId="0" borderId="0" xfId="7" applyFont="1" applyBorder="1"/>
    <xf numFmtId="164" fontId="12" fillId="0" borderId="14" xfId="8" applyNumberFormat="1" applyFont="1" applyFill="1" applyBorder="1" applyAlignment="1">
      <alignment horizontal="center" vertical="center"/>
    </xf>
    <xf numFmtId="0" fontId="7" fillId="0" borderId="0" xfId="7" applyFill="1"/>
    <xf numFmtId="164" fontId="12" fillId="0" borderId="16" xfId="8" applyNumberFormat="1" applyFont="1" applyFill="1" applyBorder="1" applyAlignment="1">
      <alignment horizontal="center" vertical="center"/>
    </xf>
    <xf numFmtId="0" fontId="10" fillId="0" borderId="17" xfId="7" applyFont="1" applyBorder="1" applyAlignment="1">
      <alignment horizontal="center" vertical="center" wrapText="1"/>
    </xf>
    <xf numFmtId="0" fontId="15" fillId="0" borderId="19" xfId="7" applyFont="1" applyBorder="1" applyAlignment="1">
      <alignment horizontal="center"/>
    </xf>
    <xf numFmtId="0" fontId="15" fillId="0" borderId="20" xfId="7" applyFont="1" applyBorder="1"/>
    <xf numFmtId="0" fontId="11" fillId="0" borderId="0" xfId="8"/>
    <xf numFmtId="0" fontId="18" fillId="0" borderId="0" xfId="0" applyFont="1"/>
    <xf numFmtId="0" fontId="19" fillId="0" borderId="0" xfId="9" applyFont="1"/>
    <xf numFmtId="0" fontId="18" fillId="0" borderId="0" xfId="0" applyFont="1" applyAlignment="1">
      <alignment horizontal="center"/>
    </xf>
    <xf numFmtId="166" fontId="18" fillId="0" borderId="0" xfId="0" applyNumberFormat="1" applyFont="1" applyAlignment="1">
      <alignment horizontal="center"/>
    </xf>
    <xf numFmtId="164" fontId="3" fillId="0" borderId="0" xfId="0" applyNumberFormat="1" applyFont="1" applyAlignment="1">
      <alignment horizontal="center"/>
    </xf>
    <xf numFmtId="0" fontId="0" fillId="0" borderId="0" xfId="0" applyBorder="1"/>
    <xf numFmtId="0" fontId="3" fillId="0" borderId="0" xfId="0" applyFont="1" applyBorder="1"/>
    <xf numFmtId="9" fontId="3" fillId="0" borderId="0" xfId="0" applyNumberFormat="1" applyFont="1" applyAlignment="1">
      <alignment horizontal="center"/>
    </xf>
    <xf numFmtId="0" fontId="15" fillId="0" borderId="2" xfId="7" applyFont="1" applyBorder="1"/>
    <xf numFmtId="0" fontId="16" fillId="0" borderId="17" xfId="7" applyFont="1" applyBorder="1" applyAlignment="1">
      <alignment horizontal="center" vertical="center" wrapText="1"/>
    </xf>
    <xf numFmtId="0" fontId="16" fillId="0" borderId="15" xfId="7" applyFont="1" applyBorder="1" applyAlignment="1">
      <alignment horizontal="center" vertical="center" wrapText="1"/>
    </xf>
    <xf numFmtId="0" fontId="8" fillId="0" borderId="0" xfId="7" applyFont="1" applyBorder="1"/>
    <xf numFmtId="0" fontId="7" fillId="0" borderId="0" xfId="10"/>
    <xf numFmtId="0" fontId="8" fillId="0" borderId="0" xfId="10" applyFont="1"/>
    <xf numFmtId="0" fontId="9" fillId="0" borderId="0" xfId="10" applyFont="1"/>
    <xf numFmtId="0" fontId="8" fillId="0" borderId="0" xfId="10" applyFont="1" applyBorder="1" applyAlignment="1">
      <alignment horizontal="center"/>
    </xf>
    <xf numFmtId="164" fontId="8" fillId="0" borderId="0" xfId="10" applyNumberFormat="1" applyFont="1" applyBorder="1" applyAlignment="1">
      <alignment horizontal="center"/>
    </xf>
    <xf numFmtId="164" fontId="8" fillId="0" borderId="21" xfId="10" applyNumberFormat="1" applyFont="1" applyBorder="1" applyAlignment="1">
      <alignment horizontal="center"/>
    </xf>
    <xf numFmtId="164" fontId="3" fillId="0" borderId="21" xfId="0" applyNumberFormat="1" applyFont="1" applyBorder="1" applyAlignment="1">
      <alignment horizontal="center"/>
    </xf>
    <xf numFmtId="0" fontId="8" fillId="0" borderId="21" xfId="10" applyFont="1" applyBorder="1" applyAlignment="1">
      <alignment horizontal="center"/>
    </xf>
    <xf numFmtId="164" fontId="8" fillId="0" borderId="0" xfId="10" applyNumberFormat="1" applyFont="1" applyAlignment="1">
      <alignment vertical="center"/>
    </xf>
    <xf numFmtId="164" fontId="8" fillId="0" borderId="0" xfId="10" applyNumberFormat="1" applyFont="1"/>
    <xf numFmtId="164" fontId="8" fillId="0" borderId="22" xfId="10" applyNumberFormat="1" applyFont="1" applyBorder="1" applyAlignment="1">
      <alignment horizontal="center"/>
    </xf>
    <xf numFmtId="164" fontId="3" fillId="0" borderId="22" xfId="0" applyNumberFormat="1" applyFont="1" applyBorder="1" applyAlignment="1">
      <alignment horizontal="center"/>
    </xf>
    <xf numFmtId="0" fontId="8" fillId="0" borderId="22" xfId="10" applyFont="1" applyBorder="1"/>
    <xf numFmtId="0" fontId="8" fillId="0" borderId="22" xfId="10" applyFont="1" applyBorder="1" applyAlignment="1">
      <alignment horizontal="center"/>
    </xf>
    <xf numFmtId="0" fontId="3" fillId="0" borderId="0" xfId="0" applyFont="1" applyAlignment="1">
      <alignment wrapText="1"/>
    </xf>
    <xf numFmtId="0" fontId="9" fillId="0" borderId="0" xfId="10" applyFont="1" applyBorder="1" applyAlignment="1">
      <alignment horizontal="center" vertical="center" wrapText="1"/>
    </xf>
    <xf numFmtId="0" fontId="9" fillId="0" borderId="22" xfId="10" applyFont="1" applyBorder="1" applyAlignment="1">
      <alignment horizontal="center" vertical="center" wrapText="1"/>
    </xf>
    <xf numFmtId="0" fontId="9" fillId="0" borderId="22" xfId="10" applyFont="1" applyBorder="1"/>
    <xf numFmtId="0" fontId="16" fillId="0" borderId="23" xfId="10" applyFont="1" applyBorder="1" applyAlignment="1">
      <alignment vertical="center"/>
    </xf>
    <xf numFmtId="164" fontId="8" fillId="0" borderId="9" xfId="10" applyNumberFormat="1" applyFont="1" applyBorder="1" applyAlignment="1">
      <alignment horizontal="center"/>
    </xf>
    <xf numFmtId="164" fontId="3" fillId="0" borderId="22" xfId="3" applyNumberFormat="1" applyFont="1" applyFill="1" applyBorder="1" applyAlignment="1">
      <alignment horizontal="center"/>
    </xf>
    <xf numFmtId="0" fontId="3" fillId="0" borderId="25" xfId="0" applyFont="1" applyBorder="1" applyAlignment="1">
      <alignment vertical="center" wrapText="1"/>
    </xf>
    <xf numFmtId="0" fontId="3" fillId="0" borderId="25" xfId="0" applyFont="1" applyBorder="1" applyAlignment="1">
      <alignment horizontal="center" vertical="center" wrapText="1"/>
    </xf>
    <xf numFmtId="0" fontId="3" fillId="0" borderId="25" xfId="0" applyFont="1" applyBorder="1"/>
    <xf numFmtId="164" fontId="3" fillId="0" borderId="25" xfId="0" applyNumberFormat="1" applyFont="1" applyBorder="1" applyAlignment="1">
      <alignment horizontal="center"/>
    </xf>
    <xf numFmtId="0" fontId="6" fillId="0" borderId="0" xfId="11"/>
    <xf numFmtId="0" fontId="3" fillId="0" borderId="0" xfId="11" applyFont="1"/>
    <xf numFmtId="9" fontId="3" fillId="0" borderId="0" xfId="11" applyNumberFormat="1" applyFont="1" applyAlignment="1">
      <alignment horizontal="center"/>
    </xf>
    <xf numFmtId="164" fontId="3" fillId="0" borderId="8" xfId="0" applyNumberFormat="1" applyFont="1" applyBorder="1" applyAlignment="1">
      <alignment horizontal="center"/>
    </xf>
    <xf numFmtId="164" fontId="3" fillId="0" borderId="26" xfId="0" applyNumberFormat="1" applyFont="1" applyBorder="1" applyAlignment="1">
      <alignment horizontal="center"/>
    </xf>
    <xf numFmtId="164" fontId="3" fillId="0" borderId="9" xfId="0" applyNumberFormat="1" applyFont="1" applyBorder="1" applyAlignment="1">
      <alignment horizontal="center"/>
    </xf>
    <xf numFmtId="0" fontId="3" fillId="0" borderId="0" xfId="0" applyFont="1" applyAlignment="1">
      <alignment horizontal="center"/>
    </xf>
    <xf numFmtId="0" fontId="8" fillId="0" borderId="10" xfId="0" applyFont="1" applyBorder="1" applyAlignment="1">
      <alignment horizontal="center" vertical="center"/>
    </xf>
    <xf numFmtId="0" fontId="3" fillId="0" borderId="0" xfId="0" applyFont="1" applyAlignment="1">
      <alignment horizontal="center" vertical="center"/>
    </xf>
    <xf numFmtId="0" fontId="8" fillId="0" borderId="0" xfId="0" applyFont="1" applyAlignment="1">
      <alignment horizontal="center" vertical="center"/>
    </xf>
    <xf numFmtId="0" fontId="8" fillId="0" borderId="0" xfId="0" applyFont="1" applyFill="1" applyAlignment="1">
      <alignment horizontal="center" vertical="center"/>
    </xf>
    <xf numFmtId="0" fontId="3" fillId="0" borderId="12" xfId="0" applyFont="1" applyBorder="1"/>
    <xf numFmtId="0" fontId="3" fillId="0" borderId="24" xfId="0" applyFont="1" applyBorder="1"/>
    <xf numFmtId="0" fontId="3" fillId="0" borderId="13" xfId="0" applyFont="1" applyBorder="1"/>
    <xf numFmtId="0" fontId="3" fillId="0" borderId="0" xfId="11" applyFont="1" applyAlignment="1">
      <alignment horizontal="center" wrapText="1"/>
    </xf>
    <xf numFmtId="0" fontId="0" fillId="0" borderId="0" xfId="0" applyAlignment="1">
      <alignment horizontal="center" vertical="center"/>
    </xf>
    <xf numFmtId="0" fontId="0" fillId="0" borderId="0" xfId="0" applyBorder="1" applyAlignment="1">
      <alignment horizontal="center" vertical="center"/>
    </xf>
    <xf numFmtId="0" fontId="0" fillId="0" borderId="0" xfId="0" applyNumberFormat="1"/>
    <xf numFmtId="164" fontId="0" fillId="0" borderId="0" xfId="0" applyNumberFormat="1" applyAlignment="1">
      <alignment horizontal="center" vertical="center"/>
    </xf>
    <xf numFmtId="0" fontId="0" fillId="0" borderId="5" xfId="0" applyBorder="1" applyAlignment="1">
      <alignment horizontal="center" vertical="center"/>
    </xf>
    <xf numFmtId="0" fontId="0" fillId="4" borderId="0" xfId="0" applyFill="1"/>
    <xf numFmtId="0" fontId="18" fillId="0" borderId="0" xfId="0" applyFont="1" applyAlignment="1">
      <alignment horizontal="left" vertical="center"/>
    </xf>
    <xf numFmtId="0" fontId="4" fillId="0" borderId="6" xfId="0" applyFont="1" applyBorder="1" applyAlignment="1">
      <alignment horizontal="center" vertical="center"/>
    </xf>
    <xf numFmtId="1" fontId="3" fillId="0" borderId="5" xfId="0" applyNumberFormat="1" applyFont="1" applyBorder="1" applyAlignment="1">
      <alignment horizontal="center" vertical="center"/>
    </xf>
    <xf numFmtId="1" fontId="3" fillId="0" borderId="0" xfId="0" applyNumberFormat="1" applyFont="1" applyBorder="1" applyAlignment="1">
      <alignment horizontal="center" vertical="center"/>
    </xf>
    <xf numFmtId="0" fontId="3" fillId="0" borderId="0"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left" vertical="center"/>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4" xfId="0" applyFont="1" applyBorder="1"/>
    <xf numFmtId="1" fontId="3" fillId="3" borderId="5" xfId="0" applyNumberFormat="1" applyFont="1" applyFill="1" applyBorder="1" applyAlignment="1">
      <alignment horizontal="center" vertical="center"/>
    </xf>
    <xf numFmtId="9" fontId="3" fillId="3" borderId="0" xfId="0" applyNumberFormat="1" applyFont="1" applyFill="1" applyBorder="1" applyAlignment="1">
      <alignment horizontal="center" vertical="center"/>
    </xf>
    <xf numFmtId="9" fontId="3" fillId="3" borderId="0" xfId="5" applyFont="1" applyFill="1" applyBorder="1" applyAlignment="1">
      <alignment horizontal="center" vertical="center"/>
    </xf>
    <xf numFmtId="9" fontId="3" fillId="3" borderId="4" xfId="5" applyFont="1" applyFill="1" applyBorder="1" applyAlignment="1">
      <alignment horizontal="center" vertical="center"/>
    </xf>
    <xf numFmtId="9" fontId="3" fillId="3" borderId="5" xfId="5" applyFont="1" applyFill="1" applyBorder="1" applyAlignment="1">
      <alignment horizontal="center" vertical="center"/>
    </xf>
    <xf numFmtId="1" fontId="3" fillId="0" borderId="0" xfId="0" applyNumberFormat="1" applyFont="1" applyFill="1" applyBorder="1" applyAlignment="1">
      <alignment horizontal="center" vertical="center"/>
    </xf>
    <xf numFmtId="9" fontId="3" fillId="0" borderId="0" xfId="5" applyFont="1" applyBorder="1" applyAlignment="1">
      <alignment horizontal="center" vertical="center"/>
    </xf>
    <xf numFmtId="9" fontId="3" fillId="0" borderId="4" xfId="5" applyFont="1" applyBorder="1" applyAlignment="1">
      <alignment horizontal="center" vertical="center"/>
    </xf>
    <xf numFmtId="9" fontId="3" fillId="0" borderId="0" xfId="0" applyNumberFormat="1" applyFont="1" applyFill="1" applyBorder="1" applyAlignment="1">
      <alignment horizontal="center" vertical="center"/>
    </xf>
    <xf numFmtId="0" fontId="3" fillId="0" borderId="5" xfId="0" applyFont="1" applyBorder="1" applyAlignment="1">
      <alignment horizontal="center" vertical="center"/>
    </xf>
    <xf numFmtId="9" fontId="3" fillId="0" borderId="0" xfId="0" applyNumberFormat="1" applyFont="1" applyBorder="1" applyAlignment="1">
      <alignment horizontal="center" vertical="center"/>
    </xf>
    <xf numFmtId="0" fontId="3" fillId="2" borderId="5" xfId="0" applyFont="1" applyFill="1" applyBorder="1" applyAlignment="1">
      <alignment horizontal="center" vertical="center"/>
    </xf>
    <xf numFmtId="164" fontId="3" fillId="0" borderId="0" xfId="0" applyNumberFormat="1" applyFont="1" applyBorder="1" applyAlignment="1">
      <alignment horizontal="center" vertical="center"/>
    </xf>
    <xf numFmtId="164" fontId="3" fillId="0" borderId="4" xfId="0" applyNumberFormat="1" applyFont="1" applyBorder="1" applyAlignment="1">
      <alignment horizontal="center" vertical="center"/>
    </xf>
    <xf numFmtId="0" fontId="3" fillId="0" borderId="0" xfId="0" applyFont="1" applyFill="1" applyBorder="1"/>
    <xf numFmtId="9" fontId="3" fillId="0" borderId="0" xfId="0" applyNumberFormat="1" applyFont="1" applyFill="1" applyBorder="1"/>
    <xf numFmtId="9" fontId="3" fillId="4" borderId="0" xfId="0" applyNumberFormat="1" applyFont="1" applyFill="1" applyBorder="1"/>
    <xf numFmtId="9" fontId="3" fillId="3" borderId="0" xfId="0" applyNumberFormat="1" applyFont="1" applyFill="1" applyBorder="1"/>
    <xf numFmtId="0" fontId="3" fillId="0" borderId="0" xfId="0" applyFont="1" applyFill="1"/>
    <xf numFmtId="0" fontId="3" fillId="0" borderId="2" xfId="0" applyFont="1" applyBorder="1"/>
    <xf numFmtId="164" fontId="3" fillId="0" borderId="2" xfId="0" applyNumberFormat="1" applyFont="1" applyBorder="1" applyAlignment="1">
      <alignment horizontal="center" vertical="center"/>
    </xf>
    <xf numFmtId="164" fontId="3" fillId="0" borderId="1" xfId="0" applyNumberFormat="1" applyFont="1" applyBorder="1" applyAlignment="1">
      <alignment horizontal="center" vertical="center"/>
    </xf>
    <xf numFmtId="164" fontId="3" fillId="0" borderId="0" xfId="0" applyNumberFormat="1" applyFont="1" applyAlignment="1">
      <alignment horizontal="center" vertical="center"/>
    </xf>
    <xf numFmtId="0" fontId="13" fillId="0" borderId="18" xfId="7" applyFont="1" applyBorder="1" applyAlignment="1">
      <alignment horizontal="center" vertical="center" wrapText="1"/>
    </xf>
    <xf numFmtId="0" fontId="16" fillId="0" borderId="16" xfId="7" applyFont="1" applyBorder="1" applyAlignment="1">
      <alignment horizontal="center" vertical="center" wrapText="1"/>
    </xf>
    <xf numFmtId="9" fontId="8" fillId="0" borderId="22" xfId="10" applyNumberFormat="1" applyFont="1" applyBorder="1" applyAlignment="1">
      <alignment horizontal="center"/>
    </xf>
    <xf numFmtId="9" fontId="8" fillId="0" borderId="21" xfId="10" applyNumberFormat="1" applyFont="1" applyBorder="1" applyAlignment="1">
      <alignment horizontal="center"/>
    </xf>
    <xf numFmtId="9" fontId="3" fillId="0" borderId="22" xfId="3" applyNumberFormat="1" applyFont="1" applyFill="1" applyBorder="1" applyAlignment="1">
      <alignment horizontal="center"/>
    </xf>
    <xf numFmtId="0" fontId="16" fillId="0" borderId="33" xfId="7" applyFont="1" applyBorder="1" applyAlignment="1">
      <alignment horizontal="center" vertical="center" wrapText="1"/>
    </xf>
    <xf numFmtId="164" fontId="12" fillId="0" borderId="33" xfId="8" applyNumberFormat="1" applyFont="1" applyFill="1" applyBorder="1" applyAlignment="1">
      <alignment horizontal="center" vertical="center"/>
    </xf>
    <xf numFmtId="164" fontId="12" fillId="0" borderId="34" xfId="8" applyNumberFormat="1" applyFont="1" applyFill="1" applyBorder="1" applyAlignment="1">
      <alignment horizontal="center" vertical="center"/>
    </xf>
    <xf numFmtId="0" fontId="3" fillId="0" borderId="0" xfId="11" applyFont="1" applyAlignment="1">
      <alignment wrapText="1"/>
    </xf>
    <xf numFmtId="166" fontId="3" fillId="0" borderId="0" xfId="11" applyNumberFormat="1" applyFont="1" applyAlignment="1">
      <alignment horizontal="center"/>
    </xf>
    <xf numFmtId="166" fontId="3" fillId="0" borderId="9" xfId="0" applyNumberFormat="1" applyFont="1" applyBorder="1" applyAlignment="1">
      <alignment horizontal="center"/>
    </xf>
    <xf numFmtId="166" fontId="3" fillId="0" borderId="26" xfId="0" applyNumberFormat="1" applyFont="1" applyBorder="1" applyAlignment="1">
      <alignment horizontal="center"/>
    </xf>
    <xf numFmtId="166" fontId="3" fillId="0" borderId="8" xfId="0" applyNumberFormat="1" applyFont="1" applyBorder="1" applyAlignment="1">
      <alignment horizontal="center"/>
    </xf>
    <xf numFmtId="0" fontId="8" fillId="0" borderId="11" xfId="0" applyFont="1" applyFill="1" applyBorder="1" applyAlignment="1">
      <alignment horizontal="center" vertical="center"/>
    </xf>
    <xf numFmtId="0" fontId="8" fillId="0" borderId="0" xfId="0" applyFont="1" applyBorder="1" applyAlignment="1">
      <alignment horizontal="center" vertical="center"/>
    </xf>
    <xf numFmtId="9" fontId="3" fillId="0" borderId="9" xfId="11" applyNumberFormat="1" applyFont="1" applyBorder="1" applyAlignment="1">
      <alignment horizontal="center"/>
    </xf>
    <xf numFmtId="9" fontId="3" fillId="0" borderId="26" xfId="11" applyNumberFormat="1" applyFont="1" applyBorder="1" applyAlignment="1">
      <alignment horizontal="center"/>
    </xf>
    <xf numFmtId="164" fontId="3" fillId="0" borderId="26" xfId="11" applyNumberFormat="1" applyFont="1" applyBorder="1" applyAlignment="1">
      <alignment horizontal="center"/>
    </xf>
    <xf numFmtId="9" fontId="3" fillId="2" borderId="0" xfId="0" applyNumberFormat="1" applyFont="1" applyFill="1" applyBorder="1" applyAlignment="1">
      <alignment horizontal="center" vertical="center"/>
    </xf>
    <xf numFmtId="0" fontId="2" fillId="0" borderId="0" xfId="0" applyFont="1"/>
    <xf numFmtId="0" fontId="8" fillId="0" borderId="13" xfId="7" applyFont="1" applyBorder="1" applyAlignment="1">
      <alignment horizontal="justify" vertical="top" wrapText="1"/>
    </xf>
    <xf numFmtId="0" fontId="8" fillId="0" borderId="24" xfId="7" applyFont="1" applyBorder="1" applyAlignment="1">
      <alignment horizontal="justify" vertical="top" wrapText="1"/>
    </xf>
    <xf numFmtId="0" fontId="10" fillId="0" borderId="12" xfId="7" applyFont="1" applyBorder="1" applyAlignment="1">
      <alignment horizontal="justify" vertical="top" wrapText="1"/>
    </xf>
    <xf numFmtId="0" fontId="10" fillId="0" borderId="11" xfId="7" applyFont="1" applyBorder="1" applyAlignment="1">
      <alignment horizontal="justify" vertical="top" wrapText="1"/>
    </xf>
    <xf numFmtId="0" fontId="10" fillId="0" borderId="0" xfId="7" applyFont="1" applyBorder="1" applyAlignment="1">
      <alignment horizontal="justify" vertical="top" wrapText="1"/>
    </xf>
    <xf numFmtId="0" fontId="10" fillId="0" borderId="10" xfId="7" applyFont="1" applyBorder="1" applyAlignment="1">
      <alignment horizontal="justify" vertical="top" wrapText="1"/>
    </xf>
    <xf numFmtId="0" fontId="10" fillId="0" borderId="9" xfId="7" applyFont="1" applyBorder="1" applyAlignment="1">
      <alignment horizontal="justify" vertical="top" wrapText="1"/>
    </xf>
    <xf numFmtId="0" fontId="10" fillId="0" borderId="26" xfId="7" applyFont="1" applyBorder="1" applyAlignment="1">
      <alignment horizontal="justify" vertical="top" wrapText="1"/>
    </xf>
    <xf numFmtId="0" fontId="10" fillId="0" borderId="8" xfId="7" applyFont="1" applyBorder="1" applyAlignment="1">
      <alignment horizontal="justify" vertical="top" wrapText="1"/>
    </xf>
    <xf numFmtId="0" fontId="22" fillId="0" borderId="24" xfId="7" applyFont="1" applyBorder="1" applyAlignment="1">
      <alignment horizontal="center" vertical="center" wrapText="1"/>
    </xf>
    <xf numFmtId="0" fontId="22" fillId="0" borderId="12" xfId="7" applyFont="1" applyBorder="1" applyAlignment="1">
      <alignment horizontal="center" vertical="center" wrapText="1"/>
    </xf>
    <xf numFmtId="0" fontId="9" fillId="0" borderId="29" xfId="10" applyFont="1" applyBorder="1" applyAlignment="1">
      <alignment horizontal="center" vertical="center" wrapText="1"/>
    </xf>
    <xf numFmtId="0" fontId="9" fillId="0" borderId="28" xfId="10" applyFont="1" applyBorder="1" applyAlignment="1">
      <alignment horizontal="center" vertical="center" wrapText="1"/>
    </xf>
    <xf numFmtId="0" fontId="9" fillId="0" borderId="27" xfId="10" applyFont="1" applyBorder="1" applyAlignment="1">
      <alignment horizontal="center" vertical="center" wrapText="1"/>
    </xf>
    <xf numFmtId="0" fontId="4" fillId="0" borderId="31" xfId="0" applyFont="1" applyBorder="1" applyAlignment="1">
      <alignment horizontal="center" vertical="center"/>
    </xf>
    <xf numFmtId="0" fontId="4" fillId="0" borderId="30" xfId="0" applyFont="1" applyBorder="1" applyAlignment="1">
      <alignment horizontal="center" vertical="center"/>
    </xf>
    <xf numFmtId="0" fontId="4" fillId="0" borderId="32"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pplyAlignment="1">
      <alignment horizontal="center" vertical="center"/>
    </xf>
    <xf numFmtId="0" fontId="20" fillId="0" borderId="13" xfId="7" applyFont="1" applyBorder="1" applyAlignment="1">
      <alignment horizontal="center" vertical="center" wrapText="1"/>
    </xf>
    <xf numFmtId="0" fontId="20" fillId="0" borderId="24" xfId="7" applyFont="1" applyBorder="1" applyAlignment="1">
      <alignment horizontal="center" vertical="center" wrapText="1"/>
    </xf>
    <xf numFmtId="0" fontId="20" fillId="0" borderId="12" xfId="7" applyFont="1" applyBorder="1" applyAlignment="1">
      <alignment horizontal="center" vertical="center" wrapText="1"/>
    </xf>
    <xf numFmtId="0" fontId="24" fillId="0" borderId="13" xfId="7" applyFont="1" applyBorder="1" applyAlignment="1">
      <alignment horizontal="center" vertical="center" wrapText="1"/>
    </xf>
    <xf numFmtId="0" fontId="1" fillId="0" borderId="13" xfId="7" applyFont="1" applyBorder="1" applyAlignment="1">
      <alignment horizontal="justify" vertical="top" wrapText="1"/>
    </xf>
  </cellXfs>
  <cellStyles count="13">
    <cellStyle name="Lien hypertexte" xfId="9" builtinId="8"/>
    <cellStyle name="Normal" xfId="0" builtinId="0"/>
    <cellStyle name="Normal 15 12" xfId="11"/>
    <cellStyle name="Normal 2" xfId="1"/>
    <cellStyle name="Normal 2 2" xfId="10"/>
    <cellStyle name="Normal 2_AccumulationEquation" xfId="12"/>
    <cellStyle name="Normal 3" xfId="3"/>
    <cellStyle name="Normal 4" xfId="8"/>
    <cellStyle name="Normal_MainTablesFigures" xfId="7"/>
    <cellStyle name="Normal_TabAnnexeH" xfId="6"/>
    <cellStyle name="Pourcentage" xfId="5" builtinId="5"/>
    <cellStyle name="Pourcentage 2" xfId="2"/>
    <cellStyle name="Pourcentage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11.xml"/><Relationship Id="rId18" Type="http://schemas.openxmlformats.org/officeDocument/2006/relationships/worksheet" Target="worksheets/sheet4.xml"/><Relationship Id="rId26" Type="http://schemas.openxmlformats.org/officeDocument/2006/relationships/worksheet" Target="worksheets/sheet12.xml"/><Relationship Id="rId39" Type="http://schemas.openxmlformats.org/officeDocument/2006/relationships/externalLink" Target="externalLinks/externalLink12.xml"/><Relationship Id="rId21" Type="http://schemas.openxmlformats.org/officeDocument/2006/relationships/worksheet" Target="worksheets/sheet7.xml"/><Relationship Id="rId34" Type="http://schemas.openxmlformats.org/officeDocument/2006/relationships/externalLink" Target="externalLinks/externalLink7.xml"/><Relationship Id="rId42" Type="http://schemas.openxmlformats.org/officeDocument/2006/relationships/externalLink" Target="externalLinks/externalLink15.xml"/><Relationship Id="rId47" Type="http://schemas.openxmlformats.org/officeDocument/2006/relationships/externalLink" Target="externalLinks/externalLink20.xml"/><Relationship Id="rId50" Type="http://schemas.openxmlformats.org/officeDocument/2006/relationships/externalLink" Target="externalLinks/externalLink23.xml"/><Relationship Id="rId55" Type="http://schemas.openxmlformats.org/officeDocument/2006/relationships/externalLink" Target="externalLinks/externalLink28.xml"/><Relationship Id="rId63" Type="http://schemas.openxmlformats.org/officeDocument/2006/relationships/externalLink" Target="externalLinks/externalLink36.xml"/><Relationship Id="rId68" Type="http://schemas.openxmlformats.org/officeDocument/2006/relationships/styles" Target="styles.xml"/><Relationship Id="rId7" Type="http://schemas.openxmlformats.org/officeDocument/2006/relationships/chartsheet" Target="chartsheets/sheet6.xml"/><Relationship Id="rId2" Type="http://schemas.openxmlformats.org/officeDocument/2006/relationships/chartsheet" Target="chartsheets/sheet1.xml"/><Relationship Id="rId16" Type="http://schemas.openxmlformats.org/officeDocument/2006/relationships/chartsheet" Target="chartsheets/sheet14.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chartsheet" Target="chartsheets/sheet10.xml"/><Relationship Id="rId24" Type="http://schemas.openxmlformats.org/officeDocument/2006/relationships/worksheet" Target="worksheets/sheet10.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53" Type="http://schemas.openxmlformats.org/officeDocument/2006/relationships/externalLink" Target="externalLinks/externalLink26.xml"/><Relationship Id="rId58" Type="http://schemas.openxmlformats.org/officeDocument/2006/relationships/externalLink" Target="externalLinks/externalLink31.xml"/><Relationship Id="rId66" Type="http://schemas.openxmlformats.org/officeDocument/2006/relationships/externalLink" Target="externalLinks/externalLink39.xml"/><Relationship Id="rId5" Type="http://schemas.openxmlformats.org/officeDocument/2006/relationships/chartsheet" Target="chartsheets/sheet4.xml"/><Relationship Id="rId15" Type="http://schemas.openxmlformats.org/officeDocument/2006/relationships/chartsheet" Target="chartsheets/sheet13.xml"/><Relationship Id="rId23" Type="http://schemas.openxmlformats.org/officeDocument/2006/relationships/worksheet" Target="worksheets/sheet9.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49" Type="http://schemas.openxmlformats.org/officeDocument/2006/relationships/externalLink" Target="externalLinks/externalLink22.xml"/><Relationship Id="rId57" Type="http://schemas.openxmlformats.org/officeDocument/2006/relationships/externalLink" Target="externalLinks/externalLink30.xml"/><Relationship Id="rId61" Type="http://schemas.openxmlformats.org/officeDocument/2006/relationships/externalLink" Target="externalLinks/externalLink34.xml"/><Relationship Id="rId10" Type="http://schemas.openxmlformats.org/officeDocument/2006/relationships/chartsheet" Target="chartsheets/sheet9.xml"/><Relationship Id="rId19" Type="http://schemas.openxmlformats.org/officeDocument/2006/relationships/worksheet" Target="worksheets/sheet5.xml"/><Relationship Id="rId31" Type="http://schemas.openxmlformats.org/officeDocument/2006/relationships/externalLink" Target="externalLinks/externalLink4.xml"/><Relationship Id="rId44" Type="http://schemas.openxmlformats.org/officeDocument/2006/relationships/externalLink" Target="externalLinks/externalLink17.xml"/><Relationship Id="rId52" Type="http://schemas.openxmlformats.org/officeDocument/2006/relationships/externalLink" Target="externalLinks/externalLink25.xml"/><Relationship Id="rId60" Type="http://schemas.openxmlformats.org/officeDocument/2006/relationships/externalLink" Target="externalLinks/externalLink33.xml"/><Relationship Id="rId65" Type="http://schemas.openxmlformats.org/officeDocument/2006/relationships/externalLink" Target="externalLinks/externalLink38.xml"/><Relationship Id="rId4" Type="http://schemas.openxmlformats.org/officeDocument/2006/relationships/chartsheet" Target="chartsheets/sheet3.xml"/><Relationship Id="rId9" Type="http://schemas.openxmlformats.org/officeDocument/2006/relationships/chartsheet" Target="chartsheets/sheet8.xml"/><Relationship Id="rId14" Type="http://schemas.openxmlformats.org/officeDocument/2006/relationships/chartsheet" Target="chartsheets/sheet12.xml"/><Relationship Id="rId22" Type="http://schemas.openxmlformats.org/officeDocument/2006/relationships/worksheet" Target="worksheets/sheet8.xml"/><Relationship Id="rId27" Type="http://schemas.openxmlformats.org/officeDocument/2006/relationships/worksheet" Target="worksheets/sheet13.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externalLink" Target="externalLinks/externalLink16.xml"/><Relationship Id="rId48" Type="http://schemas.openxmlformats.org/officeDocument/2006/relationships/externalLink" Target="externalLinks/externalLink21.xml"/><Relationship Id="rId56" Type="http://schemas.openxmlformats.org/officeDocument/2006/relationships/externalLink" Target="externalLinks/externalLink29.xml"/><Relationship Id="rId64" Type="http://schemas.openxmlformats.org/officeDocument/2006/relationships/externalLink" Target="externalLinks/externalLink37.xml"/><Relationship Id="rId69" Type="http://schemas.openxmlformats.org/officeDocument/2006/relationships/sharedStrings" Target="sharedStrings.xml"/><Relationship Id="rId8" Type="http://schemas.openxmlformats.org/officeDocument/2006/relationships/chartsheet" Target="chartsheets/sheet7.xml"/><Relationship Id="rId51" Type="http://schemas.openxmlformats.org/officeDocument/2006/relationships/externalLink" Target="externalLinks/externalLink24.xml"/><Relationship Id="rId3" Type="http://schemas.openxmlformats.org/officeDocument/2006/relationships/chartsheet" Target="chartsheets/sheet2.xml"/><Relationship Id="rId12" Type="http://schemas.openxmlformats.org/officeDocument/2006/relationships/worksheet" Target="worksheets/sheet2.xml"/><Relationship Id="rId17" Type="http://schemas.openxmlformats.org/officeDocument/2006/relationships/worksheet" Target="worksheets/sheet3.xml"/><Relationship Id="rId25" Type="http://schemas.openxmlformats.org/officeDocument/2006/relationships/worksheet" Target="worksheets/sheet11.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 Id="rId46" Type="http://schemas.openxmlformats.org/officeDocument/2006/relationships/externalLink" Target="externalLinks/externalLink19.xml"/><Relationship Id="rId59" Type="http://schemas.openxmlformats.org/officeDocument/2006/relationships/externalLink" Target="externalLinks/externalLink32.xml"/><Relationship Id="rId67" Type="http://schemas.openxmlformats.org/officeDocument/2006/relationships/theme" Target="theme/theme1.xml"/><Relationship Id="rId20" Type="http://schemas.openxmlformats.org/officeDocument/2006/relationships/worksheet" Target="worksheets/sheet6.xml"/><Relationship Id="rId41" Type="http://schemas.openxmlformats.org/officeDocument/2006/relationships/externalLink" Target="externalLinks/externalLink14.xml"/><Relationship Id="rId54" Type="http://schemas.openxmlformats.org/officeDocument/2006/relationships/externalLink" Target="externalLinks/externalLink27.xml"/><Relationship Id="rId62" Type="http://schemas.openxmlformats.org/officeDocument/2006/relationships/externalLink" Target="externalLinks/externalLink35.xml"/><Relationship Id="rId70"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Population by continents, 1700-2050 </a:t>
            </a:r>
            <a:endParaRPr lang="fr-FR" sz="2000" b="0" baseline="0">
              <a:latin typeface="Arial Narrow" panose="020B0606020202030204" pitchFamily="34" charset="0"/>
              <a:cs typeface="Arial" panose="020B0604020202020204" pitchFamily="34" charset="0"/>
            </a:endParaRPr>
          </a:p>
        </c:rich>
      </c:tx>
      <c:layout>
        <c:manualLayout>
          <c:xMode val="edge"/>
          <c:yMode val="edge"/>
          <c:x val="0.26276520122484692"/>
          <c:y val="2.2031846775357349E-3"/>
        </c:manualLayout>
      </c:layout>
      <c:overlay val="0"/>
      <c:spPr>
        <a:noFill/>
        <a:ln w="25400">
          <a:noFill/>
        </a:ln>
      </c:spPr>
    </c:title>
    <c:autoTitleDeleted val="0"/>
    <c:plotArea>
      <c:layout>
        <c:manualLayout>
          <c:layoutTarget val="inner"/>
          <c:xMode val="edge"/>
          <c:yMode val="edge"/>
          <c:x val="9.2730314960629903E-2"/>
          <c:y val="6.5697575449578716E-2"/>
          <c:w val="0.86921041119859999"/>
          <c:h val="0.70138859921156094"/>
        </c:manualLayout>
      </c:layout>
      <c:lineChart>
        <c:grouping val="standard"/>
        <c:varyColors val="0"/>
        <c:ser>
          <c:idx val="7"/>
          <c:order val="6"/>
          <c:tx>
            <c:v>Asia</c:v>
          </c:tx>
          <c:spPr>
            <a:ln w="41275">
              <a:solidFill>
                <a:schemeClr val="accent2"/>
              </a:solidFill>
            </a:ln>
          </c:spPr>
          <c:marker>
            <c:symbol val="none"/>
          </c:marker>
          <c:cat>
            <c:numRef>
              <c:f>DataF13.1!$A$4:$A$39</c:f>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f>DataF13.1!$J$4:$J$39</c:f>
              <c:numCache>
                <c:formatCode>0</c:formatCode>
                <c:ptCount val="36"/>
                <c:pt idx="0">
                  <c:v>406.0781474616615</c:v>
                </c:pt>
                <c:pt idx="6">
                  <c:v>542.75998014260801</c:v>
                </c:pt>
                <c:pt idx="12">
                  <c:v>718.5241072672128</c:v>
                </c:pt>
                <c:pt idx="17">
                  <c:v>783.5671796120223</c:v>
                </c:pt>
                <c:pt idx="21">
                  <c:v>1007.1745226461583</c:v>
                </c:pt>
                <c:pt idx="25">
                  <c:v>1420.6294699347427</c:v>
                </c:pt>
                <c:pt idx="27">
                  <c:v>2154.9025461273154</c:v>
                </c:pt>
                <c:pt idx="29">
                  <c:v>3226.4478150000009</c:v>
                </c:pt>
                <c:pt idx="31">
                  <c:v>4162.8498182353042</c:v>
                </c:pt>
                <c:pt idx="32">
                  <c:v>4517.8764954239505</c:v>
                </c:pt>
                <c:pt idx="33">
                  <c:v>4914.8368419999997</c:v>
                </c:pt>
                <c:pt idx="35">
                  <c:v>5197.453501</c:v>
                </c:pt>
              </c:numCache>
            </c:numRef>
          </c:val>
          <c:smooth val="1"/>
        </c:ser>
        <c:ser>
          <c:idx val="8"/>
          <c:order val="7"/>
          <c:tx>
            <c:v>Europe</c:v>
          </c:tx>
          <c:spPr>
            <a:ln w="44450">
              <a:solidFill>
                <a:schemeClr val="accent1"/>
              </a:solidFill>
            </a:ln>
          </c:spPr>
          <c:marker>
            <c:symbol val="none"/>
          </c:marker>
          <c:cat>
            <c:numRef>
              <c:f>DataF13.1!$A$4:$A$39</c:f>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f>DataF13.1!$H$4:$H$39</c:f>
              <c:numCache>
                <c:formatCode>0</c:formatCode>
                <c:ptCount val="36"/>
                <c:pt idx="0">
                  <c:v>123.08185253833838</c:v>
                </c:pt>
                <c:pt idx="6">
                  <c:v>163.05538159843971</c:v>
                </c:pt>
                <c:pt idx="12">
                  <c:v>216.55990599857256</c:v>
                </c:pt>
                <c:pt idx="17">
                  <c:v>317.27668957738388</c:v>
                </c:pt>
                <c:pt idx="21">
                  <c:v>474.76454017582489</c:v>
                </c:pt>
                <c:pt idx="25">
                  <c:v>547.62141500000007</c:v>
                </c:pt>
                <c:pt idx="27">
                  <c:v>658.25627899999995</c:v>
                </c:pt>
                <c:pt idx="29">
                  <c:v>720.49713300000008</c:v>
                </c:pt>
                <c:pt idx="31">
                  <c:v>740.17545099999995</c:v>
                </c:pt>
                <c:pt idx="32">
                  <c:v>740.5211489857594</c:v>
                </c:pt>
                <c:pt idx="33">
                  <c:v>741.23286699999994</c:v>
                </c:pt>
                <c:pt idx="35">
                  <c:v>719.25714899999991</c:v>
                </c:pt>
              </c:numCache>
            </c:numRef>
          </c:val>
          <c:smooth val="1"/>
        </c:ser>
        <c:ser>
          <c:idx val="9"/>
          <c:order val="8"/>
          <c:tx>
            <c:v>Africa</c:v>
          </c:tx>
          <c:spPr>
            <a:ln w="44450">
              <a:solidFill>
                <a:schemeClr val="accent4"/>
              </a:solidFill>
            </a:ln>
          </c:spPr>
          <c:marker>
            <c:symbol val="none"/>
          </c:marker>
          <c:cat>
            <c:numRef>
              <c:f>DataF13.1!$A$4:$A$39</c:f>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f>DataF13.1!$F$4:$F$39</c:f>
              <c:numCache>
                <c:formatCode>0</c:formatCode>
                <c:ptCount val="36"/>
                <c:pt idx="0">
                  <c:v>61.08</c:v>
                </c:pt>
                <c:pt idx="6">
                  <c:v>67.336258500290228</c:v>
                </c:pt>
                <c:pt idx="12">
                  <c:v>74.236000000000004</c:v>
                </c:pt>
                <c:pt idx="17">
                  <c:v>90.465999999999994</c:v>
                </c:pt>
                <c:pt idx="21">
                  <c:v>124.697</c:v>
                </c:pt>
                <c:pt idx="25">
                  <c:v>227.93904599999999</c:v>
                </c:pt>
                <c:pt idx="27">
                  <c:v>365.89757700000013</c:v>
                </c:pt>
                <c:pt idx="29">
                  <c:v>635.286969</c:v>
                </c:pt>
                <c:pt idx="31">
                  <c:v>1070.096166</c:v>
                </c:pt>
                <c:pt idx="32">
                  <c:v>1291.9875420341418</c:v>
                </c:pt>
                <c:pt idx="33">
                  <c:v>1562.0469890000002</c:v>
                </c:pt>
                <c:pt idx="35">
                  <c:v>2191.5989049999998</c:v>
                </c:pt>
              </c:numCache>
            </c:numRef>
          </c:val>
          <c:smooth val="1"/>
        </c:ser>
        <c:ser>
          <c:idx val="6"/>
          <c:order val="9"/>
          <c:tx>
            <c:v>America</c:v>
          </c:tx>
          <c:spPr>
            <a:ln w="44450">
              <a:solidFill>
                <a:schemeClr val="accent6"/>
              </a:solidFill>
            </a:ln>
          </c:spPr>
          <c:marker>
            <c:symbol val="none"/>
          </c:marker>
          <c:cat>
            <c:numRef>
              <c:f>DataF13.1!$A$4:$A$39</c:f>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f>DataF13.1!$I$4:$I$39</c:f>
              <c:numCache>
                <c:formatCode>0</c:formatCode>
                <c:ptCount val="36"/>
                <c:pt idx="0">
                  <c:v>13.25</c:v>
                </c:pt>
                <c:pt idx="6">
                  <c:v>19.729419446455687</c:v>
                </c:pt>
                <c:pt idx="12">
                  <c:v>32.387957200000002</c:v>
                </c:pt>
                <c:pt idx="17">
                  <c:v>84.422198500000007</c:v>
                </c:pt>
                <c:pt idx="21">
                  <c:v>186.28863999999999</c:v>
                </c:pt>
                <c:pt idx="25">
                  <c:v>331.76996399999996</c:v>
                </c:pt>
                <c:pt idx="27">
                  <c:v>512.10102600000005</c:v>
                </c:pt>
                <c:pt idx="29">
                  <c:v>724.19323699999995</c:v>
                </c:pt>
                <c:pt idx="31">
                  <c:v>953.76876800000014</c:v>
                </c:pt>
                <c:pt idx="32">
                  <c:v>1025.7892620185712</c:v>
                </c:pt>
                <c:pt idx="33">
                  <c:v>1103.2629119999999</c:v>
                </c:pt>
                <c:pt idx="35">
                  <c:v>1197.8184309999999</c:v>
                </c:pt>
              </c:numCache>
            </c:numRef>
          </c:val>
          <c:smooth val="1"/>
        </c:ser>
        <c:dLbls>
          <c:showLegendKey val="0"/>
          <c:showVal val="0"/>
          <c:showCatName val="0"/>
          <c:showSerName val="0"/>
          <c:showPercent val="0"/>
          <c:showBubbleSize val="0"/>
        </c:dLbls>
        <c:smooth val="0"/>
        <c:axId val="765915504"/>
        <c:axId val="765920600"/>
        <c:extLst>
          <c:ext xmlns:c15="http://schemas.microsoft.com/office/drawing/2012/chart" uri="{02D57815-91ED-43cb-92C2-25804820EDAC}">
            <c15:filteredLineSeries>
              <c15:ser>
                <c:idx val="0"/>
                <c:order val="0"/>
                <c:tx>
                  <c:v>Monde</c:v>
                </c:tx>
                <c:spPr>
                  <a:ln w="41275"/>
                </c:spPr>
                <c:marker>
                  <c:symbol val="circle"/>
                  <c:size val="10"/>
                </c:marker>
                <c:cat>
                  <c:numRef>
                    <c:extLst>
                      <c:ext uri="{02D57815-91ED-43cb-92C2-25804820EDAC}">
                        <c15:formulaRef>
                          <c15:sqref>DataF13.1!$A$4:$A$39</c15:sqref>
                        </c15:formulaRef>
                      </c:ext>
                    </c:extLst>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extLst>
                      <c:ext uri="{02D57815-91ED-43cb-92C2-25804820EDAC}">
                        <c15:formulaRef>
                          <c15:sqref>DataF13.1!$B$4:$B$39</c15:sqref>
                        </c15:formulaRef>
                      </c:ext>
                    </c:extLst>
                    <c:numCache>
                      <c:formatCode>0</c:formatCode>
                      <c:ptCount val="36"/>
                      <c:pt idx="0">
                        <c:v>603.4899999999999</c:v>
                      </c:pt>
                      <c:pt idx="6">
                        <c:v>792.88103968779365</c:v>
                      </c:pt>
                      <c:pt idx="12">
                        <c:v>1041.7079704657854</c:v>
                      </c:pt>
                      <c:pt idx="17">
                        <c:v>1275.7320676894062</c:v>
                      </c:pt>
                      <c:pt idx="21">
                        <c:v>1792.9247028219831</c:v>
                      </c:pt>
                      <c:pt idx="25">
                        <c:v>2527.9598949347428</c:v>
                      </c:pt>
                      <c:pt idx="27">
                        <c:v>3691.1574281273156</c:v>
                      </c:pt>
                      <c:pt idx="29">
                        <c:v>5306.4251540000005</c:v>
                      </c:pt>
                      <c:pt idx="31">
                        <c:v>6926.8902032353044</c:v>
                      </c:pt>
                      <c:pt idx="32">
                        <c:v>7576.1744484624223</c:v>
                      </c:pt>
                      <c:pt idx="33">
                        <c:v>8321.37961</c:v>
                      </c:pt>
                      <c:pt idx="35">
                        <c:v>9306.1279859999995</c:v>
                      </c:pt>
                    </c:numCache>
                  </c:numRef>
                </c:val>
                <c:smooth val="0"/>
              </c15:ser>
            </c15:filteredLineSeries>
            <c15:filteredLineSeries>
              <c15:ser>
                <c:idx val="1"/>
                <c:order val="1"/>
                <c:tx>
                  <c:v>Inde</c:v>
                </c:tx>
                <c:spPr>
                  <a:ln w="41275"/>
                </c:spPr>
                <c:marker>
                  <c:symbol val="none"/>
                </c:marker>
                <c:cat>
                  <c:numRef>
                    <c:extLst xmlns:c15="http://schemas.microsoft.com/office/drawing/2012/chart">
                      <c:ext xmlns:c15="http://schemas.microsoft.com/office/drawing/2012/chart" uri="{02D57815-91ED-43cb-92C2-25804820EDAC}">
                        <c15:formulaRef>
                          <c15:sqref>DataF13.1!$A$4:$A$39</c15:sqref>
                        </c15:formulaRef>
                      </c:ext>
                    </c:extLst>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extLst xmlns:c15="http://schemas.microsoft.com/office/drawing/2012/chart">
                      <c:ext xmlns:c15="http://schemas.microsoft.com/office/drawing/2012/chart" uri="{02D57815-91ED-43cb-92C2-25804820EDAC}">
                        <c15:formulaRef>
                          <c15:sqref>DataF13.1!$C$4:$C$39</c15:sqref>
                        </c15:formulaRef>
                      </c:ext>
                    </c:extLst>
                    <c:numCache>
                      <c:formatCode>0</c:formatCode>
                      <c:ptCount val="36"/>
                      <c:pt idx="0">
                        <c:v>165</c:v>
                      </c:pt>
                      <c:pt idx="6">
                        <c:v>185.70137907095511</c:v>
                      </c:pt>
                      <c:pt idx="12">
                        <c:v>209.00001326578524</c:v>
                      </c:pt>
                      <c:pt idx="17">
                        <c:v>253.00001676234464</c:v>
                      </c:pt>
                      <c:pt idx="21">
                        <c:v>303.7</c:v>
                      </c:pt>
                      <c:pt idx="25">
                        <c:v>359</c:v>
                      </c:pt>
                      <c:pt idx="27">
                        <c:v>541</c:v>
                      </c:pt>
                      <c:pt idx="29">
                        <c:v>873.78544899999997</c:v>
                      </c:pt>
                      <c:pt idx="31">
                        <c:v>1258.3509709999998</c:v>
                      </c:pt>
                      <c:pt idx="32">
                        <c:v>1384.5849470323576</c:v>
                      </c:pt>
                      <c:pt idx="33">
                        <c:v>1523.4823349999999</c:v>
                      </c:pt>
                      <c:pt idx="35">
                        <c:v>1692.0076309999999</c:v>
                      </c:pt>
                    </c:numCache>
                  </c:numRef>
                </c:val>
                <c:smooth val="1"/>
              </c15:ser>
            </c15:filteredLineSeries>
            <c15:filteredLineSeries>
              <c15:ser>
                <c:idx val="2"/>
                <c:order val="2"/>
                <c:tx>
                  <c:v>Chine</c:v>
                </c:tx>
                <c:spPr>
                  <a:ln w="41275"/>
                </c:spPr>
                <c:marker>
                  <c:symbol val="none"/>
                </c:marker>
                <c:cat>
                  <c:numRef>
                    <c:extLst xmlns:c15="http://schemas.microsoft.com/office/drawing/2012/chart">
                      <c:ext xmlns:c15="http://schemas.microsoft.com/office/drawing/2012/chart" uri="{02D57815-91ED-43cb-92C2-25804820EDAC}">
                        <c15:formulaRef>
                          <c15:sqref>DataF13.1!$A$4:$A$39</c15:sqref>
                        </c15:formulaRef>
                      </c:ext>
                    </c:extLst>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extLst xmlns:c15="http://schemas.microsoft.com/office/drawing/2012/chart">
                      <c:ext xmlns:c15="http://schemas.microsoft.com/office/drawing/2012/chart" uri="{02D57815-91ED-43cb-92C2-25804820EDAC}">
                        <c15:formulaRef>
                          <c15:sqref>DataF13.1!$D$4:$D$39</c15:sqref>
                        </c15:formulaRef>
                      </c:ext>
                    </c:extLst>
                    <c:numCache>
                      <c:formatCode>0</c:formatCode>
                      <c:ptCount val="36"/>
                      <c:pt idx="0">
                        <c:v>138</c:v>
                      </c:pt>
                      <c:pt idx="6">
                        <c:v>229.29893152825636</c:v>
                      </c:pt>
                      <c:pt idx="12">
                        <c:v>381</c:v>
                      </c:pt>
                      <c:pt idx="17">
                        <c:v>358</c:v>
                      </c:pt>
                      <c:pt idx="21">
                        <c:v>437.14</c:v>
                      </c:pt>
                      <c:pt idx="25">
                        <c:v>546.81500000000005</c:v>
                      </c:pt>
                      <c:pt idx="27">
                        <c:v>818.31500000000005</c:v>
                      </c:pt>
                      <c:pt idx="29">
                        <c:v>1145.1952290000002</c:v>
                      </c:pt>
                      <c:pt idx="31">
                        <c:v>1353.6006869999999</c:v>
                      </c:pt>
                      <c:pt idx="32">
                        <c:v>1373.1965346184277</c:v>
                      </c:pt>
                      <c:pt idx="33">
                        <c:v>1393.0760680000001</c:v>
                      </c:pt>
                      <c:pt idx="35">
                        <c:v>1295.6037630000001</c:v>
                      </c:pt>
                    </c:numCache>
                  </c:numRef>
                </c:val>
                <c:smooth val="1"/>
              </c15:ser>
            </c15:filteredLineSeries>
            <c15:filteredLineSeries>
              <c15:ser>
                <c:idx val="3"/>
                <c:order val="3"/>
                <c:tx>
                  <c:v>Reste de l'Asie</c:v>
                </c:tx>
                <c:marker>
                  <c:symbol val="none"/>
                </c:marker>
                <c:cat>
                  <c:numRef>
                    <c:extLst xmlns:c15="http://schemas.microsoft.com/office/drawing/2012/chart">
                      <c:ext xmlns:c15="http://schemas.microsoft.com/office/drawing/2012/chart" uri="{02D57815-91ED-43cb-92C2-25804820EDAC}">
                        <c15:formulaRef>
                          <c15:sqref>DataF13.1!$A$4:$A$39</c15:sqref>
                        </c15:formulaRef>
                      </c:ext>
                    </c:extLst>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extLst xmlns:c15="http://schemas.microsoft.com/office/drawing/2012/chart">
                      <c:ext xmlns:c15="http://schemas.microsoft.com/office/drawing/2012/chart" uri="{02D57815-91ED-43cb-92C2-25804820EDAC}">
                        <c15:formulaRef>
                          <c15:sqref>DataF13.1!$E$4:$E$39</c15:sqref>
                        </c15:formulaRef>
                      </c:ext>
                    </c:extLst>
                    <c:numCache>
                      <c:formatCode>0</c:formatCode>
                      <c:ptCount val="36"/>
                      <c:pt idx="0">
                        <c:v>103.07814746166152</c:v>
                      </c:pt>
                      <c:pt idx="6">
                        <c:v>127.75966954339651</c:v>
                      </c:pt>
                      <c:pt idx="12">
                        <c:v>128.52409400142756</c:v>
                      </c:pt>
                      <c:pt idx="17">
                        <c:v>172.56716284967763</c:v>
                      </c:pt>
                      <c:pt idx="21">
                        <c:v>266.33452264615835</c:v>
                      </c:pt>
                      <c:pt idx="25">
                        <c:v>514.81446993474276</c:v>
                      </c:pt>
                      <c:pt idx="27">
                        <c:v>795.58754612731536</c:v>
                      </c:pt>
                      <c:pt idx="29">
                        <c:v>1207.4671370000008</c:v>
                      </c:pt>
                      <c:pt idx="31">
                        <c:v>1550.8981602353044</c:v>
                      </c:pt>
                      <c:pt idx="32">
                        <c:v>1760.0950137731647</c:v>
                      </c:pt>
                      <c:pt idx="33">
                        <c:v>1998.2784389999999</c:v>
                      </c:pt>
                      <c:pt idx="35">
                        <c:v>2209.8421069999995</c:v>
                      </c:pt>
                    </c:numCache>
                  </c:numRef>
                </c:val>
                <c:smooth val="0"/>
              </c15:ser>
            </c15:filteredLineSeries>
            <c15:filteredLineSeries>
              <c15:ser>
                <c:idx val="4"/>
                <c:order val="4"/>
                <c:tx>
                  <c:v>Europe</c:v>
                </c:tx>
                <c:spPr>
                  <a:ln w="41275">
                    <a:solidFill>
                      <a:schemeClr val="accent1"/>
                    </a:solidFill>
                  </a:ln>
                </c:spPr>
                <c:marker>
                  <c:symbol val="none"/>
                </c:marker>
                <c:cat>
                  <c:numRef>
                    <c:extLst xmlns:c15="http://schemas.microsoft.com/office/drawing/2012/chart">
                      <c:ext xmlns:c15="http://schemas.microsoft.com/office/drawing/2012/chart" uri="{02D57815-91ED-43cb-92C2-25804820EDAC}">
                        <c15:formulaRef>
                          <c15:sqref>DataF13.1!$A$4:$A$39</c15:sqref>
                        </c15:formulaRef>
                      </c:ext>
                    </c:extLst>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extLst xmlns:c15="http://schemas.microsoft.com/office/drawing/2012/chart">
                      <c:ext xmlns:c15="http://schemas.microsoft.com/office/drawing/2012/chart" uri="{02D57815-91ED-43cb-92C2-25804820EDAC}">
                        <c15:formulaRef>
                          <c15:sqref>DataF13.1!$G$4:$G$39</c15:sqref>
                        </c15:formulaRef>
                      </c:ext>
                    </c:extLst>
                    <c:numCache>
                      <c:formatCode>0</c:formatCode>
                      <c:ptCount val="36"/>
                      <c:pt idx="0">
                        <c:v>100.25999999999999</c:v>
                      </c:pt>
                      <c:pt idx="6">
                        <c:v>130.27830785846766</c:v>
                      </c:pt>
                      <c:pt idx="12">
                        <c:v>169.48499999999999</c:v>
                      </c:pt>
                      <c:pt idx="17">
                        <c:v>241.05599999999998</c:v>
                      </c:pt>
                      <c:pt idx="21">
                        <c:v>340.505</c:v>
                      </c:pt>
                      <c:pt idx="25">
                        <c:v>393.26589100000001</c:v>
                      </c:pt>
                      <c:pt idx="27">
                        <c:v>461.29148699999996</c:v>
                      </c:pt>
                      <c:pt idx="29">
                        <c:v>505.98506800000007</c:v>
                      </c:pt>
                      <c:pt idx="31">
                        <c:v>539.48523799999998</c:v>
                      </c:pt>
                      <c:pt idx="32">
                        <c:v>545.77701410917177</c:v>
                      </c:pt>
                      <c:pt idx="33">
                        <c:v>552.2586389999999</c:v>
                      </c:pt>
                      <c:pt idx="35">
                        <c:v>546.33273499999996</c:v>
                      </c:pt>
                    </c:numCache>
                  </c:numRef>
                </c:val>
                <c:smooth val="1"/>
              </c15:ser>
            </c15:filteredLineSeries>
            <c15:filteredLineSeries>
              <c15:ser>
                <c:idx val="5"/>
                <c:order val="5"/>
                <c:tx>
                  <c:v>Afrique</c:v>
                </c:tx>
                <c:spPr>
                  <a:ln w="41275"/>
                </c:spPr>
                <c:marker>
                  <c:symbol val="none"/>
                </c:marker>
                <c:cat>
                  <c:numRef>
                    <c:extLst xmlns:c15="http://schemas.microsoft.com/office/drawing/2012/chart">
                      <c:ext xmlns:c15="http://schemas.microsoft.com/office/drawing/2012/chart" uri="{02D57815-91ED-43cb-92C2-25804820EDAC}">
                        <c15:formulaRef>
                          <c15:sqref>DataF13.1!$A$4:$A$39</c15:sqref>
                        </c15:formulaRef>
                      </c:ext>
                    </c:extLst>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extLst xmlns:c15="http://schemas.microsoft.com/office/drawing/2012/chart">
                      <c:ext xmlns:c15="http://schemas.microsoft.com/office/drawing/2012/chart" uri="{02D57815-91ED-43cb-92C2-25804820EDAC}">
                        <c15:formulaRef>
                          <c15:sqref>DataF13.1!$F$4:$F$39</c15:sqref>
                        </c15:formulaRef>
                      </c:ext>
                    </c:extLst>
                    <c:numCache>
                      <c:formatCode>0</c:formatCode>
                      <c:ptCount val="36"/>
                      <c:pt idx="0">
                        <c:v>61.08</c:v>
                      </c:pt>
                      <c:pt idx="6">
                        <c:v>67.336258500290228</c:v>
                      </c:pt>
                      <c:pt idx="12">
                        <c:v>74.236000000000004</c:v>
                      </c:pt>
                      <c:pt idx="17">
                        <c:v>90.465999999999994</c:v>
                      </c:pt>
                      <c:pt idx="21">
                        <c:v>124.697</c:v>
                      </c:pt>
                      <c:pt idx="25">
                        <c:v>227.93904599999999</c:v>
                      </c:pt>
                      <c:pt idx="27">
                        <c:v>365.89757700000013</c:v>
                      </c:pt>
                      <c:pt idx="29">
                        <c:v>635.286969</c:v>
                      </c:pt>
                      <c:pt idx="31">
                        <c:v>1070.096166</c:v>
                      </c:pt>
                      <c:pt idx="32">
                        <c:v>1291.9875420341418</c:v>
                      </c:pt>
                      <c:pt idx="33">
                        <c:v>1562.0469890000002</c:v>
                      </c:pt>
                      <c:pt idx="35">
                        <c:v>2191.5989049999998</c:v>
                      </c:pt>
                    </c:numCache>
                  </c:numRef>
                </c:val>
                <c:smooth val="0"/>
              </c15:ser>
            </c15:filteredLineSeries>
          </c:ext>
        </c:extLst>
      </c:lineChart>
      <c:catAx>
        <c:axId val="76591550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65920600"/>
        <c:crossesAt val="0"/>
        <c:auto val="0"/>
        <c:lblAlgn val="ctr"/>
        <c:lblOffset val="100"/>
        <c:tickLblSkip val="1"/>
        <c:tickMarkSkip val="2"/>
        <c:noMultiLvlLbl val="0"/>
      </c:catAx>
      <c:valAx>
        <c:axId val="765920600"/>
        <c:scaling>
          <c:logBase val="2"/>
          <c:orientation val="minMax"/>
          <c:max val="10000"/>
          <c:min val="12.5"/>
        </c:scaling>
        <c:delete val="0"/>
        <c:axPos val="l"/>
        <c:majorGridlines>
          <c:spPr>
            <a:ln w="12700">
              <a:solidFill>
                <a:srgbClr val="000000"/>
              </a:solidFill>
              <a:prstDash val="sysDash"/>
            </a:ln>
          </c:spPr>
        </c:majorGridlines>
        <c:title>
          <c:tx>
            <c:rich>
              <a:bodyPr/>
              <a:lstStyle/>
              <a:p>
                <a:pPr>
                  <a:defRPr/>
                </a:pPr>
                <a:r>
                  <a:rPr lang="fr-FR" sz="1200"/>
                  <a:t>Population</a:t>
                </a:r>
                <a:r>
                  <a:rPr lang="fr-FR" sz="1200" baseline="0"/>
                  <a:t> in millions inhabitants</a:t>
                </a:r>
                <a:endParaRPr lang="fr-FR" sz="1200"/>
              </a:p>
            </c:rich>
          </c:tx>
          <c:layout>
            <c:manualLayout>
              <c:xMode val="edge"/>
              <c:yMode val="edge"/>
              <c:x val="0"/>
              <c:y val="0.21229805317474601"/>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65915504"/>
        <c:crossesAt val="1"/>
        <c:crossBetween val="midCat"/>
      </c:valAx>
      <c:spPr>
        <a:noFill/>
        <a:ln w="25400">
          <a:solidFill>
            <a:srgbClr val="000000"/>
          </a:solidFill>
        </a:ln>
      </c:spPr>
    </c:plotArea>
    <c:legend>
      <c:legendPos val="l"/>
      <c:layout>
        <c:manualLayout>
          <c:xMode val="edge"/>
          <c:yMode val="edge"/>
          <c:x val="0.36574923447069119"/>
          <c:y val="9.3674932277631795E-2"/>
          <c:w val="0.25820855205599302"/>
          <c:h val="0.18351719188045401"/>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baseline="0"/>
              <a:t>On the persistence of hyper-concentrated wealth</a:t>
            </a:r>
            <a:endParaRPr lang="fr-FR" sz="2000"/>
          </a:p>
        </c:rich>
      </c:tx>
      <c:layout>
        <c:manualLayout>
          <c:xMode val="edge"/>
          <c:yMode val="edge"/>
          <c:x val="0.22266212014612236"/>
          <c:y val="2.2524673103644852E-3"/>
        </c:manualLayout>
      </c:layout>
      <c:overlay val="0"/>
    </c:title>
    <c:autoTitleDeleted val="0"/>
    <c:plotArea>
      <c:layout>
        <c:manualLayout>
          <c:layoutTarget val="inner"/>
          <c:xMode val="edge"/>
          <c:yMode val="edge"/>
          <c:x val="0.103815589203578"/>
          <c:y val="6.2294663107182E-2"/>
          <c:w val="0.88362394229721897"/>
          <c:h val="0.74954810070445499"/>
        </c:manualLayout>
      </c:layout>
      <c:barChart>
        <c:barDir val="col"/>
        <c:grouping val="clustered"/>
        <c:varyColors val="0"/>
        <c:ser>
          <c:idx val="0"/>
          <c:order val="0"/>
          <c:spPr>
            <a:solidFill>
              <a:schemeClr val="bg1">
                <a:lumMod val="75000"/>
              </a:schemeClr>
            </a:solidFill>
            <a:ln>
              <a:solidFill>
                <a:schemeClr val="tx1"/>
              </a:solidFill>
            </a:ln>
          </c:spPr>
          <c:invertIfNegative val="0"/>
          <c:dPt>
            <c:idx val="0"/>
            <c:invertIfNegative val="0"/>
            <c:bubble3D val="0"/>
            <c:spPr>
              <a:solidFill>
                <a:schemeClr val="accent5"/>
              </a:solidFill>
              <a:ln>
                <a:solidFill>
                  <a:schemeClr val="tx1"/>
                </a:solidFill>
              </a:ln>
            </c:spPr>
          </c:dPt>
          <c:dPt>
            <c:idx val="1"/>
            <c:invertIfNegative val="0"/>
            <c:bubble3D val="0"/>
            <c:spPr>
              <a:solidFill>
                <a:srgbClr val="FFFF00"/>
              </a:solidFill>
              <a:ln>
                <a:solidFill>
                  <a:schemeClr val="tx1"/>
                </a:solidFill>
              </a:ln>
            </c:spPr>
          </c:dPt>
          <c:dPt>
            <c:idx val="2"/>
            <c:invertIfNegative val="0"/>
            <c:bubble3D val="0"/>
            <c:spPr>
              <a:solidFill>
                <a:schemeClr val="accent6"/>
              </a:solidFill>
              <a:ln>
                <a:solidFill>
                  <a:schemeClr val="tx1"/>
                </a:solidFill>
              </a:ln>
            </c:spPr>
          </c:dPt>
          <c:cat>
            <c:strRef>
              <c:f>DataF13.10!$A$4:$A$6</c:f>
              <c:strCache>
                <c:ptCount val="3"/>
                <c:pt idx="0">
                  <c:v>Europe (1913)</c:v>
                </c:pt>
                <c:pt idx="1">
                  <c:v>Europe (2018)</c:v>
                </c:pt>
                <c:pt idx="2">
                  <c:v>United States (2018)</c:v>
                </c:pt>
              </c:strCache>
            </c:strRef>
          </c:cat>
          <c:val>
            <c:numRef>
              <c:f>DataF13.10!$B$4:$B$6</c:f>
              <c:numCache>
                <c:formatCode>0%</c:formatCode>
                <c:ptCount val="3"/>
                <c:pt idx="0">
                  <c:v>1.4397121637646152E-2</c:v>
                </c:pt>
                <c:pt idx="1">
                  <c:v>5.3448080202461098E-2</c:v>
                </c:pt>
                <c:pt idx="2">
                  <c:v>0.02</c:v>
                </c:pt>
              </c:numCache>
            </c:numRef>
          </c:val>
          <c:extLst/>
        </c:ser>
        <c:ser>
          <c:idx val="1"/>
          <c:order val="1"/>
          <c:spPr>
            <a:solidFill>
              <a:schemeClr val="accent2"/>
            </a:solidFill>
            <a:ln>
              <a:solidFill>
                <a:schemeClr val="tx1"/>
              </a:solidFill>
            </a:ln>
          </c:spPr>
          <c:invertIfNegative val="0"/>
          <c:dPt>
            <c:idx val="0"/>
            <c:invertIfNegative val="0"/>
            <c:bubble3D val="0"/>
            <c:spPr>
              <a:solidFill>
                <a:schemeClr val="accent5"/>
              </a:solidFill>
              <a:ln>
                <a:solidFill>
                  <a:schemeClr val="tx1"/>
                </a:solidFill>
              </a:ln>
            </c:spPr>
          </c:dPt>
          <c:dPt>
            <c:idx val="1"/>
            <c:invertIfNegative val="0"/>
            <c:bubble3D val="0"/>
            <c:spPr>
              <a:solidFill>
                <a:srgbClr val="FFFF00"/>
              </a:solidFill>
              <a:ln>
                <a:solidFill>
                  <a:schemeClr val="tx1"/>
                </a:solidFill>
              </a:ln>
            </c:spPr>
          </c:dPt>
          <c:dPt>
            <c:idx val="2"/>
            <c:invertIfNegative val="0"/>
            <c:bubble3D val="0"/>
            <c:spPr>
              <a:solidFill>
                <a:schemeClr val="accent6"/>
              </a:solidFill>
              <a:ln>
                <a:solidFill>
                  <a:schemeClr val="tx1"/>
                </a:solidFill>
              </a:ln>
            </c:spPr>
          </c:dPt>
          <c:cat>
            <c:strRef>
              <c:f>DataF13.10!$A$4:$A$6</c:f>
              <c:strCache>
                <c:ptCount val="3"/>
                <c:pt idx="0">
                  <c:v>Europe (1913)</c:v>
                </c:pt>
                <c:pt idx="1">
                  <c:v>Europe (2018)</c:v>
                </c:pt>
                <c:pt idx="2">
                  <c:v>United States (2018)</c:v>
                </c:pt>
              </c:strCache>
            </c:strRef>
          </c:cat>
          <c:val>
            <c:numRef>
              <c:f>DataF13.10!$C$4:$C$6</c:f>
              <c:numCache>
                <c:formatCode>0%</c:formatCode>
                <c:ptCount val="3"/>
                <c:pt idx="0">
                  <c:v>9.9882189692548265E-2</c:v>
                </c:pt>
                <c:pt idx="1">
                  <c:v>0.39376584121870556</c:v>
                </c:pt>
                <c:pt idx="2">
                  <c:v>0.24485420042499997</c:v>
                </c:pt>
              </c:numCache>
            </c:numRef>
          </c:val>
        </c:ser>
        <c:ser>
          <c:idx val="2"/>
          <c:order val="2"/>
          <c:spPr>
            <a:ln>
              <a:solidFill>
                <a:schemeClr val="tx1"/>
              </a:solidFill>
            </a:ln>
          </c:spPr>
          <c:invertIfNegative val="0"/>
          <c:dPt>
            <c:idx val="0"/>
            <c:invertIfNegative val="0"/>
            <c:bubble3D val="0"/>
            <c:spPr>
              <a:solidFill>
                <a:schemeClr val="accent5"/>
              </a:solidFill>
              <a:ln>
                <a:solidFill>
                  <a:schemeClr val="tx1"/>
                </a:solidFill>
              </a:ln>
            </c:spPr>
          </c:dPt>
          <c:dPt>
            <c:idx val="1"/>
            <c:invertIfNegative val="0"/>
            <c:bubble3D val="0"/>
            <c:spPr>
              <a:solidFill>
                <a:srgbClr val="FFFF00"/>
              </a:solidFill>
              <a:ln>
                <a:solidFill>
                  <a:schemeClr val="tx1"/>
                </a:solidFill>
              </a:ln>
            </c:spPr>
          </c:dPt>
          <c:dPt>
            <c:idx val="2"/>
            <c:invertIfNegative val="0"/>
            <c:bubble3D val="0"/>
            <c:spPr>
              <a:solidFill>
                <a:schemeClr val="accent6"/>
              </a:solidFill>
              <a:ln>
                <a:solidFill>
                  <a:schemeClr val="tx1"/>
                </a:solidFill>
              </a:ln>
            </c:spPr>
          </c:dPt>
          <c:cat>
            <c:strRef>
              <c:f>DataF13.10!$A$4:$A$6</c:f>
              <c:strCache>
                <c:ptCount val="3"/>
                <c:pt idx="0">
                  <c:v>Europe (1913)</c:v>
                </c:pt>
                <c:pt idx="1">
                  <c:v>Europe (2018)</c:v>
                </c:pt>
                <c:pt idx="2">
                  <c:v>United States (2018)</c:v>
                </c:pt>
              </c:strCache>
            </c:strRef>
          </c:cat>
          <c:val>
            <c:numRef>
              <c:f>DataF13.10!$D$4:$D$6</c:f>
              <c:numCache>
                <c:formatCode>0%</c:formatCode>
                <c:ptCount val="3"/>
                <c:pt idx="0">
                  <c:v>0.88572068866980558</c:v>
                </c:pt>
                <c:pt idx="1">
                  <c:v>0.55278607857883333</c:v>
                </c:pt>
                <c:pt idx="2">
                  <c:v>0.73514579957500004</c:v>
                </c:pt>
              </c:numCache>
            </c:numRef>
          </c:val>
        </c:ser>
        <c:dLbls>
          <c:showLegendKey val="0"/>
          <c:showVal val="0"/>
          <c:showCatName val="0"/>
          <c:showSerName val="0"/>
          <c:showPercent val="0"/>
          <c:showBubbleSize val="0"/>
        </c:dLbls>
        <c:gapWidth val="50"/>
        <c:axId val="614163936"/>
        <c:axId val="614167072"/>
      </c:barChart>
      <c:catAx>
        <c:axId val="614163936"/>
        <c:scaling>
          <c:orientation val="minMax"/>
        </c:scaling>
        <c:delete val="0"/>
        <c:axPos val="b"/>
        <c:numFmt formatCode="General" sourceLinked="0"/>
        <c:majorTickMark val="out"/>
        <c:minorTickMark val="none"/>
        <c:tickLblPos val="nextTo"/>
        <c:txPr>
          <a:bodyPr rot="0"/>
          <a:lstStyle/>
          <a:p>
            <a:pPr>
              <a:defRPr sz="1600" b="1" i="0">
                <a:latin typeface="Arial"/>
              </a:defRPr>
            </a:pPr>
            <a:endParaRPr lang="fr-FR"/>
          </a:p>
        </c:txPr>
        <c:crossAx val="614167072"/>
        <c:crosses val="autoZero"/>
        <c:auto val="1"/>
        <c:lblAlgn val="ctr"/>
        <c:lblOffset val="100"/>
        <c:tickLblSkip val="1"/>
        <c:noMultiLvlLbl val="0"/>
      </c:catAx>
      <c:valAx>
        <c:axId val="614167072"/>
        <c:scaling>
          <c:orientation val="minMax"/>
          <c:max val="0.9"/>
          <c:min val="0"/>
        </c:scaling>
        <c:delete val="0"/>
        <c:axPos val="l"/>
        <c:majorGridlines>
          <c:spPr>
            <a:ln w="12700">
              <a:prstDash val="sysDash"/>
            </a:ln>
          </c:spPr>
        </c:majorGridlines>
        <c:title>
          <c:tx>
            <c:rich>
              <a:bodyPr/>
              <a:lstStyle/>
              <a:p>
                <a:pPr>
                  <a:defRPr sz="1200" b="0">
                    <a:latin typeface="Arial" panose="020B0604020202020204" pitchFamily="34" charset="0"/>
                    <a:cs typeface="Arial" panose="020B0604020202020204" pitchFamily="34" charset="0"/>
                  </a:defRPr>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in total private property</a:t>
                </a:r>
                <a:endParaRPr lang="fr-FR" sz="1200" b="0">
                  <a:latin typeface="Arial" panose="020B0604020202020204" pitchFamily="34" charset="0"/>
                  <a:cs typeface="Arial" panose="020B0604020202020204" pitchFamily="34" charset="0"/>
                </a:endParaRPr>
              </a:p>
            </c:rich>
          </c:tx>
          <c:layout>
            <c:manualLayout>
              <c:xMode val="edge"/>
              <c:yMode val="edge"/>
              <c:x val="6.9026105781909196E-3"/>
              <c:y val="0.18225840642779201"/>
            </c:manualLayout>
          </c:layout>
          <c:overlay val="0"/>
        </c:title>
        <c:numFmt formatCode="0%" sourceLinked="0"/>
        <c:majorTickMark val="out"/>
        <c:minorTickMark val="none"/>
        <c:tickLblPos val="nextTo"/>
        <c:txPr>
          <a:bodyPr/>
          <a:lstStyle/>
          <a:p>
            <a:pPr>
              <a:defRPr sz="1600" b="1" i="0">
                <a:latin typeface="Arial"/>
              </a:defRPr>
            </a:pPr>
            <a:endParaRPr lang="fr-FR"/>
          </a:p>
        </c:txPr>
        <c:crossAx val="614163936"/>
        <c:crosses val="autoZero"/>
        <c:crossBetween val="between"/>
      </c:valAx>
      <c:spPr>
        <a:ln w="25400">
          <a:solidFill>
            <a:schemeClr val="tx1"/>
          </a:solidFill>
        </a:ln>
      </c:spPr>
    </c:plotArea>
    <c:plotVisOnly val="1"/>
    <c:dispBlanksAs val="gap"/>
    <c:showDLblsOverMax val="0"/>
  </c:chart>
  <c:spPr>
    <a:ln w="25400">
      <a:noFill/>
    </a:ln>
  </c:spPr>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800" b="1" i="0" u="none" strike="noStrike" kern="1200" baseline="0">
                <a:solidFill>
                  <a:srgbClr val="000000"/>
                </a:solidFill>
                <a:latin typeface="Arial"/>
                <a:ea typeface="Arial"/>
                <a:cs typeface="Arial"/>
              </a:defRPr>
            </a:pPr>
            <a:r>
              <a:rPr lang="fr-FR" sz="2000" baseline="0"/>
              <a:t>The persistence of patriarchy in France in the 21</a:t>
            </a:r>
            <a:r>
              <a:rPr lang="fr-FR" sz="2000" baseline="30000"/>
              <a:t>st</a:t>
            </a:r>
            <a:r>
              <a:rPr lang="fr-FR" sz="2000" baseline="0"/>
              <a:t> century</a:t>
            </a:r>
            <a:endParaRPr lang="fr-FR" sz="2000"/>
          </a:p>
        </c:rich>
      </c:tx>
      <c:layout>
        <c:manualLayout>
          <c:xMode val="edge"/>
          <c:yMode val="edge"/>
          <c:x val="0.15066875349597694"/>
          <c:y val="1.708233123579218E-4"/>
        </c:manualLayout>
      </c:layout>
      <c:overlay val="0"/>
      <c:spPr>
        <a:noFill/>
        <a:ln w="25400">
          <a:noFill/>
        </a:ln>
        <a:effectLst/>
      </c:spPr>
    </c:title>
    <c:autoTitleDeleted val="0"/>
    <c:plotArea>
      <c:layout>
        <c:manualLayout>
          <c:layoutTarget val="inner"/>
          <c:xMode val="edge"/>
          <c:yMode val="edge"/>
          <c:x val="9.4659653199087798E-2"/>
          <c:y val="5.4544855533225703E-2"/>
          <c:w val="0.872826685598727"/>
          <c:h val="0.77034527064869995"/>
        </c:manualLayout>
      </c:layout>
      <c:lineChart>
        <c:grouping val="standard"/>
        <c:varyColors val="0"/>
        <c:ser>
          <c:idx val="0"/>
          <c:order val="0"/>
          <c:tx>
            <c:v>Top 50%</c:v>
          </c:tx>
          <c:spPr>
            <a:ln w="44450" cap="rnd" cmpd="sng" algn="ctr">
              <a:solidFill>
                <a:srgbClr val="00B050"/>
              </a:solidFill>
              <a:prstDash val="solid"/>
              <a:round/>
            </a:ln>
            <a:effectLst/>
          </c:spPr>
          <c:marker>
            <c:symbol val="diamond"/>
            <c:size val="10"/>
            <c:spPr>
              <a:solidFill>
                <a:srgbClr val="00B050"/>
              </a:solidFill>
              <a:ln w="25400" cap="flat" cmpd="sng" algn="ctr">
                <a:solidFill>
                  <a:srgbClr val="00B050"/>
                </a:solidFill>
                <a:prstDash val="solid"/>
                <a:round/>
              </a:ln>
              <a:effectLst/>
            </c:spPr>
          </c:marker>
          <c:cat>
            <c:numRef>
              <c:f>DataF13.11!$A$7:$A$64</c:f>
              <c:numCache>
                <c:formatCode>0</c:formatCode>
                <c:ptCount val="5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formatCode="General">
                  <c:v>1996</c:v>
                </c:pt>
                <c:pt idx="27" formatCode="General">
                  <c:v>1997</c:v>
                </c:pt>
                <c:pt idx="28" formatCode="General">
                  <c:v>1998</c:v>
                </c:pt>
                <c:pt idx="29" formatCode="General">
                  <c:v>1999</c:v>
                </c:pt>
                <c:pt idx="30" formatCode="General">
                  <c:v>2000</c:v>
                </c:pt>
                <c:pt idx="31" formatCode="General">
                  <c:v>2001</c:v>
                </c:pt>
                <c:pt idx="32" formatCode="General">
                  <c:v>2002</c:v>
                </c:pt>
                <c:pt idx="33" formatCode="General">
                  <c:v>2003</c:v>
                </c:pt>
                <c:pt idx="34" formatCode="General">
                  <c:v>2004</c:v>
                </c:pt>
                <c:pt idx="35" formatCode="General">
                  <c:v>2005</c:v>
                </c:pt>
                <c:pt idx="36" formatCode="General">
                  <c:v>2006</c:v>
                </c:pt>
                <c:pt idx="37" formatCode="General">
                  <c:v>2007</c:v>
                </c:pt>
                <c:pt idx="38" formatCode="General">
                  <c:v>2008</c:v>
                </c:pt>
                <c:pt idx="39" formatCode="General">
                  <c:v>2009</c:v>
                </c:pt>
                <c:pt idx="40" formatCode="General">
                  <c:v>2010</c:v>
                </c:pt>
                <c:pt idx="41" formatCode="General">
                  <c:v>2011</c:v>
                </c:pt>
                <c:pt idx="42" formatCode="General">
                  <c:v>2012</c:v>
                </c:pt>
                <c:pt idx="43">
                  <c:v>2013</c:v>
                </c:pt>
                <c:pt idx="44" formatCode="General">
                  <c:v>2014</c:v>
                </c:pt>
                <c:pt idx="45" formatCode="General">
                  <c:v>2015</c:v>
                </c:pt>
                <c:pt idx="46" formatCode="General">
                  <c:v>2016</c:v>
                </c:pt>
                <c:pt idx="47">
                  <c:v>2017</c:v>
                </c:pt>
                <c:pt idx="48" formatCode="General">
                  <c:v>2018</c:v>
                </c:pt>
                <c:pt idx="49" formatCode="General">
                  <c:v>2019</c:v>
                </c:pt>
                <c:pt idx="50" formatCode="General">
                  <c:v>2020</c:v>
                </c:pt>
                <c:pt idx="51">
                  <c:v>2021</c:v>
                </c:pt>
                <c:pt idx="52" formatCode="General">
                  <c:v>2022</c:v>
                </c:pt>
                <c:pt idx="53" formatCode="General">
                  <c:v>2023</c:v>
                </c:pt>
                <c:pt idx="54" formatCode="General">
                  <c:v>2024</c:v>
                </c:pt>
                <c:pt idx="55">
                  <c:v>2025</c:v>
                </c:pt>
                <c:pt idx="56" formatCode="General">
                  <c:v>2026</c:v>
                </c:pt>
                <c:pt idx="57" formatCode="General">
                  <c:v>2027</c:v>
                </c:pt>
              </c:numCache>
            </c:numRef>
          </c:cat>
          <c:val>
            <c:numRef>
              <c:f>DataF13.11!$C$7:$C$65</c:f>
              <c:numCache>
                <c:formatCode>0%</c:formatCode>
                <c:ptCount val="59"/>
                <c:pt idx="0">
                  <c:v>0.3061901330947876</c:v>
                </c:pt>
                <c:pt idx="5">
                  <c:v>0.32052356004714966</c:v>
                </c:pt>
                <c:pt idx="9">
                  <c:v>0.31906849145889282</c:v>
                </c:pt>
                <c:pt idx="14">
                  <c:v>0.36625555157661438</c:v>
                </c:pt>
                <c:pt idx="18">
                  <c:v>0.37834477424621582</c:v>
                </c:pt>
                <c:pt idx="21">
                  <c:v>0.3817562460899353</c:v>
                </c:pt>
                <c:pt idx="24">
                  <c:v>0.388792484998703</c:v>
                </c:pt>
                <c:pt idx="25">
                  <c:v>0.39267149567604065</c:v>
                </c:pt>
                <c:pt idx="26">
                  <c:v>0.39860323071479797</c:v>
                </c:pt>
                <c:pt idx="27">
                  <c:v>0.39940479397773743</c:v>
                </c:pt>
                <c:pt idx="28">
                  <c:v>0.39587843418121338</c:v>
                </c:pt>
                <c:pt idx="29">
                  <c:v>0.39539334177970886</c:v>
                </c:pt>
                <c:pt idx="30">
                  <c:v>0.39561054110527039</c:v>
                </c:pt>
                <c:pt idx="31">
                  <c:v>0.39216920733451843</c:v>
                </c:pt>
                <c:pt idx="32">
                  <c:v>0.39293038845062256</c:v>
                </c:pt>
                <c:pt idx="33">
                  <c:v>0.39692851901054382</c:v>
                </c:pt>
                <c:pt idx="34">
                  <c:v>0.39926937222480774</c:v>
                </c:pt>
                <c:pt idx="35">
                  <c:v>0.39877676963806152</c:v>
                </c:pt>
                <c:pt idx="36">
                  <c:v>0.3992118239402771</c:v>
                </c:pt>
                <c:pt idx="37">
                  <c:v>0.40304651856422424</c:v>
                </c:pt>
                <c:pt idx="38">
                  <c:v>0.40367329120635986</c:v>
                </c:pt>
                <c:pt idx="39">
                  <c:v>0.4123116135597229</c:v>
                </c:pt>
                <c:pt idx="40">
                  <c:v>0.41489002108573914</c:v>
                </c:pt>
                <c:pt idx="41">
                  <c:v>0.41239681839942932</c:v>
                </c:pt>
                <c:pt idx="42">
                  <c:v>0.41687151789665222</c:v>
                </c:pt>
                <c:pt idx="43">
                  <c:v>0.41463416814804077</c:v>
                </c:pt>
                <c:pt idx="44">
                  <c:v>0.41687151789665222</c:v>
                </c:pt>
                <c:pt idx="45">
                  <c:v>0.41687151789665222</c:v>
                </c:pt>
              </c:numCache>
            </c:numRef>
          </c:val>
          <c:smooth val="1"/>
          <c:extLst xmlns:c16r2="http://schemas.microsoft.com/office/drawing/2015/06/chart">
            <c:ext xmlns:c16="http://schemas.microsoft.com/office/drawing/2014/chart" uri="{C3380CC4-5D6E-409C-BE32-E72D297353CC}">
              <c16:uniqueId val="{00000000-CA93-419F-9209-AC3C3DBBD48C}"/>
            </c:ext>
          </c:extLst>
        </c:ser>
        <c:ser>
          <c:idx val="2"/>
          <c:order val="1"/>
          <c:tx>
            <c:v>Top 10%</c:v>
          </c:tx>
          <c:spPr>
            <a:ln w="41275" cap="rnd" cmpd="sng" algn="ctr">
              <a:solidFill>
                <a:srgbClr val="FF0000"/>
              </a:solidFill>
              <a:prstDash val="solid"/>
              <a:round/>
            </a:ln>
            <a:effectLst/>
          </c:spPr>
          <c:marker>
            <c:symbol val="triangle"/>
            <c:size val="8"/>
            <c:spPr>
              <a:solidFill>
                <a:srgbClr val="FF0000"/>
              </a:solidFill>
              <a:ln w="25400" cap="flat" cmpd="sng" algn="ctr">
                <a:solidFill>
                  <a:srgbClr val="FF0000"/>
                </a:solidFill>
                <a:prstDash val="solid"/>
                <a:round/>
              </a:ln>
              <a:effectLst/>
            </c:spPr>
          </c:marker>
          <c:cat>
            <c:numRef>
              <c:f>DataF13.11!$A$7:$A$64</c:f>
              <c:numCache>
                <c:formatCode>0</c:formatCode>
                <c:ptCount val="5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formatCode="General">
                  <c:v>1996</c:v>
                </c:pt>
                <c:pt idx="27" formatCode="General">
                  <c:v>1997</c:v>
                </c:pt>
                <c:pt idx="28" formatCode="General">
                  <c:v>1998</c:v>
                </c:pt>
                <c:pt idx="29" formatCode="General">
                  <c:v>1999</c:v>
                </c:pt>
                <c:pt idx="30" formatCode="General">
                  <c:v>2000</c:v>
                </c:pt>
                <c:pt idx="31" formatCode="General">
                  <c:v>2001</c:v>
                </c:pt>
                <c:pt idx="32" formatCode="General">
                  <c:v>2002</c:v>
                </c:pt>
                <c:pt idx="33" formatCode="General">
                  <c:v>2003</c:v>
                </c:pt>
                <c:pt idx="34" formatCode="General">
                  <c:v>2004</c:v>
                </c:pt>
                <c:pt idx="35" formatCode="General">
                  <c:v>2005</c:v>
                </c:pt>
                <c:pt idx="36" formatCode="General">
                  <c:v>2006</c:v>
                </c:pt>
                <c:pt idx="37" formatCode="General">
                  <c:v>2007</c:v>
                </c:pt>
                <c:pt idx="38" formatCode="General">
                  <c:v>2008</c:v>
                </c:pt>
                <c:pt idx="39" formatCode="General">
                  <c:v>2009</c:v>
                </c:pt>
                <c:pt idx="40" formatCode="General">
                  <c:v>2010</c:v>
                </c:pt>
                <c:pt idx="41" formatCode="General">
                  <c:v>2011</c:v>
                </c:pt>
                <c:pt idx="42" formatCode="General">
                  <c:v>2012</c:v>
                </c:pt>
                <c:pt idx="43">
                  <c:v>2013</c:v>
                </c:pt>
                <c:pt idx="44" formatCode="General">
                  <c:v>2014</c:v>
                </c:pt>
                <c:pt idx="45" formatCode="General">
                  <c:v>2015</c:v>
                </c:pt>
                <c:pt idx="46" formatCode="General">
                  <c:v>2016</c:v>
                </c:pt>
                <c:pt idx="47">
                  <c:v>2017</c:v>
                </c:pt>
                <c:pt idx="48" formatCode="General">
                  <c:v>2018</c:v>
                </c:pt>
                <c:pt idx="49" formatCode="General">
                  <c:v>2019</c:v>
                </c:pt>
                <c:pt idx="50" formatCode="General">
                  <c:v>2020</c:v>
                </c:pt>
                <c:pt idx="51">
                  <c:v>2021</c:v>
                </c:pt>
                <c:pt idx="52" formatCode="General">
                  <c:v>2022</c:v>
                </c:pt>
                <c:pt idx="53" formatCode="General">
                  <c:v>2023</c:v>
                </c:pt>
                <c:pt idx="54" formatCode="General">
                  <c:v>2024</c:v>
                </c:pt>
                <c:pt idx="55">
                  <c:v>2025</c:v>
                </c:pt>
                <c:pt idx="56" formatCode="General">
                  <c:v>2026</c:v>
                </c:pt>
                <c:pt idx="57" formatCode="General">
                  <c:v>2027</c:v>
                </c:pt>
              </c:numCache>
            </c:numRef>
          </c:cat>
          <c:val>
            <c:numRef>
              <c:f>DataF13.11!$D$7:$D$60</c:f>
              <c:numCache>
                <c:formatCode>0%</c:formatCode>
                <c:ptCount val="54"/>
                <c:pt idx="0">
                  <c:v>0.17208753526210785</c:v>
                </c:pt>
                <c:pt idx="5">
                  <c:v>0.18740288913249969</c:v>
                </c:pt>
                <c:pt idx="9">
                  <c:v>0.1680670827627182</c:v>
                </c:pt>
                <c:pt idx="14">
                  <c:v>0.18954020738601685</c:v>
                </c:pt>
                <c:pt idx="18">
                  <c:v>0.2443537563085556</c:v>
                </c:pt>
                <c:pt idx="20">
                  <c:v>0.25727838277816772</c:v>
                </c:pt>
                <c:pt idx="21">
                  <c:v>0.24822202324867249</c:v>
                </c:pt>
                <c:pt idx="24">
                  <c:v>0.24543957412242889</c:v>
                </c:pt>
                <c:pt idx="25">
                  <c:v>0.25807297229766846</c:v>
                </c:pt>
                <c:pt idx="26">
                  <c:v>0.25748845934867859</c:v>
                </c:pt>
                <c:pt idx="27">
                  <c:v>0.25995582342147827</c:v>
                </c:pt>
                <c:pt idx="28">
                  <c:v>0.25853252410888672</c:v>
                </c:pt>
                <c:pt idx="29">
                  <c:v>0.2547970712184906</c:v>
                </c:pt>
                <c:pt idx="30">
                  <c:v>0.25422415137290955</c:v>
                </c:pt>
                <c:pt idx="31">
                  <c:v>0.2514910101890564</c:v>
                </c:pt>
                <c:pt idx="32">
                  <c:v>0.25532490015029907</c:v>
                </c:pt>
                <c:pt idx="33">
                  <c:v>0.26610815525054932</c:v>
                </c:pt>
                <c:pt idx="34">
                  <c:v>0.26911234855651855</c:v>
                </c:pt>
                <c:pt idx="35">
                  <c:v>0.26955628395080566</c:v>
                </c:pt>
                <c:pt idx="36">
                  <c:v>0.2710053026676178</c:v>
                </c:pt>
                <c:pt idx="37">
                  <c:v>0.27924850583076477</c:v>
                </c:pt>
                <c:pt idx="38">
                  <c:v>0.27660790085792542</c:v>
                </c:pt>
                <c:pt idx="39">
                  <c:v>0.2858218252658844</c:v>
                </c:pt>
                <c:pt idx="40">
                  <c:v>0.29304948449134827</c:v>
                </c:pt>
                <c:pt idx="41">
                  <c:v>0.29279518127441406</c:v>
                </c:pt>
                <c:pt idx="42">
                  <c:v>0.29504081606864929</c:v>
                </c:pt>
                <c:pt idx="43">
                  <c:v>0.29391799867153168</c:v>
                </c:pt>
                <c:pt idx="44">
                  <c:v>0.29504081606864929</c:v>
                </c:pt>
                <c:pt idx="45">
                  <c:v>0.29504081606864929</c:v>
                </c:pt>
              </c:numCache>
            </c:numRef>
          </c:val>
          <c:smooth val="0"/>
          <c:extLst xmlns:c16r2="http://schemas.microsoft.com/office/drawing/2015/06/chart">
            <c:ext xmlns:c16="http://schemas.microsoft.com/office/drawing/2014/chart" uri="{C3380CC4-5D6E-409C-BE32-E72D297353CC}">
              <c16:uniqueId val="{00000001-CA93-419F-9209-AC3C3DBBD48C}"/>
            </c:ext>
          </c:extLst>
        </c:ser>
        <c:ser>
          <c:idx val="3"/>
          <c:order val="2"/>
          <c:tx>
            <c:v>Top 1%</c:v>
          </c:tx>
          <c:spPr>
            <a:ln w="41275" cap="rnd" cmpd="sng" algn="ctr">
              <a:solidFill>
                <a:schemeClr val="accent2"/>
              </a:solidFill>
              <a:prstDash val="solid"/>
              <a:round/>
            </a:ln>
            <a:effectLst/>
          </c:spPr>
          <c:marker>
            <c:symbol val="x"/>
            <c:size val="7"/>
            <c:spPr>
              <a:solidFill>
                <a:schemeClr val="accent2"/>
              </a:solidFill>
              <a:ln w="25400" cap="flat" cmpd="sng" algn="ctr">
                <a:solidFill>
                  <a:schemeClr val="accent2"/>
                </a:solidFill>
                <a:prstDash val="solid"/>
                <a:round/>
              </a:ln>
              <a:effectLst/>
            </c:spPr>
          </c:marker>
          <c:cat>
            <c:numRef>
              <c:f>DataF13.11!$A$7:$A$64</c:f>
              <c:numCache>
                <c:formatCode>0</c:formatCode>
                <c:ptCount val="5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formatCode="General">
                  <c:v>1996</c:v>
                </c:pt>
                <c:pt idx="27" formatCode="General">
                  <c:v>1997</c:v>
                </c:pt>
                <c:pt idx="28" formatCode="General">
                  <c:v>1998</c:v>
                </c:pt>
                <c:pt idx="29" formatCode="General">
                  <c:v>1999</c:v>
                </c:pt>
                <c:pt idx="30" formatCode="General">
                  <c:v>2000</c:v>
                </c:pt>
                <c:pt idx="31" formatCode="General">
                  <c:v>2001</c:v>
                </c:pt>
                <c:pt idx="32" formatCode="General">
                  <c:v>2002</c:v>
                </c:pt>
                <c:pt idx="33" formatCode="General">
                  <c:v>2003</c:v>
                </c:pt>
                <c:pt idx="34" formatCode="General">
                  <c:v>2004</c:v>
                </c:pt>
                <c:pt idx="35" formatCode="General">
                  <c:v>2005</c:v>
                </c:pt>
                <c:pt idx="36" formatCode="General">
                  <c:v>2006</c:v>
                </c:pt>
                <c:pt idx="37" formatCode="General">
                  <c:v>2007</c:v>
                </c:pt>
                <c:pt idx="38" formatCode="General">
                  <c:v>2008</c:v>
                </c:pt>
                <c:pt idx="39" formatCode="General">
                  <c:v>2009</c:v>
                </c:pt>
                <c:pt idx="40" formatCode="General">
                  <c:v>2010</c:v>
                </c:pt>
                <c:pt idx="41" formatCode="General">
                  <c:v>2011</c:v>
                </c:pt>
                <c:pt idx="42" formatCode="General">
                  <c:v>2012</c:v>
                </c:pt>
                <c:pt idx="43">
                  <c:v>2013</c:v>
                </c:pt>
                <c:pt idx="44" formatCode="General">
                  <c:v>2014</c:v>
                </c:pt>
                <c:pt idx="45" formatCode="General">
                  <c:v>2015</c:v>
                </c:pt>
                <c:pt idx="46" formatCode="General">
                  <c:v>2016</c:v>
                </c:pt>
                <c:pt idx="47">
                  <c:v>2017</c:v>
                </c:pt>
                <c:pt idx="48" formatCode="General">
                  <c:v>2018</c:v>
                </c:pt>
                <c:pt idx="49" formatCode="General">
                  <c:v>2019</c:v>
                </c:pt>
                <c:pt idx="50" formatCode="General">
                  <c:v>2020</c:v>
                </c:pt>
                <c:pt idx="51">
                  <c:v>2021</c:v>
                </c:pt>
                <c:pt idx="52" formatCode="General">
                  <c:v>2022</c:v>
                </c:pt>
                <c:pt idx="53" formatCode="General">
                  <c:v>2023</c:v>
                </c:pt>
                <c:pt idx="54" formatCode="General">
                  <c:v>2024</c:v>
                </c:pt>
                <c:pt idx="55">
                  <c:v>2025</c:v>
                </c:pt>
                <c:pt idx="56" formatCode="General">
                  <c:v>2026</c:v>
                </c:pt>
                <c:pt idx="57" formatCode="General">
                  <c:v>2027</c:v>
                </c:pt>
              </c:numCache>
            </c:numRef>
          </c:cat>
          <c:val>
            <c:numRef>
              <c:f>DataF13.11!$E$7:$E$52</c:f>
              <c:numCache>
                <c:formatCode>0%</c:formatCode>
                <c:ptCount val="46"/>
                <c:pt idx="0">
                  <c:v>6.3052751123905182E-2</c:v>
                </c:pt>
                <c:pt idx="5">
                  <c:v>7.0531643927097321E-2</c:v>
                </c:pt>
                <c:pt idx="9">
                  <c:v>7.3407739400863647E-2</c:v>
                </c:pt>
                <c:pt idx="14">
                  <c:v>7.5785443186759949E-2</c:v>
                </c:pt>
                <c:pt idx="24">
                  <c:v>9.68923419713974E-2</c:v>
                </c:pt>
                <c:pt idx="25">
                  <c:v>0.10461765593290299</c:v>
                </c:pt>
                <c:pt idx="26">
                  <c:v>0.10168270766735077</c:v>
                </c:pt>
                <c:pt idx="27">
                  <c:v>0.10957876592874527</c:v>
                </c:pt>
                <c:pt idx="28">
                  <c:v>0.10566704720258713</c:v>
                </c:pt>
                <c:pt idx="29">
                  <c:v>0.11081793159246445</c:v>
                </c:pt>
                <c:pt idx="30">
                  <c:v>0.11280430108308792</c:v>
                </c:pt>
                <c:pt idx="31">
                  <c:v>0.12548729777336121</c:v>
                </c:pt>
                <c:pt idx="32">
                  <c:v>0.12901550531387329</c:v>
                </c:pt>
                <c:pt idx="33">
                  <c:v>0.12705574929714203</c:v>
                </c:pt>
                <c:pt idx="34">
                  <c:v>0.13793042302131653</c:v>
                </c:pt>
                <c:pt idx="35">
                  <c:v>0.13745605945587158</c:v>
                </c:pt>
                <c:pt idx="36">
                  <c:v>0.14290212094783783</c:v>
                </c:pt>
                <c:pt idx="37">
                  <c:v>0.14754045009613037</c:v>
                </c:pt>
                <c:pt idx="38">
                  <c:v>0.1501186341047287</c:v>
                </c:pt>
                <c:pt idx="39">
                  <c:v>0.14905709028244019</c:v>
                </c:pt>
                <c:pt idx="40">
                  <c:v>0.15733553469181061</c:v>
                </c:pt>
                <c:pt idx="41">
                  <c:v>0.16201323270797729</c:v>
                </c:pt>
                <c:pt idx="42">
                  <c:v>0.16411982476711273</c:v>
                </c:pt>
                <c:pt idx="43">
                  <c:v>0.16306652873754501</c:v>
                </c:pt>
                <c:pt idx="44">
                  <c:v>0.16411982476711273</c:v>
                </c:pt>
                <c:pt idx="45">
                  <c:v>0.16411982476711273</c:v>
                </c:pt>
              </c:numCache>
            </c:numRef>
          </c:val>
          <c:smooth val="0"/>
          <c:extLst xmlns:c16r2="http://schemas.microsoft.com/office/drawing/2015/06/chart">
            <c:ext xmlns:c16="http://schemas.microsoft.com/office/drawing/2014/chart" uri="{C3380CC4-5D6E-409C-BE32-E72D297353CC}">
              <c16:uniqueId val="{00000002-CA93-419F-9209-AC3C3DBBD48C}"/>
            </c:ext>
          </c:extLst>
        </c:ser>
        <c:ser>
          <c:idx val="4"/>
          <c:order val="3"/>
          <c:tx>
            <c:v>Top 0.1%</c:v>
          </c:tx>
          <c:spPr>
            <a:ln w="41275" cap="rnd" cmpd="sng" algn="ctr">
              <a:solidFill>
                <a:schemeClr val="accent5"/>
              </a:solidFill>
              <a:prstDash val="solid"/>
              <a:round/>
            </a:ln>
            <a:effectLst/>
          </c:spPr>
          <c:marker>
            <c:symbol val="star"/>
            <c:size val="7"/>
            <c:spPr>
              <a:solidFill>
                <a:schemeClr val="accent5"/>
              </a:solidFill>
              <a:ln w="25400" cap="flat" cmpd="sng" algn="ctr">
                <a:solidFill>
                  <a:schemeClr val="accent5"/>
                </a:solidFill>
                <a:prstDash val="solid"/>
                <a:round/>
              </a:ln>
              <a:effectLst/>
            </c:spPr>
          </c:marker>
          <c:cat>
            <c:numRef>
              <c:f>DataF13.11!$A$7:$A$64</c:f>
              <c:numCache>
                <c:formatCode>0</c:formatCode>
                <c:ptCount val="5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formatCode="General">
                  <c:v>1996</c:v>
                </c:pt>
                <c:pt idx="27" formatCode="General">
                  <c:v>1997</c:v>
                </c:pt>
                <c:pt idx="28" formatCode="General">
                  <c:v>1998</c:v>
                </c:pt>
                <c:pt idx="29" formatCode="General">
                  <c:v>1999</c:v>
                </c:pt>
                <c:pt idx="30" formatCode="General">
                  <c:v>2000</c:v>
                </c:pt>
                <c:pt idx="31" formatCode="General">
                  <c:v>2001</c:v>
                </c:pt>
                <c:pt idx="32" formatCode="General">
                  <c:v>2002</c:v>
                </c:pt>
                <c:pt idx="33" formatCode="General">
                  <c:v>2003</c:v>
                </c:pt>
                <c:pt idx="34" formatCode="General">
                  <c:v>2004</c:v>
                </c:pt>
                <c:pt idx="35" formatCode="General">
                  <c:v>2005</c:v>
                </c:pt>
                <c:pt idx="36" formatCode="General">
                  <c:v>2006</c:v>
                </c:pt>
                <c:pt idx="37" formatCode="General">
                  <c:v>2007</c:v>
                </c:pt>
                <c:pt idx="38" formatCode="General">
                  <c:v>2008</c:v>
                </c:pt>
                <c:pt idx="39" formatCode="General">
                  <c:v>2009</c:v>
                </c:pt>
                <c:pt idx="40" formatCode="General">
                  <c:v>2010</c:v>
                </c:pt>
                <c:pt idx="41" formatCode="General">
                  <c:v>2011</c:v>
                </c:pt>
                <c:pt idx="42" formatCode="General">
                  <c:v>2012</c:v>
                </c:pt>
                <c:pt idx="43">
                  <c:v>2013</c:v>
                </c:pt>
                <c:pt idx="44" formatCode="General">
                  <c:v>2014</c:v>
                </c:pt>
                <c:pt idx="45" formatCode="General">
                  <c:v>2015</c:v>
                </c:pt>
                <c:pt idx="46" formatCode="General">
                  <c:v>2016</c:v>
                </c:pt>
                <c:pt idx="47">
                  <c:v>2017</c:v>
                </c:pt>
                <c:pt idx="48" formatCode="General">
                  <c:v>2018</c:v>
                </c:pt>
                <c:pt idx="49" formatCode="General">
                  <c:v>2019</c:v>
                </c:pt>
                <c:pt idx="50" formatCode="General">
                  <c:v>2020</c:v>
                </c:pt>
                <c:pt idx="51">
                  <c:v>2021</c:v>
                </c:pt>
                <c:pt idx="52" formatCode="General">
                  <c:v>2022</c:v>
                </c:pt>
                <c:pt idx="53" formatCode="General">
                  <c:v>2023</c:v>
                </c:pt>
                <c:pt idx="54" formatCode="General">
                  <c:v>2024</c:v>
                </c:pt>
                <c:pt idx="55">
                  <c:v>2025</c:v>
                </c:pt>
                <c:pt idx="56" formatCode="General">
                  <c:v>2026</c:v>
                </c:pt>
                <c:pt idx="57" formatCode="General">
                  <c:v>2027</c:v>
                </c:pt>
              </c:numCache>
            </c:numRef>
          </c:cat>
          <c:val>
            <c:numRef>
              <c:f>DataF13.11!$F$7:$F$52</c:f>
              <c:numCache>
                <c:formatCode>0%</c:formatCode>
                <c:ptCount val="46"/>
                <c:pt idx="0">
                  <c:v>5.4830748587846756E-2</c:v>
                </c:pt>
                <c:pt idx="5">
                  <c:v>7.4492290616035461E-2</c:v>
                </c:pt>
                <c:pt idx="9">
                  <c:v>7.7245920896530151E-2</c:v>
                </c:pt>
                <c:pt idx="14">
                  <c:v>7.7042475342750549E-2</c:v>
                </c:pt>
                <c:pt idx="18">
                  <c:v>7.763681560754776E-2</c:v>
                </c:pt>
                <c:pt idx="24">
                  <c:v>6.7989811301231384E-2</c:v>
                </c:pt>
                <c:pt idx="25">
                  <c:v>6.8534933030605316E-2</c:v>
                </c:pt>
                <c:pt idx="26">
                  <c:v>7.6629228889942169E-2</c:v>
                </c:pt>
                <c:pt idx="27">
                  <c:v>7.9897791147232056E-2</c:v>
                </c:pt>
                <c:pt idx="28">
                  <c:v>7.7921539545059204E-2</c:v>
                </c:pt>
                <c:pt idx="29">
                  <c:v>8.414042741060257E-2</c:v>
                </c:pt>
                <c:pt idx="30">
                  <c:v>8.9177004992961884E-2</c:v>
                </c:pt>
                <c:pt idx="31">
                  <c:v>9.8661482334136963E-2</c:v>
                </c:pt>
                <c:pt idx="32">
                  <c:v>9.6578158438205719E-2</c:v>
                </c:pt>
                <c:pt idx="33">
                  <c:v>9.4920121133327484E-2</c:v>
                </c:pt>
                <c:pt idx="34">
                  <c:v>0.10539531707763672</c:v>
                </c:pt>
                <c:pt idx="35">
                  <c:v>0.10274919867515564</c:v>
                </c:pt>
                <c:pt idx="36">
                  <c:v>0.10173287987709045</c:v>
                </c:pt>
                <c:pt idx="37">
                  <c:v>0.11055198311805725</c:v>
                </c:pt>
                <c:pt idx="38">
                  <c:v>0.10745919495820999</c:v>
                </c:pt>
                <c:pt idx="39">
                  <c:v>0.10637355595827103</c:v>
                </c:pt>
                <c:pt idx="40">
                  <c:v>0.10958811640739441</c:v>
                </c:pt>
                <c:pt idx="41">
                  <c:v>0.11547795683145523</c:v>
                </c:pt>
                <c:pt idx="42">
                  <c:v>0.11996550858020782</c:v>
                </c:pt>
                <c:pt idx="43">
                  <c:v>0.11772173270583153</c:v>
                </c:pt>
                <c:pt idx="44">
                  <c:v>0.11996550858020782</c:v>
                </c:pt>
                <c:pt idx="45">
                  <c:v>0.11996550858020782</c:v>
                </c:pt>
              </c:numCache>
            </c:numRef>
          </c:val>
          <c:smooth val="0"/>
          <c:extLst xmlns:c16r2="http://schemas.microsoft.com/office/drawing/2015/06/chart">
            <c:ext xmlns:c16="http://schemas.microsoft.com/office/drawing/2014/chart" uri="{C3380CC4-5D6E-409C-BE32-E72D297353CC}">
              <c16:uniqueId val="{00000003-CA93-419F-9209-AC3C3DBBD48C}"/>
            </c:ext>
          </c:extLst>
        </c:ser>
        <c:dLbls>
          <c:showLegendKey val="0"/>
          <c:showVal val="0"/>
          <c:showCatName val="0"/>
          <c:showSerName val="0"/>
          <c:showPercent val="0"/>
          <c:showBubbleSize val="0"/>
        </c:dLbls>
        <c:marker val="1"/>
        <c:smooth val="0"/>
        <c:axId val="614169032"/>
        <c:axId val="614162760"/>
      </c:lineChart>
      <c:catAx>
        <c:axId val="614169032"/>
        <c:scaling>
          <c:orientation val="minMax"/>
        </c:scaling>
        <c:delete val="0"/>
        <c:axPos val="b"/>
        <c:majorGridlines>
          <c:spPr>
            <a:ln w="12700" cap="flat" cmpd="sng" algn="ctr">
              <a:solidFill>
                <a:schemeClr val="tx1"/>
              </a:solidFill>
              <a:prstDash val="sysDash"/>
              <a:round/>
            </a:ln>
            <a:effectLst/>
          </c:spPr>
        </c:majorGridlines>
        <c:numFmt formatCode="General" sourceLinked="0"/>
        <c:majorTickMark val="out"/>
        <c:minorTickMark val="none"/>
        <c:tickLblPos val="nextTo"/>
        <c:spPr>
          <a:noFill/>
          <a:ln w="3175" cap="flat" cmpd="sng" algn="ctr">
            <a:solidFill>
              <a:srgbClr val="000000"/>
            </a:solidFill>
            <a:prstDash val="solid"/>
            <a:round/>
          </a:ln>
          <a:effectLst/>
        </c:spPr>
        <c:txPr>
          <a:bodyPr rot="0" spcFirstLastPara="1" vertOverflow="ellipsis" wrap="square" anchor="ctr" anchorCtr="1"/>
          <a:lstStyle/>
          <a:p>
            <a:pPr>
              <a:defRPr sz="1600" b="0" i="0" u="none" strike="noStrike" kern="1200" baseline="0">
                <a:solidFill>
                  <a:srgbClr val="000000"/>
                </a:solidFill>
                <a:latin typeface="Arial"/>
                <a:ea typeface="Arial"/>
                <a:cs typeface="Arial"/>
              </a:defRPr>
            </a:pPr>
            <a:endParaRPr lang="fr-FR"/>
          </a:p>
        </c:txPr>
        <c:crossAx val="614162760"/>
        <c:crossesAt val="0"/>
        <c:auto val="1"/>
        <c:lblAlgn val="ctr"/>
        <c:lblOffset val="100"/>
        <c:tickLblSkip val="5"/>
        <c:tickMarkSkip val="5"/>
        <c:noMultiLvlLbl val="0"/>
      </c:catAx>
      <c:valAx>
        <c:axId val="614162760"/>
        <c:scaling>
          <c:orientation val="minMax"/>
          <c:max val="0.53"/>
          <c:min val="0"/>
        </c:scaling>
        <c:delete val="0"/>
        <c:axPos val="l"/>
        <c:majorGridlines>
          <c:spPr>
            <a:ln w="12700" cap="flat" cmpd="sng" algn="ctr">
              <a:solidFill>
                <a:srgbClr val="000000"/>
              </a:solidFill>
              <a:prstDash val="sysDash"/>
              <a:round/>
            </a:ln>
            <a:effectLst/>
          </c:spPr>
        </c:majorGridlines>
        <c:title>
          <c:tx>
            <c:rich>
              <a:bodyPr/>
              <a:lstStyle/>
              <a:p>
                <a:pPr>
                  <a:defRPr/>
                </a:pPr>
                <a:r>
                  <a:rPr lang="fr-FR" sz="1300"/>
                  <a:t>Proportion</a:t>
                </a:r>
                <a:r>
                  <a:rPr lang="fr-FR" sz="1300" baseline="0"/>
                  <a:t> of women among high incomes in France</a:t>
                </a:r>
                <a:endParaRPr lang="fr-FR" sz="1300"/>
              </a:p>
            </c:rich>
          </c:tx>
          <c:layout>
            <c:manualLayout>
              <c:xMode val="edge"/>
              <c:yMode val="edge"/>
              <c:x val="6.8306010928961803E-4"/>
              <c:y val="0.12696636246828999"/>
            </c:manualLayout>
          </c:layout>
          <c:overlay val="0"/>
        </c:title>
        <c:numFmt formatCode="0%" sourceLinked="0"/>
        <c:majorTickMark val="out"/>
        <c:minorTickMark val="none"/>
        <c:tickLblPos val="nextTo"/>
        <c:spPr>
          <a:noFill/>
          <a:ln w="3175" cap="flat" cmpd="sng" algn="ctr">
            <a:solidFill>
              <a:srgbClr val="000000"/>
            </a:solidFill>
            <a:prstDash val="solid"/>
            <a:round/>
          </a:ln>
          <a:effectLst/>
        </c:spPr>
        <c:txPr>
          <a:bodyPr rot="0" spcFirstLastPara="1" vertOverflow="ellipsis" wrap="square" anchor="ctr" anchorCtr="1"/>
          <a:lstStyle/>
          <a:p>
            <a:pPr>
              <a:defRPr sz="1600" b="0" i="0" u="none" strike="noStrike" kern="1200" baseline="0">
                <a:solidFill>
                  <a:srgbClr val="000000"/>
                </a:solidFill>
                <a:latin typeface="Arial"/>
                <a:ea typeface="Arial"/>
                <a:cs typeface="Arial"/>
              </a:defRPr>
            </a:pPr>
            <a:endParaRPr lang="fr-FR"/>
          </a:p>
        </c:txPr>
        <c:crossAx val="614169032"/>
        <c:crosses val="autoZero"/>
        <c:crossBetween val="midCat"/>
        <c:majorUnit val="0.05"/>
      </c:valAx>
      <c:spPr>
        <a:solidFill>
          <a:schemeClr val="bg1"/>
        </a:solidFill>
        <a:ln w="25400">
          <a:solidFill>
            <a:schemeClr val="tx1"/>
          </a:solidFill>
        </a:ln>
        <a:effectLst/>
      </c:spPr>
    </c:plotArea>
    <c:plotVisOnly val="1"/>
    <c:dispBlanksAs val="span"/>
    <c:showDLblsOverMax val="0"/>
  </c:chart>
  <c:spPr>
    <a:no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Tax revenues and trade liberalization 1970-2018</a:t>
            </a:r>
            <a:endParaRPr lang="fr-FR" sz="2000" b="0" baseline="0">
              <a:latin typeface="Arial" panose="020B0604020202020204" pitchFamily="34" charset="0"/>
              <a:cs typeface="Arial" panose="020B0604020202020204" pitchFamily="34" charset="0"/>
            </a:endParaRPr>
          </a:p>
        </c:rich>
      </c:tx>
      <c:layout>
        <c:manualLayout>
          <c:xMode val="edge"/>
          <c:yMode val="edge"/>
          <c:x val="0.18649267279090115"/>
          <c:y val="2.2031846775357349E-3"/>
        </c:manualLayout>
      </c:layout>
      <c:overlay val="0"/>
      <c:spPr>
        <a:noFill/>
        <a:ln w="25400">
          <a:noFill/>
        </a:ln>
      </c:spPr>
    </c:title>
    <c:autoTitleDeleted val="0"/>
    <c:plotArea>
      <c:layout>
        <c:manualLayout>
          <c:layoutTarget val="inner"/>
          <c:xMode val="edge"/>
          <c:yMode val="edge"/>
          <c:x val="9.55866668975794E-2"/>
          <c:y val="5.8930220000734869E-2"/>
          <c:w val="0.84279417635312504"/>
          <c:h val="0.69011777949799269"/>
        </c:manualLayout>
      </c:layout>
      <c:lineChart>
        <c:grouping val="standard"/>
        <c:varyColors val="0"/>
        <c:ser>
          <c:idx val="1"/>
          <c:order val="0"/>
          <c:tx>
            <c:v>High-income countries: total tax revenues</c:v>
          </c:tx>
          <c:spPr>
            <a:ln w="41275">
              <a:solidFill>
                <a:schemeClr val="accent5"/>
              </a:solidFill>
            </a:ln>
          </c:spPr>
          <c:marker>
            <c:symbol val="circle"/>
            <c:size val="13"/>
            <c:spPr>
              <a:solidFill>
                <a:schemeClr val="accent5"/>
              </a:solidFill>
              <a:ln>
                <a:solidFill>
                  <a:schemeClr val="accent5"/>
                </a:solidFill>
              </a:ln>
            </c:spPr>
          </c:marker>
          <c:cat>
            <c:strRef>
              <c:f>DataF13.12!$A$6:$A$10</c:f>
              <c:strCache>
                <c:ptCount val="5"/>
                <c:pt idx="0">
                  <c:v>1970-1979</c:v>
                </c:pt>
                <c:pt idx="1">
                  <c:v>1980-1989</c:v>
                </c:pt>
                <c:pt idx="2">
                  <c:v>1990-1999</c:v>
                </c:pt>
                <c:pt idx="3">
                  <c:v>2000-2009</c:v>
                </c:pt>
                <c:pt idx="4">
                  <c:v>2010-2018</c:v>
                </c:pt>
              </c:strCache>
            </c:strRef>
          </c:cat>
          <c:val>
            <c:numRef>
              <c:f>DataF13.12!$B$6:$B$10</c:f>
              <c:numCache>
                <c:formatCode>0.0%</c:formatCode>
                <c:ptCount val="5"/>
                <c:pt idx="0">
                  <c:v>0.30499999999999999</c:v>
                </c:pt>
                <c:pt idx="1">
                  <c:v>0.35</c:v>
                </c:pt>
                <c:pt idx="2">
                  <c:v>0.38400000000000001</c:v>
                </c:pt>
                <c:pt idx="3">
                  <c:v>0.40500000000000003</c:v>
                </c:pt>
                <c:pt idx="4">
                  <c:v>0.40500000000000003</c:v>
                </c:pt>
              </c:numCache>
            </c:numRef>
          </c:val>
          <c:smooth val="0"/>
        </c:ser>
        <c:ser>
          <c:idx val="0"/>
          <c:order val="1"/>
          <c:tx>
            <c:v>including taxes on international trade</c:v>
          </c:tx>
          <c:spPr>
            <a:ln w="31750">
              <a:solidFill>
                <a:schemeClr val="accent5"/>
              </a:solidFill>
              <a:prstDash val="sysDash"/>
            </a:ln>
          </c:spPr>
          <c:marker>
            <c:symbol val="circle"/>
            <c:size val="11"/>
            <c:spPr>
              <a:solidFill>
                <a:schemeClr val="accent5"/>
              </a:solidFill>
              <a:ln>
                <a:solidFill>
                  <a:schemeClr val="accent5"/>
                </a:solidFill>
              </a:ln>
            </c:spPr>
          </c:marker>
          <c:cat>
            <c:strRef>
              <c:f>DataF13.12!$A$6:$A$10</c:f>
              <c:strCache>
                <c:ptCount val="5"/>
                <c:pt idx="0">
                  <c:v>1970-1979</c:v>
                </c:pt>
                <c:pt idx="1">
                  <c:v>1980-1989</c:v>
                </c:pt>
                <c:pt idx="2">
                  <c:v>1990-1999</c:v>
                </c:pt>
                <c:pt idx="3">
                  <c:v>2000-2009</c:v>
                </c:pt>
                <c:pt idx="4">
                  <c:v>2010-2018</c:v>
                </c:pt>
              </c:strCache>
            </c:strRef>
          </c:cat>
          <c:val>
            <c:numRef>
              <c:f>DataF13.12!$C$6:$C$10</c:f>
              <c:numCache>
                <c:formatCode>0.0%</c:formatCode>
                <c:ptCount val="5"/>
                <c:pt idx="0">
                  <c:v>1.6E-2</c:v>
                </c:pt>
                <c:pt idx="1">
                  <c:v>1.0999999999999999E-2</c:v>
                </c:pt>
                <c:pt idx="2">
                  <c:v>6.0000000000000001E-3</c:v>
                </c:pt>
                <c:pt idx="3">
                  <c:v>4.0000000000000001E-3</c:v>
                </c:pt>
                <c:pt idx="4">
                  <c:v>3.0000000000000001E-3</c:v>
                </c:pt>
              </c:numCache>
            </c:numRef>
          </c:val>
          <c:smooth val="0"/>
        </c:ser>
        <c:ser>
          <c:idx val="4"/>
          <c:order val="2"/>
          <c:tx>
            <c:v>Low-income countries: total tax revenues</c:v>
          </c:tx>
          <c:spPr>
            <a:ln w="44450">
              <a:solidFill>
                <a:schemeClr val="accent2"/>
              </a:solidFill>
            </a:ln>
          </c:spPr>
          <c:marker>
            <c:symbol val="circle"/>
            <c:size val="12"/>
            <c:spPr>
              <a:solidFill>
                <a:schemeClr val="accent2"/>
              </a:solidFill>
              <a:ln>
                <a:solidFill>
                  <a:schemeClr val="accent2"/>
                </a:solidFill>
              </a:ln>
            </c:spPr>
          </c:marker>
          <c:val>
            <c:numRef>
              <c:f>DataF13.12!$D$6:$D$10</c:f>
              <c:numCache>
                <c:formatCode>0.0%</c:formatCode>
                <c:ptCount val="5"/>
                <c:pt idx="0">
                  <c:v>0.156</c:v>
                </c:pt>
                <c:pt idx="1">
                  <c:v>0.151</c:v>
                </c:pt>
                <c:pt idx="2">
                  <c:v>0.13700000000000001</c:v>
                </c:pt>
                <c:pt idx="3">
                  <c:v>0.14899999999999999</c:v>
                </c:pt>
                <c:pt idx="4">
                  <c:v>0.14499999999999999</c:v>
                </c:pt>
              </c:numCache>
            </c:numRef>
          </c:val>
          <c:smooth val="0"/>
        </c:ser>
        <c:ser>
          <c:idx val="5"/>
          <c:order val="3"/>
          <c:tx>
            <c:v>including taxes on international trade</c:v>
          </c:tx>
          <c:spPr>
            <a:ln w="25400">
              <a:solidFill>
                <a:schemeClr val="accent2"/>
              </a:solidFill>
              <a:prstDash val="sysDash"/>
            </a:ln>
          </c:spPr>
          <c:marker>
            <c:symbol val="circle"/>
            <c:size val="11"/>
            <c:spPr>
              <a:solidFill>
                <a:schemeClr val="accent2"/>
              </a:solidFill>
              <a:ln>
                <a:solidFill>
                  <a:schemeClr val="accent2"/>
                </a:solidFill>
              </a:ln>
            </c:spPr>
          </c:marker>
          <c:val>
            <c:numRef>
              <c:f>DataF13.12!$E$6:$E$10</c:f>
              <c:numCache>
                <c:formatCode>0.0%</c:formatCode>
                <c:ptCount val="5"/>
                <c:pt idx="0">
                  <c:v>5.8999999999999997E-2</c:v>
                </c:pt>
                <c:pt idx="1">
                  <c:v>5.2999999999999999E-2</c:v>
                </c:pt>
                <c:pt idx="2">
                  <c:v>3.9E-2</c:v>
                </c:pt>
                <c:pt idx="3">
                  <c:v>3.4000000000000002E-2</c:v>
                </c:pt>
                <c:pt idx="4">
                  <c:v>2.8000000000000001E-2</c:v>
                </c:pt>
              </c:numCache>
            </c:numRef>
          </c:val>
          <c:smooth val="0"/>
        </c:ser>
        <c:dLbls>
          <c:showLegendKey val="0"/>
          <c:showVal val="0"/>
          <c:showCatName val="0"/>
          <c:showSerName val="0"/>
          <c:showPercent val="0"/>
          <c:showBubbleSize val="0"/>
        </c:dLbls>
        <c:marker val="1"/>
        <c:smooth val="0"/>
        <c:axId val="614162368"/>
        <c:axId val="614165504"/>
      </c:lineChart>
      <c:catAx>
        <c:axId val="61416236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14165504"/>
        <c:crossesAt val="0"/>
        <c:auto val="1"/>
        <c:lblAlgn val="ctr"/>
        <c:lblOffset val="100"/>
        <c:tickLblSkip val="1"/>
        <c:tickMarkSkip val="1"/>
        <c:noMultiLvlLbl val="0"/>
      </c:catAx>
      <c:valAx>
        <c:axId val="614165504"/>
        <c:scaling>
          <c:orientation val="minMax"/>
          <c:max val="0.45"/>
          <c:min val="0"/>
        </c:scaling>
        <c:delete val="0"/>
        <c:axPos val="l"/>
        <c:majorGridlines>
          <c:spPr>
            <a:ln w="12700">
              <a:solidFill>
                <a:srgbClr val="000000"/>
              </a:solidFill>
              <a:prstDash val="sysDash"/>
            </a:ln>
          </c:spPr>
        </c:majorGridlines>
        <c:title>
          <c:tx>
            <c:rich>
              <a:bodyPr/>
              <a:lstStyle/>
              <a:p>
                <a:pPr>
                  <a:defRPr/>
                </a:pPr>
                <a:r>
                  <a:rPr lang="fr-FR" sz="1200" baseline="0"/>
                  <a:t>Tax revenues as % GDP</a:t>
                </a:r>
                <a:endParaRPr lang="fr-FR" sz="1200"/>
              </a:p>
            </c:rich>
          </c:tx>
          <c:layout>
            <c:manualLayout>
              <c:xMode val="edge"/>
              <c:yMode val="edge"/>
              <c:x val="1.3970722890498E-3"/>
              <c:y val="0.22157001489678699"/>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14162368"/>
        <c:crosses val="autoZero"/>
        <c:crossBetween val="midCat"/>
        <c:majorUnit val="0.05"/>
      </c:valAx>
      <c:spPr>
        <a:noFill/>
        <a:ln w="25400">
          <a:solidFill>
            <a:schemeClr val="tx1"/>
          </a:solidFill>
        </a:ln>
      </c:spPr>
    </c:plotArea>
    <c:legend>
      <c:legendPos val="l"/>
      <c:layout>
        <c:manualLayout>
          <c:xMode val="edge"/>
          <c:yMode val="edge"/>
          <c:x val="0.41088190933792501"/>
          <c:y val="0.20651140393258199"/>
          <c:w val="0.45259734709353899"/>
          <c:h val="0.287053067769791"/>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aseline="0"/>
              <a:t>The size of central bank balance sheets 1900-2018</a:t>
            </a:r>
            <a:endParaRPr lang="fr-FR" sz="2000"/>
          </a:p>
        </c:rich>
      </c:tx>
      <c:layout>
        <c:manualLayout>
          <c:xMode val="edge"/>
          <c:yMode val="edge"/>
          <c:x val="0.19645702099737533"/>
          <c:y val="2.2188050651947054E-3"/>
        </c:manualLayout>
      </c:layout>
      <c:overlay val="0"/>
      <c:spPr>
        <a:noFill/>
        <a:ln w="25400">
          <a:noFill/>
        </a:ln>
      </c:spPr>
    </c:title>
    <c:autoTitleDeleted val="0"/>
    <c:plotArea>
      <c:layout>
        <c:manualLayout>
          <c:layoutTarget val="inner"/>
          <c:xMode val="edge"/>
          <c:yMode val="edge"/>
          <c:x val="0.100752924024614"/>
          <c:y val="6.3377125220646494E-2"/>
          <c:w val="0.86616395114914202"/>
          <c:h val="0.70856126069491598"/>
        </c:manualLayout>
      </c:layout>
      <c:lineChart>
        <c:grouping val="standard"/>
        <c:varyColors val="0"/>
        <c:ser>
          <c:idx val="7"/>
          <c:order val="0"/>
          <c:tx>
            <c:v>Average rich countries                     (17 countries)</c:v>
          </c:tx>
          <c:spPr>
            <a:ln w="41275">
              <a:solidFill>
                <a:srgbClr val="FF0000"/>
              </a:solidFill>
            </a:ln>
          </c:spPr>
          <c:marker>
            <c:symbol val="circle"/>
            <c:size val="9"/>
            <c:spPr>
              <a:solidFill>
                <a:srgbClr val="FF0000"/>
              </a:solidFill>
              <a:ln>
                <a:solidFill>
                  <a:srgbClr val="FF0000"/>
                </a:solidFill>
              </a:ln>
            </c:spPr>
          </c:marker>
          <c:cat>
            <c:numRef>
              <c:f>DataF13.13!$A$6:$A$124</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DataF13.13!$D$6:$D$124</c:f>
              <c:numCache>
                <c:formatCode>0%</c:formatCode>
                <c:ptCount val="119"/>
                <c:pt idx="0">
                  <c:v>0.11456780379363142</c:v>
                </c:pt>
                <c:pt idx="1">
                  <c:v>0.11741247072086934</c:v>
                </c:pt>
                <c:pt idx="2">
                  <c:v>0.12034543977369444</c:v>
                </c:pt>
                <c:pt idx="3">
                  <c:v>0.11802333236808703</c:v>
                </c:pt>
                <c:pt idx="4">
                  <c:v>0.11882383912843734</c:v>
                </c:pt>
                <c:pt idx="5">
                  <c:v>0.13239019346226574</c:v>
                </c:pt>
                <c:pt idx="6">
                  <c:v>0.11998690256606996</c:v>
                </c:pt>
                <c:pt idx="7">
                  <c:v>0.12149978301316849</c:v>
                </c:pt>
                <c:pt idx="8">
                  <c:v>0.11384116658059773</c:v>
                </c:pt>
                <c:pt idx="9">
                  <c:v>0.11486957875769122</c:v>
                </c:pt>
                <c:pt idx="10">
                  <c:v>0.11844085390896524</c:v>
                </c:pt>
                <c:pt idx="11">
                  <c:v>0.11442402500681866</c:v>
                </c:pt>
                <c:pt idx="12">
                  <c:v>0.1112718427721044</c:v>
                </c:pt>
                <c:pt idx="13">
                  <c:v>0.12078220687387005</c:v>
                </c:pt>
                <c:pt idx="14">
                  <c:v>0.12229188613867474</c:v>
                </c:pt>
                <c:pt idx="15">
                  <c:v>0.1555700785675041</c:v>
                </c:pt>
                <c:pt idx="16">
                  <c:v>0.15687882729483271</c:v>
                </c:pt>
                <c:pt idx="17">
                  <c:v>0.17959676573335467</c:v>
                </c:pt>
                <c:pt idx="18">
                  <c:v>0.21051377183675807</c:v>
                </c:pt>
                <c:pt idx="19">
                  <c:v>0.17372665442526342</c:v>
                </c:pt>
                <c:pt idx="20">
                  <c:v>0.1867373182692311</c:v>
                </c:pt>
                <c:pt idx="21">
                  <c:v>0.18869046152879795</c:v>
                </c:pt>
                <c:pt idx="22">
                  <c:v>0.17137119783596558</c:v>
                </c:pt>
                <c:pt idx="23">
                  <c:v>0.15740169988324246</c:v>
                </c:pt>
                <c:pt idx="24">
                  <c:v>0.14553661271929741</c:v>
                </c:pt>
                <c:pt idx="25">
                  <c:v>0.13859060406684875</c:v>
                </c:pt>
                <c:pt idx="26">
                  <c:v>0.13695986196398735</c:v>
                </c:pt>
                <c:pt idx="27">
                  <c:v>0.13808070278416076</c:v>
                </c:pt>
                <c:pt idx="28">
                  <c:v>0.13231776685764393</c:v>
                </c:pt>
                <c:pt idx="29">
                  <c:v>0.13801785372197628</c:v>
                </c:pt>
                <c:pt idx="30">
                  <c:v>0.16413549861560264</c:v>
                </c:pt>
                <c:pt idx="31">
                  <c:v>0.18462630733847618</c:v>
                </c:pt>
                <c:pt idx="32">
                  <c:v>0.18260241610308489</c:v>
                </c:pt>
                <c:pt idx="33">
                  <c:v>0.19308996759355068</c:v>
                </c:pt>
                <c:pt idx="34">
                  <c:v>0.18884777153531709</c:v>
                </c:pt>
                <c:pt idx="35">
                  <c:v>0.20150826814082953</c:v>
                </c:pt>
                <c:pt idx="36">
                  <c:v>0.19911685700599963</c:v>
                </c:pt>
                <c:pt idx="37">
                  <c:v>0.20349099257817635</c:v>
                </c:pt>
                <c:pt idx="38">
                  <c:v>0.202504456262001</c:v>
                </c:pt>
                <c:pt idx="39">
                  <c:v>0.20425371034002224</c:v>
                </c:pt>
                <c:pt idx="40">
                  <c:v>0.21672732828865368</c:v>
                </c:pt>
                <c:pt idx="41">
                  <c:v>0.25895843865035018</c:v>
                </c:pt>
                <c:pt idx="42">
                  <c:v>0.28334886558511135</c:v>
                </c:pt>
                <c:pt idx="43">
                  <c:v>0.31254643931558024</c:v>
                </c:pt>
                <c:pt idx="44">
                  <c:v>0.35125991512752519</c:v>
                </c:pt>
                <c:pt idx="45">
                  <c:v>0.40226595353995148</c:v>
                </c:pt>
                <c:pt idx="46">
                  <c:v>0.31437458447370809</c:v>
                </c:pt>
                <c:pt idx="47">
                  <c:v>0.25363111771203922</c:v>
                </c:pt>
                <c:pt idx="48">
                  <c:v>0.20132979063330167</c:v>
                </c:pt>
                <c:pt idx="49">
                  <c:v>0.19597611232445791</c:v>
                </c:pt>
                <c:pt idx="50">
                  <c:v>0.18918821616814688</c:v>
                </c:pt>
                <c:pt idx="51">
                  <c:v>0.17698169614260012</c:v>
                </c:pt>
                <c:pt idx="52">
                  <c:v>0.17671353026078299</c:v>
                </c:pt>
                <c:pt idx="53">
                  <c:v>0.17829367174552038</c:v>
                </c:pt>
                <c:pt idx="54">
                  <c:v>0.17475341432369673</c:v>
                </c:pt>
                <c:pt idx="55">
                  <c:v>0.16689026355743408</c:v>
                </c:pt>
                <c:pt idx="56">
                  <c:v>0.16116922234113401</c:v>
                </c:pt>
                <c:pt idx="57">
                  <c:v>0.15688380484397596</c:v>
                </c:pt>
                <c:pt idx="58">
                  <c:v>0.15203509938258392</c:v>
                </c:pt>
                <c:pt idx="59">
                  <c:v>0.14681047602341726</c:v>
                </c:pt>
                <c:pt idx="60">
                  <c:v>0.14854395733429834</c:v>
                </c:pt>
                <c:pt idx="61">
                  <c:v>0.14660117202080214</c:v>
                </c:pt>
                <c:pt idx="62">
                  <c:v>0.1407360784136332</c:v>
                </c:pt>
                <c:pt idx="63">
                  <c:v>0.14179259825211304</c:v>
                </c:pt>
                <c:pt idx="64">
                  <c:v>0.13728086707683709</c:v>
                </c:pt>
                <c:pt idx="65">
                  <c:v>0.13307316085466972</c:v>
                </c:pt>
                <c:pt idx="66">
                  <c:v>0.1306988877745775</c:v>
                </c:pt>
                <c:pt idx="67">
                  <c:v>0.13276558541334593</c:v>
                </c:pt>
                <c:pt idx="68">
                  <c:v>0.12763670172828895</c:v>
                </c:pt>
                <c:pt idx="69">
                  <c:v>0.12610802828119352</c:v>
                </c:pt>
                <c:pt idx="70">
                  <c:v>0.12542992400435302</c:v>
                </c:pt>
                <c:pt idx="71">
                  <c:v>0.12860909390908021</c:v>
                </c:pt>
                <c:pt idx="72">
                  <c:v>0.12578845138733202</c:v>
                </c:pt>
                <c:pt idx="73">
                  <c:v>0.12998638347937511</c:v>
                </c:pt>
                <c:pt idx="74">
                  <c:v>0.12907975803201016</c:v>
                </c:pt>
                <c:pt idx="75">
                  <c:v>0.13491870170602432</c:v>
                </c:pt>
                <c:pt idx="76">
                  <c:v>0.1322226651586019</c:v>
                </c:pt>
                <c:pt idx="77">
                  <c:v>0.13768357984148538</c:v>
                </c:pt>
                <c:pt idx="78">
                  <c:v>0.13183833945256013</c:v>
                </c:pt>
                <c:pt idx="79">
                  <c:v>0.13912422369633401</c:v>
                </c:pt>
                <c:pt idx="80">
                  <c:v>0.14346783129232271</c:v>
                </c:pt>
                <c:pt idx="81">
                  <c:v>0.14748623967170715</c:v>
                </c:pt>
                <c:pt idx="82">
                  <c:v>0.15559455672545092</c:v>
                </c:pt>
                <c:pt idx="83">
                  <c:v>0.158475663246853</c:v>
                </c:pt>
                <c:pt idx="84">
                  <c:v>0.16509883983858994</c:v>
                </c:pt>
                <c:pt idx="85">
                  <c:v>0.1595117005386523</c:v>
                </c:pt>
                <c:pt idx="86">
                  <c:v>0.15306011161633901</c:v>
                </c:pt>
                <c:pt idx="87">
                  <c:v>0.14448522217571735</c:v>
                </c:pt>
                <c:pt idx="88">
                  <c:v>0.142301651516131</c:v>
                </c:pt>
                <c:pt idx="89">
                  <c:v>0.14342992832618101</c:v>
                </c:pt>
                <c:pt idx="90">
                  <c:v>0.1324616071901151</c:v>
                </c:pt>
                <c:pt idx="91">
                  <c:v>0.13912555947899818</c:v>
                </c:pt>
                <c:pt idx="92">
                  <c:v>0.14965839843664849</c:v>
                </c:pt>
                <c:pt idx="93">
                  <c:v>0.13790066274149076</c:v>
                </c:pt>
                <c:pt idx="94">
                  <c:v>0.12660955344992025</c:v>
                </c:pt>
                <c:pt idx="95">
                  <c:v>0.12330882237958056</c:v>
                </c:pt>
                <c:pt idx="96">
                  <c:v>0.12027353447462831</c:v>
                </c:pt>
                <c:pt idx="97">
                  <c:v>0.12063294742256403</c:v>
                </c:pt>
                <c:pt idx="98">
                  <c:v>0.12988392343478544</c:v>
                </c:pt>
                <c:pt idx="99">
                  <c:v>0.14620126863675459</c:v>
                </c:pt>
                <c:pt idx="100">
                  <c:v>0.12917773372360639</c:v>
                </c:pt>
                <c:pt idx="101">
                  <c:v>0.12842350213655404</c:v>
                </c:pt>
                <c:pt idx="102">
                  <c:v>0.13209314910428865</c:v>
                </c:pt>
                <c:pt idx="103">
                  <c:v>0.1339910522635494</c:v>
                </c:pt>
                <c:pt idx="104">
                  <c:v>0.13983393141201564</c:v>
                </c:pt>
                <c:pt idx="105">
                  <c:v>0.14446617290377617</c:v>
                </c:pt>
                <c:pt idx="106">
                  <c:v>0.14917233639529773</c:v>
                </c:pt>
                <c:pt idx="107">
                  <c:v>0.18912161005076347</c:v>
                </c:pt>
                <c:pt idx="108">
                  <c:v>0.21973854605294263</c:v>
                </c:pt>
                <c:pt idx="109">
                  <c:v>0.22462497532133149</c:v>
                </c:pt>
                <c:pt idx="110">
                  <c:v>0.26512647322334859</c:v>
                </c:pt>
                <c:pt idx="111">
                  <c:v>0.3522335984591673</c:v>
                </c:pt>
                <c:pt idx="112">
                  <c:v>0.32312350070469703</c:v>
                </c:pt>
                <c:pt idx="113">
                  <c:v>0.30627741174369943</c:v>
                </c:pt>
                <c:pt idx="114">
                  <c:v>0.30430791728668311</c:v>
                </c:pt>
                <c:pt idx="115">
                  <c:v>0.34634982988569446</c:v>
                </c:pt>
                <c:pt idx="116">
                  <c:v>0.4157239791399362</c:v>
                </c:pt>
                <c:pt idx="117">
                  <c:v>0.48189640679748097</c:v>
                </c:pt>
                <c:pt idx="118">
                  <c:v>0.49781486933871999</c:v>
                </c:pt>
              </c:numCache>
            </c:numRef>
          </c:val>
          <c:smooth val="0"/>
        </c:ser>
        <c:ser>
          <c:idx val="4"/>
          <c:order val="1"/>
          <c:tx>
            <c:v>Euro zone 1999-2018 (average Germany-France 1900-1998)</c:v>
          </c:tx>
          <c:spPr>
            <a:ln w="41275">
              <a:solidFill>
                <a:srgbClr val="00B050"/>
              </a:solidFill>
            </a:ln>
          </c:spPr>
          <c:marker>
            <c:symbol val="star"/>
            <c:size val="6"/>
            <c:spPr>
              <a:solidFill>
                <a:srgbClr val="00B050"/>
              </a:solidFill>
              <a:ln>
                <a:solidFill>
                  <a:srgbClr val="00B050"/>
                </a:solidFill>
              </a:ln>
            </c:spPr>
          </c:marker>
          <c:cat>
            <c:numRef>
              <c:f>DataF13.13!$A$6:$A$124</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DataF13.13!$C$6:$C$124</c:f>
              <c:numCache>
                <c:formatCode>0%</c:formatCode>
                <c:ptCount val="119"/>
                <c:pt idx="0">
                  <c:v>9.3357327873828638E-2</c:v>
                </c:pt>
                <c:pt idx="1">
                  <c:v>9.6570487765185994E-2</c:v>
                </c:pt>
                <c:pt idx="2">
                  <c:v>9.8228390566847068E-2</c:v>
                </c:pt>
                <c:pt idx="3">
                  <c:v>9.5984684633518752E-2</c:v>
                </c:pt>
                <c:pt idx="4">
                  <c:v>9.8917363347470658E-2</c:v>
                </c:pt>
                <c:pt idx="5">
                  <c:v>0.10010991315794988</c:v>
                </c:pt>
                <c:pt idx="6">
                  <c:v>0.10383270360858253</c:v>
                </c:pt>
                <c:pt idx="7">
                  <c:v>9.7026689178483588E-2</c:v>
                </c:pt>
                <c:pt idx="8">
                  <c:v>9.9967610167885593E-2</c:v>
                </c:pt>
                <c:pt idx="9">
                  <c:v>0.10103557564643784</c:v>
                </c:pt>
                <c:pt idx="10">
                  <c:v>0.10077563604263895</c:v>
                </c:pt>
                <c:pt idx="11">
                  <c:v>9.8500604869021791E-2</c:v>
                </c:pt>
                <c:pt idx="12">
                  <c:v>9.5119633158865236E-2</c:v>
                </c:pt>
                <c:pt idx="13">
                  <c:v>0.14585585496795736</c:v>
                </c:pt>
                <c:pt idx="14">
                  <c:v>0.17224452526472861</c:v>
                </c:pt>
                <c:pt idx="15">
                  <c:v>0.23151210517024684</c:v>
                </c:pt>
                <c:pt idx="16">
                  <c:v>0.23538377868583296</c:v>
                </c:pt>
                <c:pt idx="17">
                  <c:v>0.30505259492633097</c:v>
                </c:pt>
                <c:pt idx="18">
                  <c:v>0.38515923227787174</c:v>
                </c:pt>
                <c:pt idx="19">
                  <c:v>0.24671192169189454</c:v>
                </c:pt>
                <c:pt idx="20">
                  <c:v>0.29071888923645017</c:v>
                </c:pt>
                <c:pt idx="21">
                  <c:v>0.28293714523315427</c:v>
                </c:pt>
                <c:pt idx="22">
                  <c:v>9.1316151618957522E-2</c:v>
                </c:pt>
                <c:pt idx="23">
                  <c:v>0.13656145334243774</c:v>
                </c:pt>
                <c:pt idx="24">
                  <c:v>0.13497443199157716</c:v>
                </c:pt>
                <c:pt idx="25">
                  <c:v>0.11956341564655304</c:v>
                </c:pt>
                <c:pt idx="26">
                  <c:v>0.13971332907676698</c:v>
                </c:pt>
                <c:pt idx="27">
                  <c:v>0.15019126981496811</c:v>
                </c:pt>
                <c:pt idx="28">
                  <c:v>0.15221526026725771</c:v>
                </c:pt>
                <c:pt idx="29">
                  <c:v>0.17329409718513489</c:v>
                </c:pt>
                <c:pt idx="30">
                  <c:v>0.2220796972513199</c:v>
                </c:pt>
                <c:pt idx="31">
                  <c:v>0.22826247960329055</c:v>
                </c:pt>
                <c:pt idx="32">
                  <c:v>0.22002757787704469</c:v>
                </c:pt>
                <c:pt idx="33">
                  <c:v>0.24200986027717591</c:v>
                </c:pt>
                <c:pt idx="34">
                  <c:v>0.24296145290136337</c:v>
                </c:pt>
                <c:pt idx="35">
                  <c:v>0.23224245905876162</c:v>
                </c:pt>
                <c:pt idx="36">
                  <c:v>0.19373512417078018</c:v>
                </c:pt>
                <c:pt idx="37">
                  <c:v>0.21133606433868407</c:v>
                </c:pt>
                <c:pt idx="38">
                  <c:v>0.20018502587585135</c:v>
                </c:pt>
                <c:pt idx="39">
                  <c:v>0.20518038030356939</c:v>
                </c:pt>
                <c:pt idx="40">
                  <c:v>0.28590700203938924</c:v>
                </c:pt>
                <c:pt idx="41">
                  <c:v>0.4416676852192023</c:v>
                </c:pt>
                <c:pt idx="42">
                  <c:v>0.47244183323479139</c:v>
                </c:pt>
                <c:pt idx="43">
                  <c:v>0.50953087209560832</c:v>
                </c:pt>
                <c:pt idx="44">
                  <c:v>0.6190575218343195</c:v>
                </c:pt>
                <c:pt idx="45">
                  <c:v>0.21783189582484505</c:v>
                </c:pt>
                <c:pt idx="46">
                  <c:v>0.1051916826607648</c:v>
                </c:pt>
                <c:pt idx="47">
                  <c:v>0.1865452581713678</c:v>
                </c:pt>
                <c:pt idx="48">
                  <c:v>0.14815750422396246</c:v>
                </c:pt>
                <c:pt idx="49">
                  <c:v>0.1669558823108673</c:v>
                </c:pt>
                <c:pt idx="50">
                  <c:v>0.15056228935718535</c:v>
                </c:pt>
                <c:pt idx="51">
                  <c:v>0.13955443501472475</c:v>
                </c:pt>
                <c:pt idx="52">
                  <c:v>0.14636545479297638</c:v>
                </c:pt>
                <c:pt idx="53">
                  <c:v>0.15366198122501373</c:v>
                </c:pt>
                <c:pt idx="54">
                  <c:v>0.18497742712497711</c:v>
                </c:pt>
                <c:pt idx="55">
                  <c:v>0.15481221079826354</c:v>
                </c:pt>
                <c:pt idx="56">
                  <c:v>0.16032251417636872</c:v>
                </c:pt>
                <c:pt idx="57">
                  <c:v>0.15458737611770629</c:v>
                </c:pt>
                <c:pt idx="58">
                  <c:v>0.13607034385204314</c:v>
                </c:pt>
                <c:pt idx="59">
                  <c:v>0.1422801822423935</c:v>
                </c:pt>
                <c:pt idx="60">
                  <c:v>0.14078558683395387</c:v>
                </c:pt>
                <c:pt idx="61">
                  <c:v>0.1354503095149994</c:v>
                </c:pt>
                <c:pt idx="62">
                  <c:v>0.13517042398452758</c:v>
                </c:pt>
                <c:pt idx="63">
                  <c:v>0.12942816317081451</c:v>
                </c:pt>
                <c:pt idx="64">
                  <c:v>0.12318430691957474</c:v>
                </c:pt>
                <c:pt idx="65">
                  <c:v>0.12062579542398452</c:v>
                </c:pt>
                <c:pt idx="66">
                  <c:v>0.1201731950044632</c:v>
                </c:pt>
                <c:pt idx="67">
                  <c:v>0.12543719112873078</c:v>
                </c:pt>
                <c:pt idx="68">
                  <c:v>0.11251864880323409</c:v>
                </c:pt>
                <c:pt idx="69">
                  <c:v>0.12091517746448516</c:v>
                </c:pt>
                <c:pt idx="70">
                  <c:v>0.124863401055336</c:v>
                </c:pt>
                <c:pt idx="71">
                  <c:v>0.13763301670551301</c:v>
                </c:pt>
                <c:pt idx="72">
                  <c:v>0.14025942683219911</c:v>
                </c:pt>
                <c:pt idx="73">
                  <c:v>0.1445200914144516</c:v>
                </c:pt>
                <c:pt idx="74">
                  <c:v>0.15107145637273789</c:v>
                </c:pt>
                <c:pt idx="75">
                  <c:v>0.15750038743019107</c:v>
                </c:pt>
                <c:pt idx="76">
                  <c:v>0.16709753930568697</c:v>
                </c:pt>
                <c:pt idx="77">
                  <c:v>0.18779650628566741</c:v>
                </c:pt>
                <c:pt idx="78">
                  <c:v>0.18331882059574128</c:v>
                </c:pt>
                <c:pt idx="79">
                  <c:v>0.18866268396377564</c:v>
                </c:pt>
                <c:pt idx="80">
                  <c:v>0.18389424979686736</c:v>
                </c:pt>
                <c:pt idx="81">
                  <c:v>0.17957177907228472</c:v>
                </c:pt>
                <c:pt idx="82">
                  <c:v>0.17387839257717133</c:v>
                </c:pt>
                <c:pt idx="83">
                  <c:v>0.1702402949333191</c:v>
                </c:pt>
                <c:pt idx="84">
                  <c:v>0.16238486170768737</c:v>
                </c:pt>
                <c:pt idx="85">
                  <c:v>0.14966417700052262</c:v>
                </c:pt>
                <c:pt idx="86">
                  <c:v>0.15099021345376967</c:v>
                </c:pt>
                <c:pt idx="87">
                  <c:v>0.15349520146846771</c:v>
                </c:pt>
                <c:pt idx="88">
                  <c:v>0.15073520839214324</c:v>
                </c:pt>
                <c:pt idx="89">
                  <c:v>0.14840870797634126</c:v>
                </c:pt>
                <c:pt idx="90">
                  <c:v>0.13343865275382996</c:v>
                </c:pt>
                <c:pt idx="91">
                  <c:v>0.12905431687831881</c:v>
                </c:pt>
                <c:pt idx="92">
                  <c:v>0.13602865040302276</c:v>
                </c:pt>
                <c:pt idx="93">
                  <c:v>0.11070268750190734</c:v>
                </c:pt>
                <c:pt idx="94">
                  <c:v>9.399598091840744E-2</c:v>
                </c:pt>
                <c:pt idx="95">
                  <c:v>9.3697735667228693E-2</c:v>
                </c:pt>
                <c:pt idx="96">
                  <c:v>9.5341557264327997E-2</c:v>
                </c:pt>
                <c:pt idx="97">
                  <c:v>9.49860319495201E-2</c:v>
                </c:pt>
                <c:pt idx="98">
                  <c:v>0.11644092947244644</c:v>
                </c:pt>
                <c:pt idx="99">
                  <c:v>0.11269094887451163</c:v>
                </c:pt>
                <c:pt idx="100">
                  <c:v>0.11282935576464441</c:v>
                </c:pt>
                <c:pt idx="101">
                  <c:v>0.10655918125018002</c:v>
                </c:pt>
                <c:pt idx="102">
                  <c:v>0.10275626858935187</c:v>
                </c:pt>
                <c:pt idx="103">
                  <c:v>0.10616103116225659</c:v>
                </c:pt>
                <c:pt idx="104">
                  <c:v>0.10764095272525619</c:v>
                </c:pt>
                <c:pt idx="105">
                  <c:v>0.12345946628566096</c:v>
                </c:pt>
                <c:pt idx="106">
                  <c:v>0.13019801605633088</c:v>
                </c:pt>
                <c:pt idx="107">
                  <c:v>0.16288999129218615</c:v>
                </c:pt>
                <c:pt idx="108">
                  <c:v>0.21840750239817489</c:v>
                </c:pt>
                <c:pt idx="109">
                  <c:v>0.20603549051359277</c:v>
                </c:pt>
                <c:pt idx="110">
                  <c:v>0.2109438763136306</c:v>
                </c:pt>
                <c:pt idx="111">
                  <c:v>0.28021692901593515</c:v>
                </c:pt>
                <c:pt idx="112">
                  <c:v>0.30257424227397073</c:v>
                </c:pt>
                <c:pt idx="113">
                  <c:v>0.22994443987412125</c:v>
                </c:pt>
                <c:pt idx="114">
                  <c:v>0.21780505853491219</c:v>
                </c:pt>
                <c:pt idx="115">
                  <c:v>0.26390963968871722</c:v>
                </c:pt>
                <c:pt idx="116">
                  <c:v>0.33815489646765834</c:v>
                </c:pt>
                <c:pt idx="117">
                  <c:v>0.39868180819727433</c:v>
                </c:pt>
                <c:pt idx="118">
                  <c:v>0.40309782134708549</c:v>
                </c:pt>
              </c:numCache>
            </c:numRef>
          </c:val>
          <c:smooth val="0"/>
        </c:ser>
        <c:ser>
          <c:idx val="0"/>
          <c:order val="2"/>
          <c:tx>
            <c:v>United States (Federal Reserve)</c:v>
          </c:tx>
          <c:spPr>
            <a:ln w="44450">
              <a:solidFill>
                <a:schemeClr val="accent1"/>
              </a:solidFill>
            </a:ln>
          </c:spPr>
          <c:marker>
            <c:symbol val="triangle"/>
            <c:size val="8"/>
            <c:spPr>
              <a:solidFill>
                <a:schemeClr val="accent1"/>
              </a:solidFill>
              <a:ln>
                <a:solidFill>
                  <a:schemeClr val="accent1"/>
                </a:solidFill>
              </a:ln>
            </c:spPr>
          </c:marker>
          <c:cat>
            <c:numRef>
              <c:f>DataF13.13!$A$6:$A$124</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DataF13.13!$B$6:$B$124</c:f>
              <c:numCache>
                <c:formatCode>0%</c:formatCode>
                <c:ptCount val="119"/>
                <c:pt idx="14">
                  <c:v>8.9560151100158691E-3</c:v>
                </c:pt>
                <c:pt idx="15">
                  <c:v>1.7845727503299713E-2</c:v>
                </c:pt>
                <c:pt idx="16">
                  <c:v>2.4162819609045982E-2</c:v>
                </c:pt>
                <c:pt idx="17">
                  <c:v>5.2490130066871643E-2</c:v>
                </c:pt>
                <c:pt idx="18">
                  <c:v>6.8570896983146667E-2</c:v>
                </c:pt>
                <c:pt idx="19">
                  <c:v>7.9958491027355194E-2</c:v>
                </c:pt>
                <c:pt idx="20">
                  <c:v>7.0077143609523773E-2</c:v>
                </c:pt>
                <c:pt idx="21">
                  <c:v>6.9315455853939056E-2</c:v>
                </c:pt>
                <c:pt idx="22">
                  <c:v>7.0838533341884613E-2</c:v>
                </c:pt>
                <c:pt idx="23">
                  <c:v>5.8748986572027206E-2</c:v>
                </c:pt>
                <c:pt idx="24">
                  <c:v>5.8054588735103607E-2</c:v>
                </c:pt>
                <c:pt idx="25">
                  <c:v>5.5871620774269104E-2</c:v>
                </c:pt>
                <c:pt idx="26">
                  <c:v>5.2613586187362671E-2</c:v>
                </c:pt>
                <c:pt idx="27">
                  <c:v>5.5414196103811264E-2</c:v>
                </c:pt>
                <c:pt idx="28">
                  <c:v>5.4438155144453049E-2</c:v>
                </c:pt>
                <c:pt idx="29">
                  <c:v>5.2183985710144043E-2</c:v>
                </c:pt>
                <c:pt idx="30">
                  <c:v>5.6406158953905106E-2</c:v>
                </c:pt>
                <c:pt idx="31">
                  <c:v>7.3285855352878571E-2</c:v>
                </c:pt>
                <c:pt idx="32">
                  <c:v>0.10277290642261505</c:v>
                </c:pt>
                <c:pt idx="33">
                  <c:v>0.12308894842863083</c:v>
                </c:pt>
                <c:pt idx="34">
                  <c:v>0.12637941539287567</c:v>
                </c:pt>
                <c:pt idx="35">
                  <c:v>0.14839568734169006</c:v>
                </c:pt>
                <c:pt idx="36">
                  <c:v>0.14752288162708282</c:v>
                </c:pt>
                <c:pt idx="37">
                  <c:v>0.13849064707756042</c:v>
                </c:pt>
                <c:pt idx="38">
                  <c:v>0.17826879024505615</c:v>
                </c:pt>
                <c:pt idx="39">
                  <c:v>0.20350091159343719</c:v>
                </c:pt>
                <c:pt idx="40">
                  <c:v>0.2260628342628479</c:v>
                </c:pt>
                <c:pt idx="41">
                  <c:v>0.18819817900657654</c:v>
                </c:pt>
                <c:pt idx="42">
                  <c:v>0.17481109499931335</c:v>
                </c:pt>
                <c:pt idx="43">
                  <c:v>0.16718152165412903</c:v>
                </c:pt>
                <c:pt idx="44">
                  <c:v>0.17929033935070038</c:v>
                </c:pt>
                <c:pt idx="45">
                  <c:v>0.19747106730937958</c:v>
                </c:pt>
                <c:pt idx="46">
                  <c:v>0.21558384597301483</c:v>
                </c:pt>
                <c:pt idx="47">
                  <c:v>0.20092436671257019</c:v>
                </c:pt>
                <c:pt idx="48">
                  <c:v>0.19168485701084137</c:v>
                </c:pt>
                <c:pt idx="49">
                  <c:v>0.17677052319049835</c:v>
                </c:pt>
                <c:pt idx="50">
                  <c:v>0.1649833470582962</c:v>
                </c:pt>
                <c:pt idx="51">
                  <c:v>0.15089547634124756</c:v>
                </c:pt>
                <c:pt idx="52">
                  <c:v>0.14644002914428711</c:v>
                </c:pt>
                <c:pt idx="53">
                  <c:v>0.13808058202266693</c:v>
                </c:pt>
                <c:pt idx="54">
                  <c:v>0.13444387912750244</c:v>
                </c:pt>
                <c:pt idx="55">
                  <c:v>0.12484513968229294</c:v>
                </c:pt>
                <c:pt idx="56">
                  <c:v>0.11958453804254532</c:v>
                </c:pt>
                <c:pt idx="57">
                  <c:v>0.11335649341344833</c:v>
                </c:pt>
                <c:pt idx="58">
                  <c:v>0.11114729940891266</c:v>
                </c:pt>
                <c:pt idx="59">
                  <c:v>0.10274258255958557</c:v>
                </c:pt>
                <c:pt idx="60">
                  <c:v>9.678630530834198E-2</c:v>
                </c:pt>
                <c:pt idx="61">
                  <c:v>9.5829933881759644E-2</c:v>
                </c:pt>
                <c:pt idx="62">
                  <c:v>9.2057511210441589E-2</c:v>
                </c:pt>
                <c:pt idx="63">
                  <c:v>9.0518318116664886E-2</c:v>
                </c:pt>
                <c:pt idx="64">
                  <c:v>8.92038494348526E-2</c:v>
                </c:pt>
                <c:pt idx="65">
                  <c:v>8.5414819419384003E-2</c:v>
                </c:pt>
                <c:pt idx="66">
                  <c:v>8.3411045372486115E-2</c:v>
                </c:pt>
                <c:pt idx="67">
                  <c:v>8.4441222250461578E-2</c:v>
                </c:pt>
                <c:pt idx="68">
                  <c:v>8.14175084233284E-2</c:v>
                </c:pt>
                <c:pt idx="69">
                  <c:v>7.9162664711475372E-2</c:v>
                </c:pt>
                <c:pt idx="70">
                  <c:v>8.0048330128192902E-2</c:v>
                </c:pt>
                <c:pt idx="71">
                  <c:v>8.1005312502384186E-2</c:v>
                </c:pt>
                <c:pt idx="72">
                  <c:v>7.610417902469635E-2</c:v>
                </c:pt>
                <c:pt idx="73">
                  <c:v>7.4826039373874664E-2</c:v>
                </c:pt>
                <c:pt idx="74">
                  <c:v>7.3236696422100067E-2</c:v>
                </c:pt>
                <c:pt idx="75">
                  <c:v>7.3859319090843201E-2</c:v>
                </c:pt>
                <c:pt idx="76">
                  <c:v>7.1610033512115479E-2</c:v>
                </c:pt>
                <c:pt idx="77">
                  <c:v>6.8540744483470917E-2</c:v>
                </c:pt>
                <c:pt idx="78">
                  <c:v>6.6253073513507843E-2</c:v>
                </c:pt>
                <c:pt idx="79">
                  <c:v>6.3316740095615387E-2</c:v>
                </c:pt>
                <c:pt idx="80">
                  <c:v>6.0690306127071381E-2</c:v>
                </c:pt>
                <c:pt idx="81">
                  <c:v>5.6649331003427505E-2</c:v>
                </c:pt>
                <c:pt idx="82">
                  <c:v>5.8074440807104111E-2</c:v>
                </c:pt>
                <c:pt idx="83">
                  <c:v>5.5981144309043884E-2</c:v>
                </c:pt>
                <c:pt idx="84">
                  <c:v>5.401168018579483E-2</c:v>
                </c:pt>
                <c:pt idx="85">
                  <c:v>5.5941980332136154E-2</c:v>
                </c:pt>
                <c:pt idx="86">
                  <c:v>5.9928324073553085E-2</c:v>
                </c:pt>
                <c:pt idx="87">
                  <c:v>5.8690812438726425E-2</c:v>
                </c:pt>
                <c:pt idx="88">
                  <c:v>5.8043826371431351E-2</c:v>
                </c:pt>
                <c:pt idx="89">
                  <c:v>5.5624015629291534E-2</c:v>
                </c:pt>
                <c:pt idx="90">
                  <c:v>5.7243961840867996E-2</c:v>
                </c:pt>
                <c:pt idx="91">
                  <c:v>5.9054583311080933E-2</c:v>
                </c:pt>
                <c:pt idx="92">
                  <c:v>5.8375973254442215E-2</c:v>
                </c:pt>
                <c:pt idx="93">
                  <c:v>6.1615712940692902E-2</c:v>
                </c:pt>
                <c:pt idx="94">
                  <c:v>6.1854477971792221E-2</c:v>
                </c:pt>
                <c:pt idx="95">
                  <c:v>6.157226487994194E-2</c:v>
                </c:pt>
                <c:pt idx="96">
                  <c:v>6.1134170740842819E-2</c:v>
                </c:pt>
                <c:pt idx="97">
                  <c:v>6.2028810381889343E-2</c:v>
                </c:pt>
                <c:pt idx="98">
                  <c:v>6.2363684177398682E-2</c:v>
                </c:pt>
                <c:pt idx="99">
                  <c:v>7.2133719921112061E-2</c:v>
                </c:pt>
                <c:pt idx="100">
                  <c:v>6.1832509934902191E-2</c:v>
                </c:pt>
                <c:pt idx="101">
                  <c:v>6.4297765493392944E-2</c:v>
                </c:pt>
                <c:pt idx="102">
                  <c:v>6.8653970956802368E-2</c:v>
                </c:pt>
                <c:pt idx="103">
                  <c:v>6.9225937128067017E-2</c:v>
                </c:pt>
                <c:pt idx="104">
                  <c:v>6.8536281585693359E-2</c:v>
                </c:pt>
                <c:pt idx="105">
                  <c:v>6.7105479538440704E-2</c:v>
                </c:pt>
                <c:pt idx="106">
                  <c:v>6.5547458827495575E-2</c:v>
                </c:pt>
                <c:pt idx="107">
                  <c:v>6.1617142960549209E-2</c:v>
                </c:pt>
                <c:pt idx="108">
                  <c:v>0.1531545309237434</c:v>
                </c:pt>
                <c:pt idx="109">
                  <c:v>0.15582131039792721</c:v>
                </c:pt>
                <c:pt idx="110">
                  <c:v>0.16225016982607274</c:v>
                </c:pt>
                <c:pt idx="111">
                  <c:v>0.18809072931373391</c:v>
                </c:pt>
                <c:pt idx="112">
                  <c:v>0.17849960768127204</c:v>
                </c:pt>
                <c:pt idx="113">
                  <c:v>0.23910518949805223</c:v>
                </c:pt>
                <c:pt idx="114">
                  <c:v>0.25545287842291819</c:v>
                </c:pt>
                <c:pt idx="115">
                  <c:v>0.24532088756201434</c:v>
                </c:pt>
                <c:pt idx="116">
                  <c:v>0.23772715426447905</c:v>
                </c:pt>
                <c:pt idx="117">
                  <c:v>0.22705721154311603</c:v>
                </c:pt>
                <c:pt idx="118">
                  <c:v>0.20002682334541175</c:v>
                </c:pt>
              </c:numCache>
            </c:numRef>
          </c:val>
          <c:smooth val="1"/>
        </c:ser>
        <c:dLbls>
          <c:showLegendKey val="0"/>
          <c:showVal val="0"/>
          <c:showCatName val="0"/>
          <c:showSerName val="0"/>
          <c:showPercent val="0"/>
          <c:showBubbleSize val="0"/>
        </c:dLbls>
        <c:marker val="1"/>
        <c:smooth val="0"/>
        <c:axId val="614163544"/>
        <c:axId val="703446032"/>
        <c:extLst>
          <c:ext xmlns:c15="http://schemas.microsoft.com/office/drawing/2012/chart" uri="{02D57815-91ED-43cb-92C2-25804820EDAC}">
            <c15:filteredLineSeries>
              <c15:ser>
                <c:idx val="6"/>
                <c:order val="3"/>
                <c:tx>
                  <c:v>Allemagne</c:v>
                </c:tx>
                <c:marker>
                  <c:symbol val="circle"/>
                  <c:size val="9"/>
                  <c:spPr>
                    <a:solidFill>
                      <a:schemeClr val="accent6"/>
                    </a:solidFill>
                    <a:ln>
                      <a:solidFill>
                        <a:schemeClr val="accent6"/>
                      </a:solidFill>
                    </a:ln>
                  </c:spPr>
                </c:marker>
                <c:cat>
                  <c:numRef>
                    <c:extLst>
                      <c:ext uri="{02D57815-91ED-43cb-92C2-25804820EDAC}">
                        <c15:formulaRef>
                          <c15:sqref>DataF13.13!$A$6:$A$124</c15:sqref>
                        </c15:formulaRef>
                      </c:ext>
                    </c:extLst>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extLst>
                      <c:ext uri="{02D57815-91ED-43cb-92C2-25804820EDAC}">
                        <c15:formulaRef>
                          <c15:sqref>DataF13.13!$E$6:$E$124</c15:sqref>
                        </c15:formulaRef>
                      </c:ext>
                    </c:extLst>
                    <c:numCache>
                      <c:formatCode>0%</c:formatCode>
                      <c:ptCount val="119"/>
                      <c:pt idx="0">
                        <c:v>6.4234636723995209E-2</c:v>
                      </c:pt>
                      <c:pt idx="1">
                        <c:v>6.3691392540931702E-2</c:v>
                      </c:pt>
                      <c:pt idx="2">
                        <c:v>6.3690707087516785E-2</c:v>
                      </c:pt>
                      <c:pt idx="3">
                        <c:v>6.377805769443512E-2</c:v>
                      </c:pt>
                      <c:pt idx="4">
                        <c:v>6.3559673726558685E-2</c:v>
                      </c:pt>
                      <c:pt idx="5">
                        <c:v>6.7279860377311707E-2</c:v>
                      </c:pt>
                      <c:pt idx="6">
                        <c:v>6.8222284317016602E-2</c:v>
                      </c:pt>
                      <c:pt idx="7">
                        <c:v>6.6827155649662018E-2</c:v>
                      </c:pt>
                      <c:pt idx="8">
                        <c:v>6.8338677287101746E-2</c:v>
                      </c:pt>
                      <c:pt idx="9">
                        <c:v>6.7965582013130188E-2</c:v>
                      </c:pt>
                      <c:pt idx="10">
                        <c:v>6.8803153932094574E-2</c:v>
                      </c:pt>
                      <c:pt idx="11">
                        <c:v>7.3793195188045502E-2</c:v>
                      </c:pt>
                      <c:pt idx="12">
                        <c:v>7.3349431157112122E-2</c:v>
                      </c:pt>
                      <c:pt idx="13">
                        <c:v>0.15000748634338379</c:v>
                      </c:pt>
                      <c:pt idx="14">
                        <c:v>0.17859961092472076</c:v>
                      </c:pt>
                      <c:pt idx="15">
                        <c:v>0.19322437047958374</c:v>
                      </c:pt>
                      <c:pt idx="16">
                        <c:v>0.20300999283790588</c:v>
                      </c:pt>
                      <c:pt idx="17">
                        <c:v>0.3075123131275177</c:v>
                      </c:pt>
                      <c:pt idx="18">
                        <c:v>0.3921448290348053</c:v>
                      </c:pt>
                      <c:pt idx="19">
                        <c:v>0.24018853902816772</c:v>
                      </c:pt>
                      <c:pt idx="20">
                        <c:v>0.2723534107208252</c:v>
                      </c:pt>
                      <c:pt idx="21">
                        <c:v>0.29412275552749634</c:v>
                      </c:pt>
                      <c:pt idx="23">
                        <c:v>8.7729364633560181E-2</c:v>
                      </c:pt>
                      <c:pt idx="24">
                        <c:v>6.7882359027862549E-2</c:v>
                      </c:pt>
                      <c:pt idx="25">
                        <c:v>7.2856500744819641E-2</c:v>
                      </c:pt>
                      <c:pt idx="26">
                        <c:v>7.8977882862091064E-2</c:v>
                      </c:pt>
                      <c:pt idx="27">
                        <c:v>7.9555250704288483E-2</c:v>
                      </c:pt>
                      <c:pt idx="28">
                        <c:v>8.0552011728286743E-2</c:v>
                      </c:pt>
                      <c:pt idx="29">
                        <c:v>8.328661322593689E-2</c:v>
                      </c:pt>
                      <c:pt idx="30">
                        <c:v>0.11176364123821259</c:v>
                      </c:pt>
                      <c:pt idx="31">
                        <c:v>0.10635244101285934</c:v>
                      </c:pt>
                      <c:pt idx="32">
                        <c:v>9.791874885559082E-2</c:v>
                      </c:pt>
                      <c:pt idx="33">
                        <c:v>0.10074177384376526</c:v>
                      </c:pt>
                      <c:pt idx="34">
                        <c:v>9.562162309885025E-2</c:v>
                      </c:pt>
                      <c:pt idx="35">
                        <c:v>9.5730572938919067E-2</c:v>
                      </c:pt>
                      <c:pt idx="36">
                        <c:v>9.26031693816185E-2</c:v>
                      </c:pt>
                      <c:pt idx="37">
                        <c:v>0.11981737613677979</c:v>
                      </c:pt>
                      <c:pt idx="38">
                        <c:v>0.13903990387916565</c:v>
                      </c:pt>
                      <c:pt idx="39">
                        <c:v>0.14666634798049927</c:v>
                      </c:pt>
                      <c:pt idx="40">
                        <c:v>0.18284128606319427</c:v>
                      </c:pt>
                      <c:pt idx="41">
                        <c:v>0.22488802671432495</c:v>
                      </c:pt>
                      <c:pt idx="42">
                        <c:v>0.29128655791282654</c:v>
                      </c:pt>
                      <c:pt idx="43">
                        <c:v>0.4558614194393158</c:v>
                      </c:pt>
                      <c:pt idx="44">
                        <c:v>0.4558614194393158</c:v>
                      </c:pt>
                      <c:pt idx="47">
                        <c:v>0.16710348427295685</c:v>
                      </c:pt>
                      <c:pt idx="48">
                        <c:v>0.14797604084014893</c:v>
                      </c:pt>
                      <c:pt idx="49">
                        <c:v>0.16186439990997314</c:v>
                      </c:pt>
                      <c:pt idx="50">
                        <c:v>0.13983778655529022</c:v>
                      </c:pt>
                      <c:pt idx="51">
                        <c:v>0.12879270315170288</c:v>
                      </c:pt>
                      <c:pt idx="52">
                        <c:v>0.13363726437091827</c:v>
                      </c:pt>
                      <c:pt idx="53">
                        <c:v>0.1414254754781723</c:v>
                      </c:pt>
                      <c:pt idx="54">
                        <c:v>0.19060079753398895</c:v>
                      </c:pt>
                      <c:pt idx="55">
                        <c:v>0.14215683937072754</c:v>
                      </c:pt>
                      <c:pt idx="56">
                        <c:v>0.14894066751003265</c:v>
                      </c:pt>
                      <c:pt idx="57">
                        <c:v>0.14703837037086487</c:v>
                      </c:pt>
                      <c:pt idx="58">
                        <c:v>0.12907318770885468</c:v>
                      </c:pt>
                      <c:pt idx="59">
                        <c:v>0.14250876009464264</c:v>
                      </c:pt>
                      <c:pt idx="60">
                        <c:v>0.13667431473731995</c:v>
                      </c:pt>
                      <c:pt idx="61">
                        <c:v>0.12658777832984924</c:v>
                      </c:pt>
                      <c:pt idx="62">
                        <c:v>0.12758520245552063</c:v>
                      </c:pt>
                      <c:pt idx="63">
                        <c:v>0.11873532831668854</c:v>
                      </c:pt>
                      <c:pt idx="64">
                        <c:v>0.11031921952962875</c:v>
                      </c:pt>
                      <c:pt idx="65">
                        <c:v>0.10942437499761581</c:v>
                      </c:pt>
                      <c:pt idx="66">
                        <c:v>0.1086757630109787</c:v>
                      </c:pt>
                      <c:pt idx="67">
                        <c:v>0.10996107757091522</c:v>
                      </c:pt>
                      <c:pt idx="68">
                        <c:v>9.7394205629825592E-2</c:v>
                      </c:pt>
                      <c:pt idx="69">
                        <c:v>0.12036485970020294</c:v>
                      </c:pt>
                      <c:pt idx="70">
                        <c:v>0.12906849384307861</c:v>
                      </c:pt>
                      <c:pt idx="71">
                        <c:v>0.13558368384838104</c:v>
                      </c:pt>
                      <c:pt idx="72">
                        <c:v>0.13859543204307556</c:v>
                      </c:pt>
                      <c:pt idx="73">
                        <c:v>0.12784726917743683</c:v>
                      </c:pt>
                      <c:pt idx="74">
                        <c:v>0.1209169402718544</c:v>
                      </c:pt>
                      <c:pt idx="75">
                        <c:v>0.11378255486488342</c:v>
                      </c:pt>
                      <c:pt idx="76">
                        <c:v>0.1119285374879837</c:v>
                      </c:pt>
                      <c:pt idx="77">
                        <c:v>0.12857754528522491</c:v>
                      </c:pt>
                      <c:pt idx="78">
                        <c:v>0.12493322789669037</c:v>
                      </c:pt>
                      <c:pt idx="79">
                        <c:v>0.12415939569473267</c:v>
                      </c:pt>
                      <c:pt idx="80">
                        <c:v>0.12151099741458893</c:v>
                      </c:pt>
                      <c:pt idx="81">
                        <c:v>0.1232447549700737</c:v>
                      </c:pt>
                      <c:pt idx="82">
                        <c:v>0.11221589148044586</c:v>
                      </c:pt>
                      <c:pt idx="83">
                        <c:v>0.11304163932800293</c:v>
                      </c:pt>
                      <c:pt idx="84">
                        <c:v>0.11265343427658081</c:v>
                      </c:pt>
                      <c:pt idx="85">
                        <c:v>0.10887672752141953</c:v>
                      </c:pt>
                      <c:pt idx="86">
                        <c:v>0.11063437908887863</c:v>
                      </c:pt>
                      <c:pt idx="87">
                        <c:v>0.12240754067897797</c:v>
                      </c:pt>
                      <c:pt idx="88">
                        <c:v>0.13140259683132172</c:v>
                      </c:pt>
                      <c:pt idx="89">
                        <c:v>0.13679449260234833</c:v>
                      </c:pt>
                      <c:pt idx="90">
                        <c:v>0.11991304159164429</c:v>
                      </c:pt>
                      <c:pt idx="91">
                        <c:v>0.11437292397022247</c:v>
                      </c:pt>
                      <c:pt idx="92">
                        <c:v>0.12238360941410065</c:v>
                      </c:pt>
                      <c:pt idx="93">
                        <c:v>0.10235226154327393</c:v>
                      </c:pt>
                      <c:pt idx="94">
                        <c:v>9.80420783162117E-2</c:v>
                      </c:pt>
                      <c:pt idx="95">
                        <c:v>9.9851503968238831E-2</c:v>
                      </c:pt>
                      <c:pt idx="96">
                        <c:v>0.101567342877388</c:v>
                      </c:pt>
                      <c:pt idx="97">
                        <c:v>9.6500493586063385E-2</c:v>
                      </c:pt>
                      <c:pt idx="98">
                        <c:v>0.1213100478053093</c:v>
                      </c:pt>
                      <c:pt idx="99">
                        <c:v>0.11269094887451163</c:v>
                      </c:pt>
                      <c:pt idx="100">
                        <c:v>0.11282935576464441</c:v>
                      </c:pt>
                      <c:pt idx="101">
                        <c:v>0.10655918125018002</c:v>
                      </c:pt>
                      <c:pt idx="102">
                        <c:v>0.10275626858935187</c:v>
                      </c:pt>
                      <c:pt idx="103">
                        <c:v>0.10616103116225659</c:v>
                      </c:pt>
                      <c:pt idx="104">
                        <c:v>0.10764095272525619</c:v>
                      </c:pt>
                      <c:pt idx="105">
                        <c:v>0.12345946628566096</c:v>
                      </c:pt>
                      <c:pt idx="106">
                        <c:v>0.13019801605633088</c:v>
                      </c:pt>
                      <c:pt idx="107">
                        <c:v>0.16288999129218615</c:v>
                      </c:pt>
                      <c:pt idx="108">
                        <c:v>0.21840750239817489</c:v>
                      </c:pt>
                      <c:pt idx="109">
                        <c:v>0.20603549051359277</c:v>
                      </c:pt>
                      <c:pt idx="110">
                        <c:v>0.2109438763136306</c:v>
                      </c:pt>
                      <c:pt idx="111">
                        <c:v>0.28021692901593515</c:v>
                      </c:pt>
                      <c:pt idx="112">
                        <c:v>0.30257424227397073</c:v>
                      </c:pt>
                      <c:pt idx="113">
                        <c:v>0.22994443987412125</c:v>
                      </c:pt>
                      <c:pt idx="114">
                        <c:v>0.21780505853491219</c:v>
                      </c:pt>
                      <c:pt idx="115">
                        <c:v>0.26390963968871722</c:v>
                      </c:pt>
                      <c:pt idx="116">
                        <c:v>0.33815489646765834</c:v>
                      </c:pt>
                      <c:pt idx="117">
                        <c:v>0.39868180819727433</c:v>
                      </c:pt>
                      <c:pt idx="118">
                        <c:v>0.40309782134708549</c:v>
                      </c:pt>
                    </c:numCache>
                  </c:numRef>
                </c:val>
                <c:smooth val="0"/>
              </c15:ser>
            </c15:filteredLineSeries>
            <c15:filteredLineSeries>
              <c15:ser>
                <c:idx val="1"/>
                <c:order val="4"/>
                <c:tx>
                  <c:v>France</c:v>
                </c:tx>
                <c:marker>
                  <c:symbol val="triangle"/>
                  <c:size val="9"/>
                  <c:spPr>
                    <a:solidFill>
                      <a:srgbClr val="C00000"/>
                    </a:solidFill>
                    <a:ln>
                      <a:solidFill>
                        <a:srgbClr val="C00000"/>
                      </a:solidFill>
                    </a:ln>
                  </c:spPr>
                </c:marker>
                <c:cat>
                  <c:numRef>
                    <c:extLst xmlns:c15="http://schemas.microsoft.com/office/drawing/2012/chart">
                      <c:ext xmlns:c15="http://schemas.microsoft.com/office/drawing/2012/chart" uri="{02D57815-91ED-43cb-92C2-25804820EDAC}">
                        <c15:formulaRef>
                          <c15:sqref>DataF13.13!$A$6:$A$124</c15:sqref>
                        </c15:formulaRef>
                      </c:ext>
                    </c:extLst>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extLst xmlns:c15="http://schemas.microsoft.com/office/drawing/2012/chart">
                      <c:ext xmlns:c15="http://schemas.microsoft.com/office/drawing/2012/chart" uri="{02D57815-91ED-43cb-92C2-25804820EDAC}">
                        <c15:formulaRef>
                          <c15:sqref>DataF13.13!$F$6:$F$124</c15:sqref>
                        </c15:formulaRef>
                      </c:ext>
                    </c:extLst>
                    <c:numCache>
                      <c:formatCode>0%</c:formatCode>
                      <c:ptCount val="119"/>
                      <c:pt idx="0">
                        <c:v>0.13704136459857877</c:v>
                      </c:pt>
                      <c:pt idx="1">
                        <c:v>0.14588913060156744</c:v>
                      </c:pt>
                      <c:pt idx="2">
                        <c:v>0.15003491578584247</c:v>
                      </c:pt>
                      <c:pt idx="3">
                        <c:v>0.14429462504214419</c:v>
                      </c:pt>
                      <c:pt idx="4">
                        <c:v>0.15195389777883861</c:v>
                      </c:pt>
                      <c:pt idx="5">
                        <c:v>0.14935499232890714</c:v>
                      </c:pt>
                      <c:pt idx="6">
                        <c:v>0.1572483325459314</c:v>
                      </c:pt>
                      <c:pt idx="7">
                        <c:v>0.14232598947171593</c:v>
                      </c:pt>
                      <c:pt idx="8">
                        <c:v>0.14741100948906136</c:v>
                      </c:pt>
                      <c:pt idx="9">
                        <c:v>0.15064056609639931</c:v>
                      </c:pt>
                      <c:pt idx="10">
                        <c:v>0.14873435920845549</c:v>
                      </c:pt>
                      <c:pt idx="11">
                        <c:v>0.1355617193904862</c:v>
                      </c:pt>
                      <c:pt idx="12">
                        <c:v>0.12777493616149493</c:v>
                      </c:pt>
                      <c:pt idx="13">
                        <c:v>0.1396284079048177</c:v>
                      </c:pt>
                      <c:pt idx="14">
                        <c:v>0.16271189677474032</c:v>
                      </c:pt>
                      <c:pt idx="15">
                        <c:v>0.28894370720624146</c:v>
                      </c:pt>
                      <c:pt idx="16">
                        <c:v>0.28394445745772356</c:v>
                      </c:pt>
                      <c:pt idx="17">
                        <c:v>0.30136301762455087</c:v>
                      </c:pt>
                      <c:pt idx="18">
                        <c:v>0.37468083714247136</c:v>
                      </c:pt>
                      <c:pt idx="19">
                        <c:v>0.25649699568748474</c:v>
                      </c:pt>
                      <c:pt idx="20">
                        <c:v>0.3182671070098877</c:v>
                      </c:pt>
                      <c:pt idx="21">
                        <c:v>0.26615872979164124</c:v>
                      </c:pt>
                      <c:pt idx="22">
                        <c:v>0.2282903790473938</c:v>
                      </c:pt>
                      <c:pt idx="23">
                        <c:v>0.20980958640575409</c:v>
                      </c:pt>
                      <c:pt idx="24">
                        <c:v>0.23561254143714905</c:v>
                      </c:pt>
                      <c:pt idx="25">
                        <c:v>0.18962378799915314</c:v>
                      </c:pt>
                      <c:pt idx="26">
                        <c:v>0.23081649839878082</c:v>
                      </c:pt>
                      <c:pt idx="27">
                        <c:v>0.25614529848098755</c:v>
                      </c:pt>
                      <c:pt idx="28">
                        <c:v>0.25971013307571411</c:v>
                      </c:pt>
                      <c:pt idx="29">
                        <c:v>0.30830532312393188</c:v>
                      </c:pt>
                      <c:pt idx="30">
                        <c:v>0.38755378127098083</c:v>
                      </c:pt>
                      <c:pt idx="31">
                        <c:v>0.41112753748893738</c:v>
                      </c:pt>
                      <c:pt idx="32">
                        <c:v>0.40319082140922546</c:v>
                      </c:pt>
                      <c:pt idx="33">
                        <c:v>0.45391198992729187</c:v>
                      </c:pt>
                      <c:pt idx="34">
                        <c:v>0.46397119760513306</c:v>
                      </c:pt>
                      <c:pt idx="35">
                        <c:v>0.43701028823852539</c:v>
                      </c:pt>
                      <c:pt idx="36">
                        <c:v>0.34543305635452271</c:v>
                      </c:pt>
                      <c:pt idx="37">
                        <c:v>0.34861409664154053</c:v>
                      </c:pt>
                      <c:pt idx="38">
                        <c:v>0.29190270887087988</c:v>
                      </c:pt>
                      <c:pt idx="39">
                        <c:v>0.29295142878817459</c:v>
                      </c:pt>
                      <c:pt idx="40">
                        <c:v>0.44050557600368168</c:v>
                      </c:pt>
                      <c:pt idx="41">
                        <c:v>0.76683717297651821</c:v>
                      </c:pt>
                      <c:pt idx="42">
                        <c:v>0.7441747462177386</c:v>
                      </c:pt>
                      <c:pt idx="43">
                        <c:v>0.7315714044399384</c:v>
                      </c:pt>
                      <c:pt idx="44">
                        <c:v>0.86385167542682506</c:v>
                      </c:pt>
                      <c:pt idx="45">
                        <c:v>0.54457973956211259</c:v>
                      </c:pt>
                      <c:pt idx="46">
                        <c:v>0.26297920665191199</c:v>
                      </c:pt>
                      <c:pt idx="47">
                        <c:v>0.2157079190189842</c:v>
                      </c:pt>
                      <c:pt idx="48">
                        <c:v>0.14842969929968272</c:v>
                      </c:pt>
                      <c:pt idx="49">
                        <c:v>0.17459310591220856</c:v>
                      </c:pt>
                      <c:pt idx="50">
                        <c:v>0.16664904356002808</c:v>
                      </c:pt>
                      <c:pt idx="51">
                        <c:v>0.15569703280925751</c:v>
                      </c:pt>
                      <c:pt idx="52">
                        <c:v>0.16545774042606354</c:v>
                      </c:pt>
                      <c:pt idx="53">
                        <c:v>0.17201673984527588</c:v>
                      </c:pt>
                      <c:pt idx="54">
                        <c:v>0.17654237151145935</c:v>
                      </c:pt>
                      <c:pt idx="55">
                        <c:v>0.17379526793956757</c:v>
                      </c:pt>
                      <c:pt idx="56">
                        <c:v>0.1773952841758728</c:v>
                      </c:pt>
                      <c:pt idx="57">
                        <c:v>0.16591088473796844</c:v>
                      </c:pt>
                      <c:pt idx="58">
                        <c:v>0.14656607806682587</c:v>
                      </c:pt>
                      <c:pt idx="59">
                        <c:v>0.14193731546401978</c:v>
                      </c:pt>
                      <c:pt idx="60">
                        <c:v>0.14695249497890472</c:v>
                      </c:pt>
                      <c:pt idx="61">
                        <c:v>0.14874410629272461</c:v>
                      </c:pt>
                      <c:pt idx="62">
                        <c:v>0.14654825627803802</c:v>
                      </c:pt>
                      <c:pt idx="63">
                        <c:v>0.14546741545200348</c:v>
                      </c:pt>
                      <c:pt idx="64">
                        <c:v>0.14248193800449371</c:v>
                      </c:pt>
                      <c:pt idx="65">
                        <c:v>0.1374279260635376</c:v>
                      </c:pt>
                      <c:pt idx="66">
                        <c:v>0.13741934299468994</c:v>
                      </c:pt>
                      <c:pt idx="67">
                        <c:v>0.1486513614654541</c:v>
                      </c:pt>
                      <c:pt idx="68">
                        <c:v>0.13520531356334686</c:v>
                      </c:pt>
                      <c:pt idx="69">
                        <c:v>0.12174065411090851</c:v>
                      </c:pt>
                      <c:pt idx="70">
                        <c:v>0.11855576187372208</c:v>
                      </c:pt>
                      <c:pt idx="71">
                        <c:v>0.14070701599121094</c:v>
                      </c:pt>
                      <c:pt idx="72">
                        <c:v>0.1427554190158844</c:v>
                      </c:pt>
                      <c:pt idx="73">
                        <c:v>0.16952932476997376</c:v>
                      </c:pt>
                      <c:pt idx="74">
                        <c:v>0.19630323052406312</c:v>
                      </c:pt>
                      <c:pt idx="75">
                        <c:v>0.22307713627815248</c:v>
                      </c:pt>
                      <c:pt idx="76">
                        <c:v>0.24985104203224184</c:v>
                      </c:pt>
                      <c:pt idx="77">
                        <c:v>0.27662494778633118</c:v>
                      </c:pt>
                      <c:pt idx="78">
                        <c:v>0.27089720964431763</c:v>
                      </c:pt>
                      <c:pt idx="79">
                        <c:v>0.28541761636734009</c:v>
                      </c:pt>
                      <c:pt idx="80">
                        <c:v>0.27746912837028503</c:v>
                      </c:pt>
                      <c:pt idx="81">
                        <c:v>0.2640623152256012</c:v>
                      </c:pt>
                      <c:pt idx="82">
                        <c:v>0.26637214422225952</c:v>
                      </c:pt>
                      <c:pt idx="83">
                        <c:v>0.25603827834129333</c:v>
                      </c:pt>
                      <c:pt idx="84">
                        <c:v>0.23698200285434723</c:v>
                      </c:pt>
                      <c:pt idx="85">
                        <c:v>0.21084535121917725</c:v>
                      </c:pt>
                      <c:pt idx="86">
                        <c:v>0.21152396500110626</c:v>
                      </c:pt>
                      <c:pt idx="87">
                        <c:v>0.20012669265270233</c:v>
                      </c:pt>
                      <c:pt idx="88">
                        <c:v>0.17973412573337555</c:v>
                      </c:pt>
                      <c:pt idx="89">
                        <c:v>0.16583003103733063</c:v>
                      </c:pt>
                      <c:pt idx="90">
                        <c:v>0.15372706949710846</c:v>
                      </c:pt>
                      <c:pt idx="91">
                        <c:v>0.15107640624046326</c:v>
                      </c:pt>
                      <c:pt idx="92">
                        <c:v>0.15649621188640594</c:v>
                      </c:pt>
                      <c:pt idx="93">
                        <c:v>0.12322832643985748</c:v>
                      </c:pt>
                      <c:pt idx="94">
                        <c:v>8.792683482170105E-2</c:v>
                      </c:pt>
                      <c:pt idx="95">
                        <c:v>8.4467083215713501E-2</c:v>
                      </c:pt>
                      <c:pt idx="96">
                        <c:v>8.6002878844738007E-2</c:v>
                      </c:pt>
                      <c:pt idx="97">
                        <c:v>9.27143394947052E-2</c:v>
                      </c:pt>
                      <c:pt idx="98">
                        <c:v>0.10913725197315216</c:v>
                      </c:pt>
                      <c:pt idx="99">
                        <c:v>0.11269094887451163</c:v>
                      </c:pt>
                      <c:pt idx="100">
                        <c:v>0.11282935576464441</c:v>
                      </c:pt>
                      <c:pt idx="101">
                        <c:v>0.10655918125018002</c:v>
                      </c:pt>
                      <c:pt idx="102">
                        <c:v>0.10275626858935187</c:v>
                      </c:pt>
                      <c:pt idx="103">
                        <c:v>0.10616103116225659</c:v>
                      </c:pt>
                      <c:pt idx="104">
                        <c:v>0.10764095272525619</c:v>
                      </c:pt>
                      <c:pt idx="105">
                        <c:v>0.12345946628566096</c:v>
                      </c:pt>
                      <c:pt idx="106">
                        <c:v>0.13019801605633088</c:v>
                      </c:pt>
                      <c:pt idx="107">
                        <c:v>0.16288999129218615</c:v>
                      </c:pt>
                      <c:pt idx="108">
                        <c:v>0.21840750239817489</c:v>
                      </c:pt>
                      <c:pt idx="109">
                        <c:v>0.20603549051359277</c:v>
                      </c:pt>
                      <c:pt idx="110">
                        <c:v>0.2109438763136306</c:v>
                      </c:pt>
                      <c:pt idx="111">
                        <c:v>0.28021692901593515</c:v>
                      </c:pt>
                      <c:pt idx="112">
                        <c:v>0.30257424227397073</c:v>
                      </c:pt>
                      <c:pt idx="113">
                        <c:v>0.22994443987412125</c:v>
                      </c:pt>
                      <c:pt idx="114">
                        <c:v>0.21780505853491219</c:v>
                      </c:pt>
                      <c:pt idx="115">
                        <c:v>0.26390963968871722</c:v>
                      </c:pt>
                      <c:pt idx="116">
                        <c:v>0.33815489646765834</c:v>
                      </c:pt>
                      <c:pt idx="117">
                        <c:v>0.39868180819727433</c:v>
                      </c:pt>
                      <c:pt idx="118">
                        <c:v>0.40309782134708549</c:v>
                      </c:pt>
                    </c:numCache>
                  </c:numRef>
                </c:val>
                <c:smooth val="0"/>
              </c15:ser>
            </c15:filteredLineSeries>
            <c15:filteredLineSeries>
              <c15:ser>
                <c:idx val="2"/>
                <c:order val="5"/>
                <c:tx>
                  <c:v>Japon</c:v>
                </c:tx>
                <c:val>
                  <c:numRef>
                    <c:extLst xmlns:c15="http://schemas.microsoft.com/office/drawing/2012/chart">
                      <c:ext xmlns:c15="http://schemas.microsoft.com/office/drawing/2012/chart" uri="{02D57815-91ED-43cb-92C2-25804820EDAC}">
                        <c15:formulaRef>
                          <c15:sqref>DataF13.13!$H$6:$H$124</c15:sqref>
                        </c15:formulaRef>
                      </c:ext>
                    </c:extLst>
                    <c:numCache>
                      <c:formatCode>0%</c:formatCode>
                      <c:ptCount val="119"/>
                      <c:pt idx="0">
                        <c:v>0.12519215047359467</c:v>
                      </c:pt>
                      <c:pt idx="1">
                        <c:v>0.11237061768770218</c:v>
                      </c:pt>
                      <c:pt idx="2">
                        <c:v>0.12229319661855698</c:v>
                      </c:pt>
                      <c:pt idx="3">
                        <c:v>0.10643947869539261</c:v>
                      </c:pt>
                      <c:pt idx="4">
                        <c:v>0.12960349023342133</c:v>
                      </c:pt>
                      <c:pt idx="5">
                        <c:v>0.26619315147399902</c:v>
                      </c:pt>
                      <c:pt idx="6">
                        <c:v>0.22604355216026306</c:v>
                      </c:pt>
                      <c:pt idx="7">
                        <c:v>0.23140504956245422</c:v>
                      </c:pt>
                      <c:pt idx="8">
                        <c:v>0.15822276473045349</c:v>
                      </c:pt>
                      <c:pt idx="9">
                        <c:v>0.15635323524475098</c:v>
                      </c:pt>
                      <c:pt idx="10">
                        <c:v>0.20435065031051636</c:v>
                      </c:pt>
                      <c:pt idx="11">
                        <c:v>0.15215498208999634</c:v>
                      </c:pt>
                      <c:pt idx="12">
                        <c:v>0.13254670798778534</c:v>
                      </c:pt>
                      <c:pt idx="13">
                        <c:v>0.1271490603685379</c:v>
                      </c:pt>
                      <c:pt idx="14">
                        <c:v>0.12541253864765167</c:v>
                      </c:pt>
                      <c:pt idx="15">
                        <c:v>0.15095815062522888</c:v>
                      </c:pt>
                      <c:pt idx="16">
                        <c:v>0.16392944753170013</c:v>
                      </c:pt>
                      <c:pt idx="17">
                        <c:v>0.17674684524536133</c:v>
                      </c:pt>
                      <c:pt idx="18">
                        <c:v>0.20203764736652374</c:v>
                      </c:pt>
                      <c:pt idx="19">
                        <c:v>0.19132767617702484</c:v>
                      </c:pt>
                      <c:pt idx="20">
                        <c:v>0.18111304938793182</c:v>
                      </c:pt>
                      <c:pt idx="21">
                        <c:v>0.18817487359046936</c:v>
                      </c:pt>
                      <c:pt idx="22">
                        <c:v>0.16721566021442413</c:v>
                      </c:pt>
                      <c:pt idx="23">
                        <c:v>0.18147134780883789</c:v>
                      </c:pt>
                      <c:pt idx="24">
                        <c:v>0.16345049440860748</c:v>
                      </c:pt>
                      <c:pt idx="25">
                        <c:v>0.14542911946773529</c:v>
                      </c:pt>
                      <c:pt idx="26">
                        <c:v>0.14102178812026978</c:v>
                      </c:pt>
                      <c:pt idx="27">
                        <c:v>0.15819139778614044</c:v>
                      </c:pt>
                      <c:pt idx="28">
                        <c:v>0.14396841824054718</c:v>
                      </c:pt>
                      <c:pt idx="29">
                        <c:v>0.141336590051651</c:v>
                      </c:pt>
                      <c:pt idx="30">
                        <c:v>0.15047737956047058</c:v>
                      </c:pt>
                      <c:pt idx="31">
                        <c:v>0.15262590348720551</c:v>
                      </c:pt>
                      <c:pt idx="32">
                        <c:v>0.14811697602272034</c:v>
                      </c:pt>
                      <c:pt idx="33">
                        <c:v>0.13767711818218231</c:v>
                      </c:pt>
                      <c:pt idx="34">
                        <c:v>0.13340793550014496</c:v>
                      </c:pt>
                      <c:pt idx="35">
                        <c:v>0.13621298968791962</c:v>
                      </c:pt>
                      <c:pt idx="36">
                        <c:v>0.12621846795082092</c:v>
                      </c:pt>
                      <c:pt idx="37">
                        <c:v>0.13032850623130798</c:v>
                      </c:pt>
                      <c:pt idx="38">
                        <c:v>0.1277088075876236</c:v>
                      </c:pt>
                      <c:pt idx="39">
                        <c:v>0.13972263038158417</c:v>
                      </c:pt>
                      <c:pt idx="40">
                        <c:v>0.15539190173149109</c:v>
                      </c:pt>
                      <c:pt idx="41">
                        <c:v>0.17159925401210785</c:v>
                      </c:pt>
                      <c:pt idx="42">
                        <c:v>0.18868647515773773</c:v>
                      </c:pt>
                      <c:pt idx="43">
                        <c:v>0.22726438939571381</c:v>
                      </c:pt>
                      <c:pt idx="44">
                        <c:v>0.33398792147636414</c:v>
                      </c:pt>
                      <c:pt idx="46">
                        <c:v>0.23489187657833099</c:v>
                      </c:pt>
                      <c:pt idx="47">
                        <c:v>0.18838129937648773</c:v>
                      </c:pt>
                      <c:pt idx="48">
                        <c:v>0.1504627913236618</c:v>
                      </c:pt>
                      <c:pt idx="49">
                        <c:v>0.11474525183439255</c:v>
                      </c:pt>
                      <c:pt idx="50">
                        <c:v>0.12522098422050476</c:v>
                      </c:pt>
                      <c:pt idx="51">
                        <c:v>0.10576167702674866</c:v>
                      </c:pt>
                      <c:pt idx="52">
                        <c:v>0.1193346232175827</c:v>
                      </c:pt>
                      <c:pt idx="53">
                        <c:v>0.11478307098150253</c:v>
                      </c:pt>
                      <c:pt idx="54">
                        <c:v>0.10691142827272415</c:v>
                      </c:pt>
                      <c:pt idx="55">
                        <c:v>9.7030304372310638E-2</c:v>
                      </c:pt>
                      <c:pt idx="56">
                        <c:v>9.592854231595993E-2</c:v>
                      </c:pt>
                      <c:pt idx="57">
                        <c:v>9.4831719994544983E-2</c:v>
                      </c:pt>
                      <c:pt idx="58">
                        <c:v>9.1714076697826385E-2</c:v>
                      </c:pt>
                      <c:pt idx="59">
                        <c:v>9.3200571835041046E-2</c:v>
                      </c:pt>
                      <c:pt idx="60">
                        <c:v>8.9670635759830475E-2</c:v>
                      </c:pt>
                      <c:pt idx="61">
                        <c:v>9.6666924655437469E-2</c:v>
                      </c:pt>
                      <c:pt idx="62">
                        <c:v>9.4158880412578583E-2</c:v>
                      </c:pt>
                      <c:pt idx="63">
                        <c:v>9.5419935882091522E-2</c:v>
                      </c:pt>
                      <c:pt idx="64">
                        <c:v>9.1126658022403717E-2</c:v>
                      </c:pt>
                      <c:pt idx="65">
                        <c:v>9.5931969583034515E-2</c:v>
                      </c:pt>
                      <c:pt idx="66">
                        <c:v>8.8069163262844086E-2</c:v>
                      </c:pt>
                      <c:pt idx="67">
                        <c:v>8.9109219610691071E-2</c:v>
                      </c:pt>
                      <c:pt idx="68">
                        <c:v>8.8136076927185059E-2</c:v>
                      </c:pt>
                      <c:pt idx="69">
                        <c:v>8.9088834822177887E-2</c:v>
                      </c:pt>
                      <c:pt idx="70">
                        <c:v>8.7655723094940186E-2</c:v>
                      </c:pt>
                      <c:pt idx="71">
                        <c:v>9.5655210316181183E-2</c:v>
                      </c:pt>
                      <c:pt idx="72">
                        <c:v>9.7863070666790009E-2</c:v>
                      </c:pt>
                      <c:pt idx="73">
                        <c:v>0.11087120324373245</c:v>
                      </c:pt>
                      <c:pt idx="74">
                        <c:v>0.11191727221012115</c:v>
                      </c:pt>
                      <c:pt idx="75">
                        <c:v>0.10533139109611511</c:v>
                      </c:pt>
                      <c:pt idx="76">
                        <c:v>0.10219224542379379</c:v>
                      </c:pt>
                      <c:pt idx="77">
                        <c:v>9.9937506020069122E-2</c:v>
                      </c:pt>
                      <c:pt idx="78">
                        <c:v>0.10221125930547714</c:v>
                      </c:pt>
                      <c:pt idx="79">
                        <c:v>0.10049939900636673</c:v>
                      </c:pt>
                      <c:pt idx="80">
                        <c:v>9.9261358380317688E-2</c:v>
                      </c:pt>
                      <c:pt idx="81">
                        <c:v>9.6005946397781372E-2</c:v>
                      </c:pt>
                      <c:pt idx="82">
                        <c:v>9.631955623626709E-2</c:v>
                      </c:pt>
                      <c:pt idx="83">
                        <c:v>9.7201168537139893E-2</c:v>
                      </c:pt>
                      <c:pt idx="84">
                        <c:v>9.9318459630012512E-2</c:v>
                      </c:pt>
                      <c:pt idx="85">
                        <c:v>9.56377312541008E-2</c:v>
                      </c:pt>
                      <c:pt idx="86">
                        <c:v>9.5628514885902405E-2</c:v>
                      </c:pt>
                      <c:pt idx="87">
                        <c:v>9.8087869584560394E-2</c:v>
                      </c:pt>
                      <c:pt idx="88">
                        <c:v>0.10412143915891647</c:v>
                      </c:pt>
                      <c:pt idx="89">
                        <c:v>0.11004208028316498</c:v>
                      </c:pt>
                      <c:pt idx="90">
                        <c:v>0.1110178604722023</c:v>
                      </c:pt>
                      <c:pt idx="91">
                        <c:v>0.1056433692574501</c:v>
                      </c:pt>
                      <c:pt idx="92">
                        <c:v>9.981430321931839E-2</c:v>
                      </c:pt>
                      <c:pt idx="93">
                        <c:v>0.10372064262628555</c:v>
                      </c:pt>
                      <c:pt idx="94">
                        <c:v>0.10168910026550293</c:v>
                      </c:pt>
                      <c:pt idx="95">
                        <c:v>0.10822214931249619</c:v>
                      </c:pt>
                      <c:pt idx="96">
                        <c:v>0.12103709578514099</c:v>
                      </c:pt>
                      <c:pt idx="97">
                        <c:v>0.1365799605846405</c:v>
                      </c:pt>
                      <c:pt idx="98">
                        <c:v>0.17804709076881409</c:v>
                      </c:pt>
                      <c:pt idx="99">
                        <c:v>0.22053296864032745</c:v>
                      </c:pt>
                      <c:pt idx="100">
                        <c:v>0.20946180820465088</c:v>
                      </c:pt>
                      <c:pt idx="101">
                        <c:v>0.23243889212608337</c:v>
                      </c:pt>
                      <c:pt idx="102">
                        <c:v>0.25068026781082153</c:v>
                      </c:pt>
                      <c:pt idx="103">
                        <c:v>0.26334014534950256</c:v>
                      </c:pt>
                      <c:pt idx="104">
                        <c:v>0.28695541620254517</c:v>
                      </c:pt>
                      <c:pt idx="105">
                        <c:v>0.30880367755889893</c:v>
                      </c:pt>
                      <c:pt idx="106">
                        <c:v>0.22803743183612823</c:v>
                      </c:pt>
                      <c:pt idx="107">
                        <c:v>0.21693913638591766</c:v>
                      </c:pt>
                      <c:pt idx="108">
                        <c:v>0.24494916200637817</c:v>
                      </c:pt>
                      <c:pt idx="109">
                        <c:v>0.26007968187332153</c:v>
                      </c:pt>
                      <c:pt idx="110">
                        <c:v>0.2668212354183197</c:v>
                      </c:pt>
                      <c:pt idx="111">
                        <c:v>0.30345559120178223</c:v>
                      </c:pt>
                      <c:pt idx="112">
                        <c:v>0.33425569534301758</c:v>
                      </c:pt>
                      <c:pt idx="113">
                        <c:v>0.46865501999855042</c:v>
                      </c:pt>
                      <c:pt idx="114">
                        <c:v>0.49932750999927522</c:v>
                      </c:pt>
                      <c:pt idx="115">
                        <c:v>0.53</c:v>
                      </c:pt>
                      <c:pt idx="116">
                        <c:v>0.66</c:v>
                      </c:pt>
                      <c:pt idx="117">
                        <c:v>0.83499999999999996</c:v>
                      </c:pt>
                      <c:pt idx="118">
                        <c:v>1.01</c:v>
                      </c:pt>
                    </c:numCache>
                  </c:numRef>
                </c:val>
                <c:smooth val="0"/>
              </c15:ser>
            </c15:filteredLineSeries>
            <c15:filteredLineSeries>
              <c15:ser>
                <c:idx val="3"/>
                <c:order val="6"/>
                <c:tx>
                  <c:v>Royaume-Uni</c:v>
                </c:tx>
                <c:val>
                  <c:numRef>
                    <c:extLst xmlns:c15="http://schemas.microsoft.com/office/drawing/2012/chart">
                      <c:ext xmlns:c15="http://schemas.microsoft.com/office/drawing/2012/chart" uri="{02D57815-91ED-43cb-92C2-25804820EDAC}">
                        <c15:formulaRef>
                          <c15:sqref>DataF13.13!$G$6:$G$124</c15:sqref>
                        </c15:formulaRef>
                      </c:ext>
                    </c:extLst>
                    <c:numCache>
                      <c:formatCode>0%</c:formatCode>
                      <c:ptCount val="119"/>
                      <c:pt idx="0">
                        <c:v>6.6810525953769684E-2</c:v>
                      </c:pt>
                      <c:pt idx="1">
                        <c:v>6.6257156431674957E-2</c:v>
                      </c:pt>
                      <c:pt idx="2">
                        <c:v>6.9610618054866791E-2</c:v>
                      </c:pt>
                      <c:pt idx="3">
                        <c:v>6.7225649952888489E-2</c:v>
                      </c:pt>
                      <c:pt idx="4">
                        <c:v>6.6441237926483154E-2</c:v>
                      </c:pt>
                      <c:pt idx="5">
                        <c:v>6.642596423625946E-2</c:v>
                      </c:pt>
                      <c:pt idx="6">
                        <c:v>6.7309163510799408E-2</c:v>
                      </c:pt>
                      <c:pt idx="7">
                        <c:v>6.1852447688579559E-2</c:v>
                      </c:pt>
                      <c:pt idx="8">
                        <c:v>6.7900590598583221E-2</c:v>
                      </c:pt>
                      <c:pt idx="9">
                        <c:v>6.3964061439037323E-2</c:v>
                      </c:pt>
                      <c:pt idx="10">
                        <c:v>5.8696627616882324E-2</c:v>
                      </c:pt>
                      <c:pt idx="11">
                        <c:v>5.9088274836540222E-2</c:v>
                      </c:pt>
                      <c:pt idx="12">
                        <c:v>6.1373036354780197E-2</c:v>
                      </c:pt>
                      <c:pt idx="13">
                        <c:v>5.7635925710201263E-2</c:v>
                      </c:pt>
                      <c:pt idx="14">
                        <c:v>5.8357976377010345E-2</c:v>
                      </c:pt>
                      <c:pt idx="15">
                        <c:v>8.8380627334117889E-2</c:v>
                      </c:pt>
                      <c:pt idx="16">
                        <c:v>7.0254452526569366E-2</c:v>
                      </c:pt>
                      <c:pt idx="17">
                        <c:v>7.1777872741222382E-2</c:v>
                      </c:pt>
                      <c:pt idx="18">
                        <c:v>5.1708802580833435E-2</c:v>
                      </c:pt>
                      <c:pt idx="19">
                        <c:v>4.8086192458868027E-2</c:v>
                      </c:pt>
                      <c:pt idx="20">
                        <c:v>5.585581436753273E-2</c:v>
                      </c:pt>
                      <c:pt idx="21">
                        <c:v>6.1264138668775558E-2</c:v>
                      </c:pt>
                      <c:pt idx="22">
                        <c:v>6.9974616169929504E-2</c:v>
                      </c:pt>
                      <c:pt idx="23">
                        <c:v>7.1841686964035034E-2</c:v>
                      </c:pt>
                      <c:pt idx="24">
                        <c:v>6.8241283297538757E-2</c:v>
                      </c:pt>
                      <c:pt idx="25">
                        <c:v>6.5778829157352448E-2</c:v>
                      </c:pt>
                      <c:pt idx="26">
                        <c:v>7.2230271995067596E-2</c:v>
                      </c:pt>
                      <c:pt idx="27">
                        <c:v>6.8244867026805878E-2</c:v>
                      </c:pt>
                      <c:pt idx="28">
                        <c:v>6.8240359425544739E-2</c:v>
                      </c:pt>
                      <c:pt idx="29">
                        <c:v>0.11848187446594238</c:v>
                      </c:pt>
                      <c:pt idx="30">
                        <c:v>0.11858711391687393</c:v>
                      </c:pt>
                      <c:pt idx="31">
                        <c:v>0.12658050656318665</c:v>
                      </c:pt>
                      <c:pt idx="32">
                        <c:v>0.12953007221221924</c:v>
                      </c:pt>
                      <c:pt idx="33">
                        <c:v>0.1433258056640625</c:v>
                      </c:pt>
                      <c:pt idx="34">
                        <c:v>0.14424809813499451</c:v>
                      </c:pt>
                      <c:pt idx="35">
                        <c:v>0.1374087780714035</c:v>
                      </c:pt>
                      <c:pt idx="36">
                        <c:v>0.1306648850440979</c:v>
                      </c:pt>
                      <c:pt idx="37">
                        <c:v>0.13261616230010986</c:v>
                      </c:pt>
                      <c:pt idx="38">
                        <c:v>0.13221871852874756</c:v>
                      </c:pt>
                      <c:pt idx="39">
                        <c:v>0.12233885377645493</c:v>
                      </c:pt>
                      <c:pt idx="40">
                        <c:v>0.11278329789638519</c:v>
                      </c:pt>
                      <c:pt idx="41">
                        <c:v>0.10023327171802521</c:v>
                      </c:pt>
                      <c:pt idx="42">
                        <c:v>0.1090131402015686</c:v>
                      </c:pt>
                      <c:pt idx="43">
                        <c:v>0.1238858625292778</c:v>
                      </c:pt>
                      <c:pt idx="44">
                        <c:v>0.14049385488033295</c:v>
                      </c:pt>
                      <c:pt idx="45">
                        <c:v>0.16247943043708801</c:v>
                      </c:pt>
                      <c:pt idx="46">
                        <c:v>0.17892466485500336</c:v>
                      </c:pt>
                      <c:pt idx="47">
                        <c:v>0.17652930319309235</c:v>
                      </c:pt>
                      <c:pt idx="48">
                        <c:v>0.15243043005466461</c:v>
                      </c:pt>
                      <c:pt idx="49">
                        <c:v>0.1405763179063797</c:v>
                      </c:pt>
                      <c:pt idx="50">
                        <c:v>0.1447838693857193</c:v>
                      </c:pt>
                      <c:pt idx="51">
                        <c:v>0.12255432456731796</c:v>
                      </c:pt>
                      <c:pt idx="52">
                        <c:v>0.11435462534427643</c:v>
                      </c:pt>
                      <c:pt idx="53">
                        <c:v>0.11486436426639557</c:v>
                      </c:pt>
                      <c:pt idx="54">
                        <c:v>0.11035057157278061</c:v>
                      </c:pt>
                      <c:pt idx="55">
                        <c:v>0.10857507586479187</c:v>
                      </c:pt>
                      <c:pt idx="56">
                        <c:v>0.10445372760295868</c:v>
                      </c:pt>
                      <c:pt idx="57">
                        <c:v>0.10172342509031296</c:v>
                      </c:pt>
                      <c:pt idx="58">
                        <c:v>0.10000842809677124</c:v>
                      </c:pt>
                      <c:pt idx="59">
                        <c:v>9.8291665315628052E-2</c:v>
                      </c:pt>
                      <c:pt idx="60">
                        <c:v>9.5951497554779053E-2</c:v>
                      </c:pt>
                      <c:pt idx="61">
                        <c:v>9.9633626639842987E-2</c:v>
                      </c:pt>
                      <c:pt idx="62">
                        <c:v>0.10064879059791565</c:v>
                      </c:pt>
                      <c:pt idx="63">
                        <c:v>8.7801560759544373E-2</c:v>
                      </c:pt>
                      <c:pt idx="64">
                        <c:v>8.3965979516506195E-2</c:v>
                      </c:pt>
                      <c:pt idx="65">
                        <c:v>8.367551863193512E-2</c:v>
                      </c:pt>
                      <c:pt idx="66">
                        <c:v>8.4970086812973022E-2</c:v>
                      </c:pt>
                      <c:pt idx="67">
                        <c:v>8.6247555911540985E-2</c:v>
                      </c:pt>
                      <c:pt idx="68">
                        <c:v>8.3349667489528656E-2</c:v>
                      </c:pt>
                      <c:pt idx="69">
                        <c:v>7.9763844609260559E-2</c:v>
                      </c:pt>
                      <c:pt idx="70">
                        <c:v>7.1385279297828674E-2</c:v>
                      </c:pt>
                      <c:pt idx="71">
                        <c:v>7.670062780380249E-2</c:v>
                      </c:pt>
                      <c:pt idx="72">
                        <c:v>6.2332853674888611E-2</c:v>
                      </c:pt>
                      <c:pt idx="73">
                        <c:v>6.9776318967342377E-2</c:v>
                      </c:pt>
                      <c:pt idx="74">
                        <c:v>7.4436113238334656E-2</c:v>
                      </c:pt>
                      <c:pt idx="75">
                        <c:v>6.3555829226970673E-2</c:v>
                      </c:pt>
                      <c:pt idx="76">
                        <c:v>5.9304751455783844E-2</c:v>
                      </c:pt>
                      <c:pt idx="77">
                        <c:v>5.4079141467809677E-2</c:v>
                      </c:pt>
                      <c:pt idx="78">
                        <c:v>5.7112518697977066E-2</c:v>
                      </c:pt>
                      <c:pt idx="79">
                        <c:v>4.9171943217515945E-2</c:v>
                      </c:pt>
                      <c:pt idx="80">
                        <c:v>4.5516811311244965E-2</c:v>
                      </c:pt>
                      <c:pt idx="81">
                        <c:v>4.5011799782514572E-2</c:v>
                      </c:pt>
                      <c:pt idx="82">
                        <c:v>4.308139905333519E-2</c:v>
                      </c:pt>
                      <c:pt idx="83">
                        <c:v>4.9414709210395813E-2</c:v>
                      </c:pt>
                      <c:pt idx="84">
                        <c:v>4.1260022670030594E-2</c:v>
                      </c:pt>
                      <c:pt idx="85">
                        <c:v>5.1312454044818878E-2</c:v>
                      </c:pt>
                      <c:pt idx="86">
                        <c:v>4.6736881136894226E-2</c:v>
                      </c:pt>
                      <c:pt idx="87">
                        <c:v>3.7778064608573914E-2</c:v>
                      </c:pt>
                      <c:pt idx="88">
                        <c:v>3.2952539622783661E-2</c:v>
                      </c:pt>
                      <c:pt idx="89">
                        <c:v>3.0575219541788101E-2</c:v>
                      </c:pt>
                      <c:pt idx="90">
                        <c:v>3.0282691121101379E-2</c:v>
                      </c:pt>
                      <c:pt idx="91">
                        <c:v>3.034089133143425E-2</c:v>
                      </c:pt>
                      <c:pt idx="92">
                        <c:v>3.0119586735963821E-2</c:v>
                      </c:pt>
                      <c:pt idx="93">
                        <c:v>3.4658115357160568E-2</c:v>
                      </c:pt>
                      <c:pt idx="94">
                        <c:v>3.5302992910146713E-2</c:v>
                      </c:pt>
                      <c:pt idx="95">
                        <c:v>3.085140697658062E-2</c:v>
                      </c:pt>
                      <c:pt idx="96">
                        <c:v>3.0066326260566711E-2</c:v>
                      </c:pt>
                      <c:pt idx="97">
                        <c:v>3.0466740950942039E-2</c:v>
                      </c:pt>
                      <c:pt idx="98">
                        <c:v>3.5212688148021698E-2</c:v>
                      </c:pt>
                      <c:pt idx="99">
                        <c:v>0.10537227243185043</c:v>
                      </c:pt>
                      <c:pt idx="100">
                        <c:v>7.8589446842670441E-2</c:v>
                      </c:pt>
                      <c:pt idx="101">
                        <c:v>3.5472657531499863E-2</c:v>
                      </c:pt>
                      <c:pt idx="102">
                        <c:v>3.6886285990476608E-2</c:v>
                      </c:pt>
                      <c:pt idx="103">
                        <c:v>3.9250385016202927E-2</c:v>
                      </c:pt>
                      <c:pt idx="104">
                        <c:v>3.8693912327289581E-2</c:v>
                      </c:pt>
                      <c:pt idx="105">
                        <c:v>4.1877064853906631E-2</c:v>
                      </c:pt>
                      <c:pt idx="106">
                        <c:v>4.3934397399425507E-2</c:v>
                      </c:pt>
                      <c:pt idx="107">
                        <c:v>5.1871184259653091E-2</c:v>
                      </c:pt>
                      <c:pt idx="108">
                        <c:v>6.4238086342811584E-2</c:v>
                      </c:pt>
                      <c:pt idx="109">
                        <c:v>0.11334787309169769</c:v>
                      </c:pt>
                      <c:pt idx="110">
                        <c:v>0.15896648168563843</c:v>
                      </c:pt>
                      <c:pt idx="111">
                        <c:v>0.14920961856842041</c:v>
                      </c:pt>
                      <c:pt idx="112">
                        <c:v>0.18703854084014893</c:v>
                      </c:pt>
                      <c:pt idx="113">
                        <c:v>0.2329912930727005</c:v>
                      </c:pt>
                      <c:pt idx="114">
                        <c:v>0.21001491695642471</c:v>
                      </c:pt>
                      <c:pt idx="115">
                        <c:v>0.22150310501456261</c:v>
                      </c:pt>
                      <c:pt idx="116">
                        <c:v>0.21575901098549366</c:v>
                      </c:pt>
                      <c:pt idx="117">
                        <c:v>0.21863105800002813</c:v>
                      </c:pt>
                      <c:pt idx="118">
                        <c:v>0.2171950344927609</c:v>
                      </c:pt>
                    </c:numCache>
                  </c:numRef>
                </c:val>
                <c:smooth val="0"/>
              </c15:ser>
            </c15:filteredLineSeries>
            <c15:filteredLineSeries>
              <c15:ser>
                <c:idx val="5"/>
                <c:order val="7"/>
                <c:tx>
                  <c:v>Suisse</c:v>
                </c:tx>
                <c:spPr>
                  <a:ln w="44450">
                    <a:solidFill>
                      <a:srgbClr val="C00000"/>
                    </a:solidFill>
                  </a:ln>
                </c:spPr>
                <c:marker>
                  <c:symbol val="triangle"/>
                  <c:size val="9"/>
                  <c:spPr>
                    <a:solidFill>
                      <a:srgbClr val="C00000"/>
                    </a:solidFill>
                    <a:ln>
                      <a:solidFill>
                        <a:srgbClr val="C00000"/>
                      </a:solidFill>
                    </a:ln>
                  </c:spPr>
                </c:marker>
                <c:val>
                  <c:numRef>
                    <c:extLst xmlns:c15="http://schemas.microsoft.com/office/drawing/2012/chart">
                      <c:ext xmlns:c15="http://schemas.microsoft.com/office/drawing/2012/chart" uri="{02D57815-91ED-43cb-92C2-25804820EDAC}">
                        <c15:formulaRef>
                          <c15:sqref>DataF13.13!$I$6:$I$124</c15:sqref>
                        </c15:formulaRef>
                      </c:ext>
                    </c:extLst>
                    <c:numCache>
                      <c:formatCode>0%</c:formatCode>
                      <c:ptCount val="119"/>
                      <c:pt idx="6">
                        <c:v>5.71620874106884E-2</c:v>
                      </c:pt>
                      <c:pt idx="7">
                        <c:v>6.8282365798950195E-2</c:v>
                      </c:pt>
                      <c:pt idx="8">
                        <c:v>8.415435254573822E-2</c:v>
                      </c:pt>
                      <c:pt idx="9">
                        <c:v>8.7395258247852325E-2</c:v>
                      </c:pt>
                      <c:pt idx="10">
                        <c:v>8.4044910967350006E-2</c:v>
                      </c:pt>
                      <c:pt idx="11">
                        <c:v>8.6996793746948242E-2</c:v>
                      </c:pt>
                      <c:pt idx="12">
                        <c:v>8.2794047892093658E-2</c:v>
                      </c:pt>
                      <c:pt idx="13">
                        <c:v>0.12126678973436356</c:v>
                      </c:pt>
                      <c:pt idx="14">
                        <c:v>0.11654865741729736</c:v>
                      </c:pt>
                      <c:pt idx="15">
                        <c:v>0.11244139820337296</c:v>
                      </c:pt>
                      <c:pt idx="16">
                        <c:v>0.11479906737804413</c:v>
                      </c:pt>
                      <c:pt idx="17">
                        <c:v>0.12948067486286163</c:v>
                      </c:pt>
                      <c:pt idx="18">
                        <c:v>0.13303592801094055</c:v>
                      </c:pt>
                      <c:pt idx="19">
                        <c:v>0.11497650295495987</c:v>
                      </c:pt>
                      <c:pt idx="20">
                        <c:v>0.14854311943054199</c:v>
                      </c:pt>
                      <c:pt idx="21">
                        <c:v>0.159001424908638</c:v>
                      </c:pt>
                      <c:pt idx="22">
                        <c:v>0.1395709365606308</c:v>
                      </c:pt>
                      <c:pt idx="23">
                        <c:v>0.12211905419826508</c:v>
                      </c:pt>
                      <c:pt idx="24">
                        <c:v>0.11578766256570816</c:v>
                      </c:pt>
                      <c:pt idx="25">
                        <c:v>0.11827071011066437</c:v>
                      </c:pt>
                      <c:pt idx="26">
                        <c:v>0.11965519934892654</c:v>
                      </c:pt>
                      <c:pt idx="27">
                        <c:v>0.12013470381498337</c:v>
                      </c:pt>
                      <c:pt idx="28">
                        <c:v>0.12304147332906723</c:v>
                      </c:pt>
                      <c:pt idx="29">
                        <c:v>0.13506665825843811</c:v>
                      </c:pt>
                      <c:pt idx="30">
                        <c:v>0.26823687553405762</c:v>
                      </c:pt>
                      <c:pt idx="31">
                        <c:v>0.30693376064300537</c:v>
                      </c:pt>
                      <c:pt idx="32">
                        <c:v>0.26194626092910767</c:v>
                      </c:pt>
                      <c:pt idx="33">
                        <c:v>0.25252163410186768</c:v>
                      </c:pt>
                      <c:pt idx="34">
                        <c:v>0.23068436980247498</c:v>
                      </c:pt>
                      <c:pt idx="35">
                        <c:v>0.42915695905685425</c:v>
                      </c:pt>
                      <c:pt idx="36">
                        <c:v>0.41470152139663696</c:v>
                      </c:pt>
                      <c:pt idx="37">
                        <c:v>0.44013229012489319</c:v>
                      </c:pt>
                      <c:pt idx="38">
                        <c:v>0.36107832193374634</c:v>
                      </c:pt>
                      <c:pt idx="39">
                        <c:v>0.34363073110580444</c:v>
                      </c:pt>
                      <c:pt idx="40">
                        <c:v>0.32775643467903137</c:v>
                      </c:pt>
                      <c:pt idx="41">
                        <c:v>0.33030968904495239</c:v>
                      </c:pt>
                      <c:pt idx="42">
                        <c:v>0.34156909584999084</c:v>
                      </c:pt>
                      <c:pt idx="43">
                        <c:v>0.34924477338790894</c:v>
                      </c:pt>
                      <c:pt idx="44">
                        <c:v>0.3548886775970459</c:v>
                      </c:pt>
                      <c:pt idx="45">
                        <c:v>0.30323880910873413</c:v>
                      </c:pt>
                      <c:pt idx="46">
                        <c:v>0.29327550530433655</c:v>
                      </c:pt>
                      <c:pt idx="47">
                        <c:v>0.31875669956207275</c:v>
                      </c:pt>
                      <c:pt idx="48">
                        <c:v>0.3176608681678772</c:v>
                      </c:pt>
                      <c:pt idx="49">
                        <c:v>0.28710287809371948</c:v>
                      </c:pt>
                      <c:pt idx="50">
                        <c:v>0.27242493629455566</c:v>
                      </c:pt>
                      <c:pt idx="51">
                        <c:v>0.26424810290336609</c:v>
                      </c:pt>
                      <c:pt idx="52">
                        <c:v>0.25670760869979858</c:v>
                      </c:pt>
                      <c:pt idx="53">
                        <c:v>0.24921470880508423</c:v>
                      </c:pt>
                      <c:pt idx="54">
                        <c:v>0.24479268491268158</c:v>
                      </c:pt>
                      <c:pt idx="55">
                        <c:v>0.24801948666572571</c:v>
                      </c:pt>
                      <c:pt idx="56">
                        <c:v>0.24801844358444214</c:v>
                      </c:pt>
                      <c:pt idx="57">
                        <c:v>0.24780711531639099</c:v>
                      </c:pt>
                      <c:pt idx="58">
                        <c:v>0.22634907066822052</c:v>
                      </c:pt>
                      <c:pt idx="59">
                        <c:v>0.2259598970413208</c:v>
                      </c:pt>
                      <c:pt idx="60">
                        <c:v>0.24227398633956909</c:v>
                      </c:pt>
                      <c:pt idx="61">
                        <c:v>0.23454686999320984</c:v>
                      </c:pt>
                      <c:pt idx="62">
                        <c:v>0.22650524973869324</c:v>
                      </c:pt>
                      <c:pt idx="63">
                        <c:v>0.224827840924263</c:v>
                      </c:pt>
                      <c:pt idx="64">
                        <c:v>0.21644364297389984</c:v>
                      </c:pt>
                      <c:pt idx="65">
                        <c:v>0.20942381024360657</c:v>
                      </c:pt>
                      <c:pt idx="66">
                        <c:v>0.20347568392753601</c:v>
                      </c:pt>
                      <c:pt idx="67">
                        <c:v>0.21985501050949097</c:v>
                      </c:pt>
                      <c:pt idx="68">
                        <c:v>0.20903915166854858</c:v>
                      </c:pt>
                      <c:pt idx="69">
                        <c:v>0.20748744904994965</c:v>
                      </c:pt>
                      <c:pt idx="70">
                        <c:v>0.2221062183380127</c:v>
                      </c:pt>
                      <c:pt idx="71">
                        <c:v>0.22312940657138824</c:v>
                      </c:pt>
                      <c:pt idx="72">
                        <c:v>0.21180211007595062</c:v>
                      </c:pt>
                      <c:pt idx="73">
                        <c:v>0.21958659589290619</c:v>
                      </c:pt>
                      <c:pt idx="74">
                        <c:v>0.22807343304157257</c:v>
                      </c:pt>
                      <c:pt idx="75">
                        <c:v>0.24958260357379913</c:v>
                      </c:pt>
                      <c:pt idx="76">
                        <c:v>0.23744024336338043</c:v>
                      </c:pt>
                      <c:pt idx="77">
                        <c:v>0.27092325687408447</c:v>
                      </c:pt>
                      <c:pt idx="78">
                        <c:v>0.23492221534252167</c:v>
                      </c:pt>
                      <c:pt idx="79">
                        <c:v>0.2242671400308609</c:v>
                      </c:pt>
                      <c:pt idx="80">
                        <c:v>0.21295738220214844</c:v>
                      </c:pt>
                      <c:pt idx="81">
                        <c:v>0.22891946136951447</c:v>
                      </c:pt>
                      <c:pt idx="82">
                        <c:v>0.22500433027744293</c:v>
                      </c:pt>
                      <c:pt idx="83">
                        <c:v>0.24035923182964325</c:v>
                      </c:pt>
                      <c:pt idx="84">
                        <c:v>0.22823555767536163</c:v>
                      </c:pt>
                      <c:pt idx="85">
                        <c:v>0.21396934986114502</c:v>
                      </c:pt>
                      <c:pt idx="86">
                        <c:v>0.20415595173835754</c:v>
                      </c:pt>
                      <c:pt idx="87">
                        <c:v>0.17673525214195251</c:v>
                      </c:pt>
                      <c:pt idx="88">
                        <c:v>0.17010074853897095</c:v>
                      </c:pt>
                      <c:pt idx="89">
                        <c:v>0.15020480751991272</c:v>
                      </c:pt>
                      <c:pt idx="90">
                        <c:v>0.15194928646087646</c:v>
                      </c:pt>
                      <c:pt idx="91">
                        <c:v>0.16745150089263916</c:v>
                      </c:pt>
                      <c:pt idx="92">
                        <c:v>0.16898816823959351</c:v>
                      </c:pt>
                      <c:pt idx="93">
                        <c:v>0.16234749555587769</c:v>
                      </c:pt>
                      <c:pt idx="94">
                        <c:v>0.15341416001319885</c:v>
                      </c:pt>
                      <c:pt idx="95">
                        <c:v>0.17799025774002075</c:v>
                      </c:pt>
                      <c:pt idx="96">
                        <c:v>0.18252182006835938</c:v>
                      </c:pt>
                      <c:pt idx="97">
                        <c:v>0.21736644208431244</c:v>
                      </c:pt>
                      <c:pt idx="98">
                        <c:v>0.2410692572593689</c:v>
                      </c:pt>
                      <c:pt idx="99">
                        <c:v>0.25945737957954407</c:v>
                      </c:pt>
                      <c:pt idx="100">
                        <c:v>0.25542238354682922</c:v>
                      </c:pt>
                      <c:pt idx="101">
                        <c:v>0.25977319478988647</c:v>
                      </c:pt>
                      <c:pt idx="102">
                        <c:v>0.25884413719177246</c:v>
                      </c:pt>
                      <c:pt idx="103">
                        <c:v>0.24124619364738464</c:v>
                      </c:pt>
                      <c:pt idx="104">
                        <c:v>0.2147749662399292</c:v>
                      </c:pt>
                      <c:pt idx="105">
                        <c:v>0.20768105983734131</c:v>
                      </c:pt>
                      <c:pt idx="106">
                        <c:v>0.22135919332504272</c:v>
                      </c:pt>
                      <c:pt idx="107">
                        <c:v>0.35912182927131653</c:v>
                      </c:pt>
                      <c:pt idx="108">
                        <c:v>0.35287228226661682</c:v>
                      </c:pt>
                      <c:pt idx="109">
                        <c:v>0.44575631618499756</c:v>
                      </c:pt>
                      <c:pt idx="110">
                        <c:v>0.55950427055358887</c:v>
                      </c:pt>
                      <c:pt idx="111">
                        <c:v>0.79985916614532471</c:v>
                      </c:pt>
                      <c:pt idx="112">
                        <c:v>0.77136057615280151</c:v>
                      </c:pt>
                      <c:pt idx="113">
                        <c:v>0.77136057615280151</c:v>
                      </c:pt>
                      <c:pt idx="114">
                        <c:v>0.84708846092224122</c:v>
                      </c:pt>
                      <c:pt idx="115">
                        <c:v>0.92</c:v>
                      </c:pt>
                      <c:pt idx="116">
                        <c:v>0.99572788476943974</c:v>
                      </c:pt>
                      <c:pt idx="117">
                        <c:v>1.1200000000000001</c:v>
                      </c:pt>
                      <c:pt idx="118">
                        <c:v>1.1499999999999999</c:v>
                      </c:pt>
                    </c:numCache>
                  </c:numRef>
                </c:val>
                <c:smooth val="0"/>
              </c15:ser>
            </c15:filteredLineSeries>
          </c:ext>
        </c:extLst>
      </c:lineChart>
      <c:catAx>
        <c:axId val="614163544"/>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03446032"/>
        <c:crossesAt val="0"/>
        <c:auto val="1"/>
        <c:lblAlgn val="ctr"/>
        <c:lblOffset val="100"/>
        <c:tickLblSkip val="10"/>
        <c:tickMarkSkip val="10"/>
        <c:noMultiLvlLbl val="0"/>
      </c:catAx>
      <c:valAx>
        <c:axId val="703446032"/>
        <c:scaling>
          <c:orientation val="minMax"/>
          <c:max val="0.64"/>
          <c:min val="0"/>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300"/>
                  <a:t>Total</a:t>
                </a:r>
                <a:r>
                  <a:rPr lang="fr-FR" sz="1300" baseline="0"/>
                  <a:t> central bank assets as % GDP</a:t>
                </a:r>
                <a:endParaRPr lang="fr-FR" sz="1300"/>
              </a:p>
            </c:rich>
          </c:tx>
          <c:layout>
            <c:manualLayout>
              <c:xMode val="edge"/>
              <c:yMode val="edge"/>
              <c:x val="2.7835105753684E-3"/>
              <c:y val="0.16936396989618499"/>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14163544"/>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49037404861120198"/>
          <c:y val="0.124484388707163"/>
          <c:w val="0.39446671837138902"/>
          <c:h val="0.24848291121931801"/>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aseline="0"/>
              <a:t>Central banks and financial globalization</a:t>
            </a:r>
            <a:endParaRPr lang="fr-FR" sz="2000"/>
          </a:p>
        </c:rich>
      </c:tx>
      <c:layout>
        <c:manualLayout>
          <c:xMode val="edge"/>
          <c:yMode val="edge"/>
          <c:x val="0.26591765091863517"/>
          <c:y val="2.2207576136520769E-3"/>
        </c:manualLayout>
      </c:layout>
      <c:overlay val="0"/>
      <c:spPr>
        <a:noFill/>
        <a:ln w="25400">
          <a:noFill/>
        </a:ln>
      </c:spPr>
    </c:title>
    <c:autoTitleDeleted val="0"/>
    <c:plotArea>
      <c:layout>
        <c:manualLayout>
          <c:layoutTarget val="inner"/>
          <c:xMode val="edge"/>
          <c:yMode val="edge"/>
          <c:x val="0.100752924024614"/>
          <c:y val="6.3377125220646494E-2"/>
          <c:w val="0.86616395114914202"/>
          <c:h val="0.70856126069491598"/>
        </c:manualLayout>
      </c:layout>
      <c:lineChart>
        <c:grouping val="standard"/>
        <c:varyColors val="0"/>
        <c:ser>
          <c:idx val="5"/>
          <c:order val="0"/>
          <c:tx>
            <c:v>Switzerland</c:v>
          </c:tx>
          <c:spPr>
            <a:ln w="44450">
              <a:solidFill>
                <a:schemeClr val="accent2"/>
              </a:solidFill>
            </a:ln>
          </c:spPr>
          <c:marker>
            <c:symbol val="triangle"/>
            <c:size val="9"/>
            <c:spPr>
              <a:solidFill>
                <a:schemeClr val="accent2"/>
              </a:solidFill>
              <a:ln>
                <a:solidFill>
                  <a:schemeClr val="accent2"/>
                </a:solidFill>
              </a:ln>
            </c:spPr>
          </c:marker>
          <c:val>
            <c:numRef>
              <c:f>DataF13.13!$I$6:$I$124</c:f>
              <c:numCache>
                <c:formatCode>0%</c:formatCode>
                <c:ptCount val="119"/>
                <c:pt idx="6">
                  <c:v>5.71620874106884E-2</c:v>
                </c:pt>
                <c:pt idx="7">
                  <c:v>6.8282365798950195E-2</c:v>
                </c:pt>
                <c:pt idx="8">
                  <c:v>8.415435254573822E-2</c:v>
                </c:pt>
                <c:pt idx="9">
                  <c:v>8.7395258247852325E-2</c:v>
                </c:pt>
                <c:pt idx="10">
                  <c:v>8.4044910967350006E-2</c:v>
                </c:pt>
                <c:pt idx="11">
                  <c:v>8.6996793746948242E-2</c:v>
                </c:pt>
                <c:pt idx="12">
                  <c:v>8.2794047892093658E-2</c:v>
                </c:pt>
                <c:pt idx="13">
                  <c:v>0.12126678973436356</c:v>
                </c:pt>
                <c:pt idx="14">
                  <c:v>0.11654865741729736</c:v>
                </c:pt>
                <c:pt idx="15">
                  <c:v>0.11244139820337296</c:v>
                </c:pt>
                <c:pt idx="16">
                  <c:v>0.11479906737804413</c:v>
                </c:pt>
                <c:pt idx="17">
                  <c:v>0.12948067486286163</c:v>
                </c:pt>
                <c:pt idx="18">
                  <c:v>0.13303592801094055</c:v>
                </c:pt>
                <c:pt idx="19">
                  <c:v>0.11497650295495987</c:v>
                </c:pt>
                <c:pt idx="20">
                  <c:v>0.14854311943054199</c:v>
                </c:pt>
                <c:pt idx="21">
                  <c:v>0.159001424908638</c:v>
                </c:pt>
                <c:pt idx="22">
                  <c:v>0.1395709365606308</c:v>
                </c:pt>
                <c:pt idx="23">
                  <c:v>0.12211905419826508</c:v>
                </c:pt>
                <c:pt idx="24">
                  <c:v>0.11578766256570816</c:v>
                </c:pt>
                <c:pt idx="25">
                  <c:v>0.11827071011066437</c:v>
                </c:pt>
                <c:pt idx="26">
                  <c:v>0.11965519934892654</c:v>
                </c:pt>
                <c:pt idx="27">
                  <c:v>0.12013470381498337</c:v>
                </c:pt>
                <c:pt idx="28">
                  <c:v>0.12304147332906723</c:v>
                </c:pt>
                <c:pt idx="29">
                  <c:v>0.13506665825843811</c:v>
                </c:pt>
                <c:pt idx="30">
                  <c:v>0.26823687553405762</c:v>
                </c:pt>
                <c:pt idx="31">
                  <c:v>0.30693376064300537</c:v>
                </c:pt>
                <c:pt idx="32">
                  <c:v>0.26194626092910767</c:v>
                </c:pt>
                <c:pt idx="33">
                  <c:v>0.25252163410186768</c:v>
                </c:pt>
                <c:pt idx="34">
                  <c:v>0.23068436980247498</c:v>
                </c:pt>
                <c:pt idx="35">
                  <c:v>0.42915695905685425</c:v>
                </c:pt>
                <c:pt idx="36">
                  <c:v>0.41470152139663696</c:v>
                </c:pt>
                <c:pt idx="37">
                  <c:v>0.44013229012489319</c:v>
                </c:pt>
                <c:pt idx="38">
                  <c:v>0.36107832193374634</c:v>
                </c:pt>
                <c:pt idx="39">
                  <c:v>0.34363073110580444</c:v>
                </c:pt>
                <c:pt idx="40">
                  <c:v>0.32775643467903137</c:v>
                </c:pt>
                <c:pt idx="41">
                  <c:v>0.33030968904495239</c:v>
                </c:pt>
                <c:pt idx="42">
                  <c:v>0.34156909584999084</c:v>
                </c:pt>
                <c:pt idx="43">
                  <c:v>0.34924477338790894</c:v>
                </c:pt>
                <c:pt idx="44">
                  <c:v>0.3548886775970459</c:v>
                </c:pt>
                <c:pt idx="45">
                  <c:v>0.30323880910873413</c:v>
                </c:pt>
                <c:pt idx="46">
                  <c:v>0.29327550530433655</c:v>
                </c:pt>
                <c:pt idx="47">
                  <c:v>0.31875669956207275</c:v>
                </c:pt>
                <c:pt idx="48">
                  <c:v>0.3176608681678772</c:v>
                </c:pt>
                <c:pt idx="49">
                  <c:v>0.28710287809371948</c:v>
                </c:pt>
                <c:pt idx="50">
                  <c:v>0.27242493629455566</c:v>
                </c:pt>
                <c:pt idx="51">
                  <c:v>0.26424810290336609</c:v>
                </c:pt>
                <c:pt idx="52">
                  <c:v>0.25670760869979858</c:v>
                </c:pt>
                <c:pt idx="53">
                  <c:v>0.24921470880508423</c:v>
                </c:pt>
                <c:pt idx="54">
                  <c:v>0.24479268491268158</c:v>
                </c:pt>
                <c:pt idx="55">
                  <c:v>0.24801948666572571</c:v>
                </c:pt>
                <c:pt idx="56">
                  <c:v>0.24801844358444214</c:v>
                </c:pt>
                <c:pt idx="57">
                  <c:v>0.24780711531639099</c:v>
                </c:pt>
                <c:pt idx="58">
                  <c:v>0.22634907066822052</c:v>
                </c:pt>
                <c:pt idx="59">
                  <c:v>0.2259598970413208</c:v>
                </c:pt>
                <c:pt idx="60">
                  <c:v>0.24227398633956909</c:v>
                </c:pt>
                <c:pt idx="61">
                  <c:v>0.23454686999320984</c:v>
                </c:pt>
                <c:pt idx="62">
                  <c:v>0.22650524973869324</c:v>
                </c:pt>
                <c:pt idx="63">
                  <c:v>0.224827840924263</c:v>
                </c:pt>
                <c:pt idx="64">
                  <c:v>0.21644364297389984</c:v>
                </c:pt>
                <c:pt idx="65">
                  <c:v>0.20942381024360657</c:v>
                </c:pt>
                <c:pt idx="66">
                  <c:v>0.20347568392753601</c:v>
                </c:pt>
                <c:pt idx="67">
                  <c:v>0.21985501050949097</c:v>
                </c:pt>
                <c:pt idx="68">
                  <c:v>0.20903915166854858</c:v>
                </c:pt>
                <c:pt idx="69">
                  <c:v>0.20748744904994965</c:v>
                </c:pt>
                <c:pt idx="70">
                  <c:v>0.2221062183380127</c:v>
                </c:pt>
                <c:pt idx="71">
                  <c:v>0.22312940657138824</c:v>
                </c:pt>
                <c:pt idx="72">
                  <c:v>0.21180211007595062</c:v>
                </c:pt>
                <c:pt idx="73">
                  <c:v>0.21958659589290619</c:v>
                </c:pt>
                <c:pt idx="74">
                  <c:v>0.22807343304157257</c:v>
                </c:pt>
                <c:pt idx="75">
                  <c:v>0.24958260357379913</c:v>
                </c:pt>
                <c:pt idx="76">
                  <c:v>0.23744024336338043</c:v>
                </c:pt>
                <c:pt idx="77">
                  <c:v>0.27092325687408447</c:v>
                </c:pt>
                <c:pt idx="78">
                  <c:v>0.23492221534252167</c:v>
                </c:pt>
                <c:pt idx="79">
                  <c:v>0.2242671400308609</c:v>
                </c:pt>
                <c:pt idx="80">
                  <c:v>0.21295738220214844</c:v>
                </c:pt>
                <c:pt idx="81">
                  <c:v>0.22891946136951447</c:v>
                </c:pt>
                <c:pt idx="82">
                  <c:v>0.22500433027744293</c:v>
                </c:pt>
                <c:pt idx="83">
                  <c:v>0.24035923182964325</c:v>
                </c:pt>
                <c:pt idx="84">
                  <c:v>0.22823555767536163</c:v>
                </c:pt>
                <c:pt idx="85">
                  <c:v>0.21396934986114502</c:v>
                </c:pt>
                <c:pt idx="86">
                  <c:v>0.20415595173835754</c:v>
                </c:pt>
                <c:pt idx="87">
                  <c:v>0.17673525214195251</c:v>
                </c:pt>
                <c:pt idx="88">
                  <c:v>0.17010074853897095</c:v>
                </c:pt>
                <c:pt idx="89">
                  <c:v>0.15020480751991272</c:v>
                </c:pt>
                <c:pt idx="90">
                  <c:v>0.15194928646087646</c:v>
                </c:pt>
                <c:pt idx="91">
                  <c:v>0.16745150089263916</c:v>
                </c:pt>
                <c:pt idx="92">
                  <c:v>0.16898816823959351</c:v>
                </c:pt>
                <c:pt idx="93">
                  <c:v>0.16234749555587769</c:v>
                </c:pt>
                <c:pt idx="94">
                  <c:v>0.15341416001319885</c:v>
                </c:pt>
                <c:pt idx="95">
                  <c:v>0.17799025774002075</c:v>
                </c:pt>
                <c:pt idx="96">
                  <c:v>0.18252182006835938</c:v>
                </c:pt>
                <c:pt idx="97">
                  <c:v>0.21736644208431244</c:v>
                </c:pt>
                <c:pt idx="98">
                  <c:v>0.2410692572593689</c:v>
                </c:pt>
                <c:pt idx="99">
                  <c:v>0.25945737957954407</c:v>
                </c:pt>
                <c:pt idx="100">
                  <c:v>0.25542238354682922</c:v>
                </c:pt>
                <c:pt idx="101">
                  <c:v>0.25977319478988647</c:v>
                </c:pt>
                <c:pt idx="102">
                  <c:v>0.25884413719177246</c:v>
                </c:pt>
                <c:pt idx="103">
                  <c:v>0.24124619364738464</c:v>
                </c:pt>
                <c:pt idx="104">
                  <c:v>0.2147749662399292</c:v>
                </c:pt>
                <c:pt idx="105">
                  <c:v>0.20768105983734131</c:v>
                </c:pt>
                <c:pt idx="106">
                  <c:v>0.22135919332504272</c:v>
                </c:pt>
                <c:pt idx="107">
                  <c:v>0.35912182927131653</c:v>
                </c:pt>
                <c:pt idx="108">
                  <c:v>0.35287228226661682</c:v>
                </c:pt>
                <c:pt idx="109">
                  <c:v>0.44575631618499756</c:v>
                </c:pt>
                <c:pt idx="110">
                  <c:v>0.55950427055358887</c:v>
                </c:pt>
                <c:pt idx="111">
                  <c:v>0.79985916614532471</c:v>
                </c:pt>
                <c:pt idx="112">
                  <c:v>0.77136057615280151</c:v>
                </c:pt>
                <c:pt idx="113">
                  <c:v>0.77136057615280151</c:v>
                </c:pt>
                <c:pt idx="114">
                  <c:v>0.84708846092224122</c:v>
                </c:pt>
                <c:pt idx="115">
                  <c:v>0.92</c:v>
                </c:pt>
                <c:pt idx="116">
                  <c:v>0.99572788476943974</c:v>
                </c:pt>
                <c:pt idx="117">
                  <c:v>1.1200000000000001</c:v>
                </c:pt>
                <c:pt idx="118">
                  <c:v>1.1499999999999999</c:v>
                </c:pt>
              </c:numCache>
            </c:numRef>
          </c:val>
          <c:smooth val="0"/>
        </c:ser>
        <c:ser>
          <c:idx val="2"/>
          <c:order val="1"/>
          <c:tx>
            <c:v>Japan</c:v>
          </c:tx>
          <c:spPr>
            <a:ln w="38100">
              <a:solidFill>
                <a:srgbClr val="FFFF00"/>
              </a:solidFill>
            </a:ln>
          </c:spPr>
          <c:marker>
            <c:spPr>
              <a:solidFill>
                <a:srgbClr val="FFFF00"/>
              </a:solidFill>
              <a:ln>
                <a:solidFill>
                  <a:srgbClr val="FFFF00"/>
                </a:solidFill>
              </a:ln>
            </c:spPr>
          </c:marker>
          <c:val>
            <c:numRef>
              <c:f>DataF13.13!$H$6:$H$124</c:f>
              <c:numCache>
                <c:formatCode>0%</c:formatCode>
                <c:ptCount val="119"/>
                <c:pt idx="0">
                  <c:v>0.12519215047359467</c:v>
                </c:pt>
                <c:pt idx="1">
                  <c:v>0.11237061768770218</c:v>
                </c:pt>
                <c:pt idx="2">
                  <c:v>0.12229319661855698</c:v>
                </c:pt>
                <c:pt idx="3">
                  <c:v>0.10643947869539261</c:v>
                </c:pt>
                <c:pt idx="4">
                  <c:v>0.12960349023342133</c:v>
                </c:pt>
                <c:pt idx="5">
                  <c:v>0.26619315147399902</c:v>
                </c:pt>
                <c:pt idx="6">
                  <c:v>0.22604355216026306</c:v>
                </c:pt>
                <c:pt idx="7">
                  <c:v>0.23140504956245422</c:v>
                </c:pt>
                <c:pt idx="8">
                  <c:v>0.15822276473045349</c:v>
                </c:pt>
                <c:pt idx="9">
                  <c:v>0.15635323524475098</c:v>
                </c:pt>
                <c:pt idx="10">
                  <c:v>0.20435065031051636</c:v>
                </c:pt>
                <c:pt idx="11">
                  <c:v>0.15215498208999634</c:v>
                </c:pt>
                <c:pt idx="12">
                  <c:v>0.13254670798778534</c:v>
                </c:pt>
                <c:pt idx="13">
                  <c:v>0.1271490603685379</c:v>
                </c:pt>
                <c:pt idx="14">
                  <c:v>0.12541253864765167</c:v>
                </c:pt>
                <c:pt idx="15">
                  <c:v>0.15095815062522888</c:v>
                </c:pt>
                <c:pt idx="16">
                  <c:v>0.16392944753170013</c:v>
                </c:pt>
                <c:pt idx="17">
                  <c:v>0.17674684524536133</c:v>
                </c:pt>
                <c:pt idx="18">
                  <c:v>0.20203764736652374</c:v>
                </c:pt>
                <c:pt idx="19">
                  <c:v>0.19132767617702484</c:v>
                </c:pt>
                <c:pt idx="20">
                  <c:v>0.18111304938793182</c:v>
                </c:pt>
                <c:pt idx="21">
                  <c:v>0.18817487359046936</c:v>
                </c:pt>
                <c:pt idx="22">
                  <c:v>0.16721566021442413</c:v>
                </c:pt>
                <c:pt idx="23">
                  <c:v>0.18147134780883789</c:v>
                </c:pt>
                <c:pt idx="24">
                  <c:v>0.16345049440860748</c:v>
                </c:pt>
                <c:pt idx="25">
                  <c:v>0.14542911946773529</c:v>
                </c:pt>
                <c:pt idx="26">
                  <c:v>0.14102178812026978</c:v>
                </c:pt>
                <c:pt idx="27">
                  <c:v>0.15819139778614044</c:v>
                </c:pt>
                <c:pt idx="28">
                  <c:v>0.14396841824054718</c:v>
                </c:pt>
                <c:pt idx="29">
                  <c:v>0.141336590051651</c:v>
                </c:pt>
                <c:pt idx="30">
                  <c:v>0.15047737956047058</c:v>
                </c:pt>
                <c:pt idx="31">
                  <c:v>0.15262590348720551</c:v>
                </c:pt>
                <c:pt idx="32">
                  <c:v>0.14811697602272034</c:v>
                </c:pt>
                <c:pt idx="33">
                  <c:v>0.13767711818218231</c:v>
                </c:pt>
                <c:pt idx="34">
                  <c:v>0.13340793550014496</c:v>
                </c:pt>
                <c:pt idx="35">
                  <c:v>0.13621298968791962</c:v>
                </c:pt>
                <c:pt idx="36">
                  <c:v>0.12621846795082092</c:v>
                </c:pt>
                <c:pt idx="37">
                  <c:v>0.13032850623130798</c:v>
                </c:pt>
                <c:pt idx="38">
                  <c:v>0.1277088075876236</c:v>
                </c:pt>
                <c:pt idx="39">
                  <c:v>0.13972263038158417</c:v>
                </c:pt>
                <c:pt idx="40">
                  <c:v>0.15539190173149109</c:v>
                </c:pt>
                <c:pt idx="41">
                  <c:v>0.17159925401210785</c:v>
                </c:pt>
                <c:pt idx="42">
                  <c:v>0.18868647515773773</c:v>
                </c:pt>
                <c:pt idx="43">
                  <c:v>0.22726438939571381</c:v>
                </c:pt>
                <c:pt idx="44">
                  <c:v>0.33398792147636414</c:v>
                </c:pt>
                <c:pt idx="46">
                  <c:v>0.23489187657833099</c:v>
                </c:pt>
                <c:pt idx="47">
                  <c:v>0.18838129937648773</c:v>
                </c:pt>
                <c:pt idx="48">
                  <c:v>0.1504627913236618</c:v>
                </c:pt>
                <c:pt idx="49">
                  <c:v>0.11474525183439255</c:v>
                </c:pt>
                <c:pt idx="50">
                  <c:v>0.12522098422050476</c:v>
                </c:pt>
                <c:pt idx="51">
                  <c:v>0.10576167702674866</c:v>
                </c:pt>
                <c:pt idx="52">
                  <c:v>0.1193346232175827</c:v>
                </c:pt>
                <c:pt idx="53">
                  <c:v>0.11478307098150253</c:v>
                </c:pt>
                <c:pt idx="54">
                  <c:v>0.10691142827272415</c:v>
                </c:pt>
                <c:pt idx="55">
                  <c:v>9.7030304372310638E-2</c:v>
                </c:pt>
                <c:pt idx="56">
                  <c:v>9.592854231595993E-2</c:v>
                </c:pt>
                <c:pt idx="57">
                  <c:v>9.4831719994544983E-2</c:v>
                </c:pt>
                <c:pt idx="58">
                  <c:v>9.1714076697826385E-2</c:v>
                </c:pt>
                <c:pt idx="59">
                  <c:v>9.3200571835041046E-2</c:v>
                </c:pt>
                <c:pt idx="60">
                  <c:v>8.9670635759830475E-2</c:v>
                </c:pt>
                <c:pt idx="61">
                  <c:v>9.6666924655437469E-2</c:v>
                </c:pt>
                <c:pt idx="62">
                  <c:v>9.4158880412578583E-2</c:v>
                </c:pt>
                <c:pt idx="63">
                  <c:v>9.5419935882091522E-2</c:v>
                </c:pt>
                <c:pt idx="64">
                  <c:v>9.1126658022403717E-2</c:v>
                </c:pt>
                <c:pt idx="65">
                  <c:v>9.5931969583034515E-2</c:v>
                </c:pt>
                <c:pt idx="66">
                  <c:v>8.8069163262844086E-2</c:v>
                </c:pt>
                <c:pt idx="67">
                  <c:v>8.9109219610691071E-2</c:v>
                </c:pt>
                <c:pt idx="68">
                  <c:v>8.8136076927185059E-2</c:v>
                </c:pt>
                <c:pt idx="69">
                  <c:v>8.9088834822177887E-2</c:v>
                </c:pt>
                <c:pt idx="70">
                  <c:v>8.7655723094940186E-2</c:v>
                </c:pt>
                <c:pt idx="71">
                  <c:v>9.5655210316181183E-2</c:v>
                </c:pt>
                <c:pt idx="72">
                  <c:v>9.7863070666790009E-2</c:v>
                </c:pt>
                <c:pt idx="73">
                  <c:v>0.11087120324373245</c:v>
                </c:pt>
                <c:pt idx="74">
                  <c:v>0.11191727221012115</c:v>
                </c:pt>
                <c:pt idx="75">
                  <c:v>0.10533139109611511</c:v>
                </c:pt>
                <c:pt idx="76">
                  <c:v>0.10219224542379379</c:v>
                </c:pt>
                <c:pt idx="77">
                  <c:v>9.9937506020069122E-2</c:v>
                </c:pt>
                <c:pt idx="78">
                  <c:v>0.10221125930547714</c:v>
                </c:pt>
                <c:pt idx="79">
                  <c:v>0.10049939900636673</c:v>
                </c:pt>
                <c:pt idx="80">
                  <c:v>9.9261358380317688E-2</c:v>
                </c:pt>
                <c:pt idx="81">
                  <c:v>9.6005946397781372E-2</c:v>
                </c:pt>
                <c:pt idx="82">
                  <c:v>9.631955623626709E-2</c:v>
                </c:pt>
                <c:pt idx="83">
                  <c:v>9.7201168537139893E-2</c:v>
                </c:pt>
                <c:pt idx="84">
                  <c:v>9.9318459630012512E-2</c:v>
                </c:pt>
                <c:pt idx="85">
                  <c:v>9.56377312541008E-2</c:v>
                </c:pt>
                <c:pt idx="86">
                  <c:v>9.5628514885902405E-2</c:v>
                </c:pt>
                <c:pt idx="87">
                  <c:v>9.8087869584560394E-2</c:v>
                </c:pt>
                <c:pt idx="88">
                  <c:v>0.10412143915891647</c:v>
                </c:pt>
                <c:pt idx="89">
                  <c:v>0.11004208028316498</c:v>
                </c:pt>
                <c:pt idx="90">
                  <c:v>0.1110178604722023</c:v>
                </c:pt>
                <c:pt idx="91">
                  <c:v>0.1056433692574501</c:v>
                </c:pt>
                <c:pt idx="92">
                  <c:v>9.981430321931839E-2</c:v>
                </c:pt>
                <c:pt idx="93">
                  <c:v>0.10372064262628555</c:v>
                </c:pt>
                <c:pt idx="94">
                  <c:v>0.10168910026550293</c:v>
                </c:pt>
                <c:pt idx="95">
                  <c:v>0.10822214931249619</c:v>
                </c:pt>
                <c:pt idx="96">
                  <c:v>0.12103709578514099</c:v>
                </c:pt>
                <c:pt idx="97">
                  <c:v>0.1365799605846405</c:v>
                </c:pt>
                <c:pt idx="98">
                  <c:v>0.17804709076881409</c:v>
                </c:pt>
                <c:pt idx="99">
                  <c:v>0.22053296864032745</c:v>
                </c:pt>
                <c:pt idx="100">
                  <c:v>0.20946180820465088</c:v>
                </c:pt>
                <c:pt idx="101">
                  <c:v>0.23243889212608337</c:v>
                </c:pt>
                <c:pt idx="102">
                  <c:v>0.25068026781082153</c:v>
                </c:pt>
                <c:pt idx="103">
                  <c:v>0.26334014534950256</c:v>
                </c:pt>
                <c:pt idx="104">
                  <c:v>0.28695541620254517</c:v>
                </c:pt>
                <c:pt idx="105">
                  <c:v>0.30880367755889893</c:v>
                </c:pt>
                <c:pt idx="106">
                  <c:v>0.22803743183612823</c:v>
                </c:pt>
                <c:pt idx="107">
                  <c:v>0.21693913638591766</c:v>
                </c:pt>
                <c:pt idx="108">
                  <c:v>0.24494916200637817</c:v>
                </c:pt>
                <c:pt idx="109">
                  <c:v>0.26007968187332153</c:v>
                </c:pt>
                <c:pt idx="110">
                  <c:v>0.2668212354183197</c:v>
                </c:pt>
                <c:pt idx="111">
                  <c:v>0.30345559120178223</c:v>
                </c:pt>
                <c:pt idx="112">
                  <c:v>0.33425569534301758</c:v>
                </c:pt>
                <c:pt idx="113">
                  <c:v>0.46865501999855042</c:v>
                </c:pt>
                <c:pt idx="114">
                  <c:v>0.49932750999927522</c:v>
                </c:pt>
                <c:pt idx="115">
                  <c:v>0.53</c:v>
                </c:pt>
                <c:pt idx="116">
                  <c:v>0.66</c:v>
                </c:pt>
                <c:pt idx="117">
                  <c:v>0.83499999999999996</c:v>
                </c:pt>
                <c:pt idx="118">
                  <c:v>1.01</c:v>
                </c:pt>
              </c:numCache>
            </c:numRef>
          </c:val>
          <c:smooth val="0"/>
        </c:ser>
        <c:ser>
          <c:idx val="7"/>
          <c:order val="2"/>
          <c:tx>
            <c:v>Average rich countries (17 countries)</c:v>
          </c:tx>
          <c:spPr>
            <a:ln w="41275">
              <a:solidFill>
                <a:srgbClr val="FF0000"/>
              </a:solidFill>
            </a:ln>
          </c:spPr>
          <c:marker>
            <c:symbol val="circle"/>
            <c:size val="9"/>
            <c:spPr>
              <a:solidFill>
                <a:srgbClr val="FF0000"/>
              </a:solidFill>
              <a:ln>
                <a:solidFill>
                  <a:srgbClr val="FF0000"/>
                </a:solidFill>
              </a:ln>
            </c:spPr>
          </c:marker>
          <c:cat>
            <c:numRef>
              <c:f>DataF13.13!$A$6:$A$124</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DataF13.13!$D$6:$D$124</c:f>
              <c:numCache>
                <c:formatCode>0%</c:formatCode>
                <c:ptCount val="119"/>
                <c:pt idx="0">
                  <c:v>0.11456780379363142</c:v>
                </c:pt>
                <c:pt idx="1">
                  <c:v>0.11741247072086934</c:v>
                </c:pt>
                <c:pt idx="2">
                  <c:v>0.12034543977369444</c:v>
                </c:pt>
                <c:pt idx="3">
                  <c:v>0.11802333236808703</c:v>
                </c:pt>
                <c:pt idx="4">
                  <c:v>0.11882383912843734</c:v>
                </c:pt>
                <c:pt idx="5">
                  <c:v>0.13239019346226574</c:v>
                </c:pt>
                <c:pt idx="6">
                  <c:v>0.11998690256606996</c:v>
                </c:pt>
                <c:pt idx="7">
                  <c:v>0.12149978301316849</c:v>
                </c:pt>
                <c:pt idx="8">
                  <c:v>0.11384116658059773</c:v>
                </c:pt>
                <c:pt idx="9">
                  <c:v>0.11486957875769122</c:v>
                </c:pt>
                <c:pt idx="10">
                  <c:v>0.11844085390896524</c:v>
                </c:pt>
                <c:pt idx="11">
                  <c:v>0.11442402500681866</c:v>
                </c:pt>
                <c:pt idx="12">
                  <c:v>0.1112718427721044</c:v>
                </c:pt>
                <c:pt idx="13">
                  <c:v>0.12078220687387005</c:v>
                </c:pt>
                <c:pt idx="14">
                  <c:v>0.12229188613867474</c:v>
                </c:pt>
                <c:pt idx="15">
                  <c:v>0.1555700785675041</c:v>
                </c:pt>
                <c:pt idx="16">
                  <c:v>0.15687882729483271</c:v>
                </c:pt>
                <c:pt idx="17">
                  <c:v>0.17959676573335467</c:v>
                </c:pt>
                <c:pt idx="18">
                  <c:v>0.21051377183675807</c:v>
                </c:pt>
                <c:pt idx="19">
                  <c:v>0.17372665442526342</c:v>
                </c:pt>
                <c:pt idx="20">
                  <c:v>0.1867373182692311</c:v>
                </c:pt>
                <c:pt idx="21">
                  <c:v>0.18869046152879795</c:v>
                </c:pt>
                <c:pt idx="22">
                  <c:v>0.17137119783596558</c:v>
                </c:pt>
                <c:pt idx="23">
                  <c:v>0.15740169988324246</c:v>
                </c:pt>
                <c:pt idx="24">
                  <c:v>0.14553661271929741</c:v>
                </c:pt>
                <c:pt idx="25">
                  <c:v>0.13859060406684875</c:v>
                </c:pt>
                <c:pt idx="26">
                  <c:v>0.13695986196398735</c:v>
                </c:pt>
                <c:pt idx="27">
                  <c:v>0.13808070278416076</c:v>
                </c:pt>
                <c:pt idx="28">
                  <c:v>0.13231776685764393</c:v>
                </c:pt>
                <c:pt idx="29">
                  <c:v>0.13801785372197628</c:v>
                </c:pt>
                <c:pt idx="30">
                  <c:v>0.16413549861560264</c:v>
                </c:pt>
                <c:pt idx="31">
                  <c:v>0.18462630733847618</c:v>
                </c:pt>
                <c:pt idx="32">
                  <c:v>0.18260241610308489</c:v>
                </c:pt>
                <c:pt idx="33">
                  <c:v>0.19308996759355068</c:v>
                </c:pt>
                <c:pt idx="34">
                  <c:v>0.18884777153531709</c:v>
                </c:pt>
                <c:pt idx="35">
                  <c:v>0.20150826814082953</c:v>
                </c:pt>
                <c:pt idx="36">
                  <c:v>0.19911685700599963</c:v>
                </c:pt>
                <c:pt idx="37">
                  <c:v>0.20349099257817635</c:v>
                </c:pt>
                <c:pt idx="38">
                  <c:v>0.202504456262001</c:v>
                </c:pt>
                <c:pt idx="39">
                  <c:v>0.20425371034002224</c:v>
                </c:pt>
                <c:pt idx="40">
                  <c:v>0.21672732828865368</c:v>
                </c:pt>
                <c:pt idx="41">
                  <c:v>0.25895843865035018</c:v>
                </c:pt>
                <c:pt idx="42">
                  <c:v>0.28334886558511135</c:v>
                </c:pt>
                <c:pt idx="43">
                  <c:v>0.31254643931558024</c:v>
                </c:pt>
                <c:pt idx="44">
                  <c:v>0.35125991512752519</c:v>
                </c:pt>
                <c:pt idx="45">
                  <c:v>0.40226595353995148</c:v>
                </c:pt>
                <c:pt idx="46">
                  <c:v>0.31437458447370809</c:v>
                </c:pt>
                <c:pt idx="47">
                  <c:v>0.25363111771203922</c:v>
                </c:pt>
                <c:pt idx="48">
                  <c:v>0.20132979063330167</c:v>
                </c:pt>
                <c:pt idx="49">
                  <c:v>0.19597611232445791</c:v>
                </c:pt>
                <c:pt idx="50">
                  <c:v>0.18918821616814688</c:v>
                </c:pt>
                <c:pt idx="51">
                  <c:v>0.17698169614260012</c:v>
                </c:pt>
                <c:pt idx="52">
                  <c:v>0.17671353026078299</c:v>
                </c:pt>
                <c:pt idx="53">
                  <c:v>0.17829367174552038</c:v>
                </c:pt>
                <c:pt idx="54">
                  <c:v>0.17475341432369673</c:v>
                </c:pt>
                <c:pt idx="55">
                  <c:v>0.16689026355743408</c:v>
                </c:pt>
                <c:pt idx="56">
                  <c:v>0.16116922234113401</c:v>
                </c:pt>
                <c:pt idx="57">
                  <c:v>0.15688380484397596</c:v>
                </c:pt>
                <c:pt idx="58">
                  <c:v>0.15203509938258392</c:v>
                </c:pt>
                <c:pt idx="59">
                  <c:v>0.14681047602341726</c:v>
                </c:pt>
                <c:pt idx="60">
                  <c:v>0.14854395733429834</c:v>
                </c:pt>
                <c:pt idx="61">
                  <c:v>0.14660117202080214</c:v>
                </c:pt>
                <c:pt idx="62">
                  <c:v>0.1407360784136332</c:v>
                </c:pt>
                <c:pt idx="63">
                  <c:v>0.14179259825211304</c:v>
                </c:pt>
                <c:pt idx="64">
                  <c:v>0.13728086707683709</c:v>
                </c:pt>
                <c:pt idx="65">
                  <c:v>0.13307316085466972</c:v>
                </c:pt>
                <c:pt idx="66">
                  <c:v>0.1306988877745775</c:v>
                </c:pt>
                <c:pt idx="67">
                  <c:v>0.13276558541334593</c:v>
                </c:pt>
                <c:pt idx="68">
                  <c:v>0.12763670172828895</c:v>
                </c:pt>
                <c:pt idx="69">
                  <c:v>0.12610802828119352</c:v>
                </c:pt>
                <c:pt idx="70">
                  <c:v>0.12542992400435302</c:v>
                </c:pt>
                <c:pt idx="71">
                  <c:v>0.12860909390908021</c:v>
                </c:pt>
                <c:pt idx="72">
                  <c:v>0.12578845138733202</c:v>
                </c:pt>
                <c:pt idx="73">
                  <c:v>0.12998638347937511</c:v>
                </c:pt>
                <c:pt idx="74">
                  <c:v>0.12907975803201016</c:v>
                </c:pt>
                <c:pt idx="75">
                  <c:v>0.13491870170602432</c:v>
                </c:pt>
                <c:pt idx="76">
                  <c:v>0.1322226651586019</c:v>
                </c:pt>
                <c:pt idx="77">
                  <c:v>0.13768357984148538</c:v>
                </c:pt>
                <c:pt idx="78">
                  <c:v>0.13183833945256013</c:v>
                </c:pt>
                <c:pt idx="79">
                  <c:v>0.13912422369633401</c:v>
                </c:pt>
                <c:pt idx="80">
                  <c:v>0.14346783129232271</c:v>
                </c:pt>
                <c:pt idx="81">
                  <c:v>0.14748623967170715</c:v>
                </c:pt>
                <c:pt idx="82">
                  <c:v>0.15559455672545092</c:v>
                </c:pt>
                <c:pt idx="83">
                  <c:v>0.158475663246853</c:v>
                </c:pt>
                <c:pt idx="84">
                  <c:v>0.16509883983858994</c:v>
                </c:pt>
                <c:pt idx="85">
                  <c:v>0.1595117005386523</c:v>
                </c:pt>
                <c:pt idx="86">
                  <c:v>0.15306011161633901</c:v>
                </c:pt>
                <c:pt idx="87">
                  <c:v>0.14448522217571735</c:v>
                </c:pt>
                <c:pt idx="88">
                  <c:v>0.142301651516131</c:v>
                </c:pt>
                <c:pt idx="89">
                  <c:v>0.14342992832618101</c:v>
                </c:pt>
                <c:pt idx="90">
                  <c:v>0.1324616071901151</c:v>
                </c:pt>
                <c:pt idx="91">
                  <c:v>0.13912555947899818</c:v>
                </c:pt>
                <c:pt idx="92">
                  <c:v>0.14965839843664849</c:v>
                </c:pt>
                <c:pt idx="93">
                  <c:v>0.13790066274149076</c:v>
                </c:pt>
                <c:pt idx="94">
                  <c:v>0.12660955344992025</c:v>
                </c:pt>
                <c:pt idx="95">
                  <c:v>0.12330882237958056</c:v>
                </c:pt>
                <c:pt idx="96">
                  <c:v>0.12027353447462831</c:v>
                </c:pt>
                <c:pt idx="97">
                  <c:v>0.12063294742256403</c:v>
                </c:pt>
                <c:pt idx="98">
                  <c:v>0.12988392343478544</c:v>
                </c:pt>
                <c:pt idx="99">
                  <c:v>0.14620126863675459</c:v>
                </c:pt>
                <c:pt idx="100">
                  <c:v>0.12917773372360639</c:v>
                </c:pt>
                <c:pt idx="101">
                  <c:v>0.12842350213655404</c:v>
                </c:pt>
                <c:pt idx="102">
                  <c:v>0.13209314910428865</c:v>
                </c:pt>
                <c:pt idx="103">
                  <c:v>0.1339910522635494</c:v>
                </c:pt>
                <c:pt idx="104">
                  <c:v>0.13983393141201564</c:v>
                </c:pt>
                <c:pt idx="105">
                  <c:v>0.14446617290377617</c:v>
                </c:pt>
                <c:pt idx="106">
                  <c:v>0.14917233639529773</c:v>
                </c:pt>
                <c:pt idx="107">
                  <c:v>0.18912161005076347</c:v>
                </c:pt>
                <c:pt idx="108">
                  <c:v>0.21973854605294263</c:v>
                </c:pt>
                <c:pt idx="109">
                  <c:v>0.22462497532133149</c:v>
                </c:pt>
                <c:pt idx="110">
                  <c:v>0.26512647322334859</c:v>
                </c:pt>
                <c:pt idx="111">
                  <c:v>0.3522335984591673</c:v>
                </c:pt>
                <c:pt idx="112">
                  <c:v>0.32312350070469703</c:v>
                </c:pt>
                <c:pt idx="113">
                  <c:v>0.30627741174369943</c:v>
                </c:pt>
                <c:pt idx="114">
                  <c:v>0.30430791728668311</c:v>
                </c:pt>
                <c:pt idx="115">
                  <c:v>0.34634982988569446</c:v>
                </c:pt>
                <c:pt idx="116">
                  <c:v>0.4157239791399362</c:v>
                </c:pt>
                <c:pt idx="117">
                  <c:v>0.48189640679748097</c:v>
                </c:pt>
                <c:pt idx="118">
                  <c:v>0.49781486933871999</c:v>
                </c:pt>
              </c:numCache>
            </c:numRef>
          </c:val>
          <c:smooth val="0"/>
        </c:ser>
        <c:ser>
          <c:idx val="8"/>
          <c:order val="4"/>
          <c:tx>
            <c:v>Euro zone</c:v>
          </c:tx>
          <c:spPr>
            <a:ln w="38100">
              <a:solidFill>
                <a:srgbClr val="00B050"/>
              </a:solidFill>
            </a:ln>
          </c:spPr>
          <c:marker>
            <c:symbol val="square"/>
            <c:size val="7"/>
            <c:spPr>
              <a:solidFill>
                <a:srgbClr val="00B050"/>
              </a:solidFill>
              <a:ln>
                <a:solidFill>
                  <a:srgbClr val="00B050"/>
                </a:solidFill>
              </a:ln>
            </c:spPr>
          </c:marker>
          <c:val>
            <c:numRef>
              <c:f>DataF13.13!$C$6:$C$124</c:f>
              <c:numCache>
                <c:formatCode>0%</c:formatCode>
                <c:ptCount val="119"/>
                <c:pt idx="0">
                  <c:v>9.3357327873828638E-2</c:v>
                </c:pt>
                <c:pt idx="1">
                  <c:v>9.6570487765185994E-2</c:v>
                </c:pt>
                <c:pt idx="2">
                  <c:v>9.8228390566847068E-2</c:v>
                </c:pt>
                <c:pt idx="3">
                  <c:v>9.5984684633518752E-2</c:v>
                </c:pt>
                <c:pt idx="4">
                  <c:v>9.8917363347470658E-2</c:v>
                </c:pt>
                <c:pt idx="5">
                  <c:v>0.10010991315794988</c:v>
                </c:pt>
                <c:pt idx="6">
                  <c:v>0.10383270360858253</c:v>
                </c:pt>
                <c:pt idx="7">
                  <c:v>9.7026689178483588E-2</c:v>
                </c:pt>
                <c:pt idx="8">
                  <c:v>9.9967610167885593E-2</c:v>
                </c:pt>
                <c:pt idx="9">
                  <c:v>0.10103557564643784</c:v>
                </c:pt>
                <c:pt idx="10">
                  <c:v>0.10077563604263895</c:v>
                </c:pt>
                <c:pt idx="11">
                  <c:v>9.8500604869021791E-2</c:v>
                </c:pt>
                <c:pt idx="12">
                  <c:v>9.5119633158865236E-2</c:v>
                </c:pt>
                <c:pt idx="13">
                  <c:v>0.14585585496795736</c:v>
                </c:pt>
                <c:pt idx="14">
                  <c:v>0.17224452526472861</c:v>
                </c:pt>
                <c:pt idx="15">
                  <c:v>0.23151210517024684</c:v>
                </c:pt>
                <c:pt idx="16">
                  <c:v>0.23538377868583296</c:v>
                </c:pt>
                <c:pt idx="17">
                  <c:v>0.30505259492633097</c:v>
                </c:pt>
                <c:pt idx="18">
                  <c:v>0.38515923227787174</c:v>
                </c:pt>
                <c:pt idx="19">
                  <c:v>0.24671192169189454</c:v>
                </c:pt>
                <c:pt idx="20">
                  <c:v>0.29071888923645017</c:v>
                </c:pt>
                <c:pt idx="21">
                  <c:v>0.28293714523315427</c:v>
                </c:pt>
                <c:pt idx="22">
                  <c:v>9.1316151618957522E-2</c:v>
                </c:pt>
                <c:pt idx="23">
                  <c:v>0.13656145334243774</c:v>
                </c:pt>
                <c:pt idx="24">
                  <c:v>0.13497443199157716</c:v>
                </c:pt>
                <c:pt idx="25">
                  <c:v>0.11956341564655304</c:v>
                </c:pt>
                <c:pt idx="26">
                  <c:v>0.13971332907676698</c:v>
                </c:pt>
                <c:pt idx="27">
                  <c:v>0.15019126981496811</c:v>
                </c:pt>
                <c:pt idx="28">
                  <c:v>0.15221526026725771</c:v>
                </c:pt>
                <c:pt idx="29">
                  <c:v>0.17329409718513489</c:v>
                </c:pt>
                <c:pt idx="30">
                  <c:v>0.2220796972513199</c:v>
                </c:pt>
                <c:pt idx="31">
                  <c:v>0.22826247960329055</c:v>
                </c:pt>
                <c:pt idx="32">
                  <c:v>0.22002757787704469</c:v>
                </c:pt>
                <c:pt idx="33">
                  <c:v>0.24200986027717591</c:v>
                </c:pt>
                <c:pt idx="34">
                  <c:v>0.24296145290136337</c:v>
                </c:pt>
                <c:pt idx="35">
                  <c:v>0.23224245905876162</c:v>
                </c:pt>
                <c:pt idx="36">
                  <c:v>0.19373512417078018</c:v>
                </c:pt>
                <c:pt idx="37">
                  <c:v>0.21133606433868407</c:v>
                </c:pt>
                <c:pt idx="38">
                  <c:v>0.20018502587585135</c:v>
                </c:pt>
                <c:pt idx="39">
                  <c:v>0.20518038030356939</c:v>
                </c:pt>
                <c:pt idx="40">
                  <c:v>0.28590700203938924</c:v>
                </c:pt>
                <c:pt idx="41">
                  <c:v>0.4416676852192023</c:v>
                </c:pt>
                <c:pt idx="42">
                  <c:v>0.47244183323479139</c:v>
                </c:pt>
                <c:pt idx="43">
                  <c:v>0.50953087209560832</c:v>
                </c:pt>
                <c:pt idx="44">
                  <c:v>0.6190575218343195</c:v>
                </c:pt>
                <c:pt idx="45">
                  <c:v>0.21783189582484505</c:v>
                </c:pt>
                <c:pt idx="46">
                  <c:v>0.1051916826607648</c:v>
                </c:pt>
                <c:pt idx="47">
                  <c:v>0.1865452581713678</c:v>
                </c:pt>
                <c:pt idx="48">
                  <c:v>0.14815750422396246</c:v>
                </c:pt>
                <c:pt idx="49">
                  <c:v>0.1669558823108673</c:v>
                </c:pt>
                <c:pt idx="50">
                  <c:v>0.15056228935718535</c:v>
                </c:pt>
                <c:pt idx="51">
                  <c:v>0.13955443501472475</c:v>
                </c:pt>
                <c:pt idx="52">
                  <c:v>0.14636545479297638</c:v>
                </c:pt>
                <c:pt idx="53">
                  <c:v>0.15366198122501373</c:v>
                </c:pt>
                <c:pt idx="54">
                  <c:v>0.18497742712497711</c:v>
                </c:pt>
                <c:pt idx="55">
                  <c:v>0.15481221079826354</c:v>
                </c:pt>
                <c:pt idx="56">
                  <c:v>0.16032251417636872</c:v>
                </c:pt>
                <c:pt idx="57">
                  <c:v>0.15458737611770629</c:v>
                </c:pt>
                <c:pt idx="58">
                  <c:v>0.13607034385204314</c:v>
                </c:pt>
                <c:pt idx="59">
                  <c:v>0.1422801822423935</c:v>
                </c:pt>
                <c:pt idx="60">
                  <c:v>0.14078558683395387</c:v>
                </c:pt>
                <c:pt idx="61">
                  <c:v>0.1354503095149994</c:v>
                </c:pt>
                <c:pt idx="62">
                  <c:v>0.13517042398452758</c:v>
                </c:pt>
                <c:pt idx="63">
                  <c:v>0.12942816317081451</c:v>
                </c:pt>
                <c:pt idx="64">
                  <c:v>0.12318430691957474</c:v>
                </c:pt>
                <c:pt idx="65">
                  <c:v>0.12062579542398452</c:v>
                </c:pt>
                <c:pt idx="66">
                  <c:v>0.1201731950044632</c:v>
                </c:pt>
                <c:pt idx="67">
                  <c:v>0.12543719112873078</c:v>
                </c:pt>
                <c:pt idx="68">
                  <c:v>0.11251864880323409</c:v>
                </c:pt>
                <c:pt idx="69">
                  <c:v>0.12091517746448516</c:v>
                </c:pt>
                <c:pt idx="70">
                  <c:v>0.124863401055336</c:v>
                </c:pt>
                <c:pt idx="71">
                  <c:v>0.13763301670551301</c:v>
                </c:pt>
                <c:pt idx="72">
                  <c:v>0.14025942683219911</c:v>
                </c:pt>
                <c:pt idx="73">
                  <c:v>0.1445200914144516</c:v>
                </c:pt>
                <c:pt idx="74">
                  <c:v>0.15107145637273789</c:v>
                </c:pt>
                <c:pt idx="75">
                  <c:v>0.15750038743019107</c:v>
                </c:pt>
                <c:pt idx="76">
                  <c:v>0.16709753930568697</c:v>
                </c:pt>
                <c:pt idx="77">
                  <c:v>0.18779650628566741</c:v>
                </c:pt>
                <c:pt idx="78">
                  <c:v>0.18331882059574128</c:v>
                </c:pt>
                <c:pt idx="79">
                  <c:v>0.18866268396377564</c:v>
                </c:pt>
                <c:pt idx="80">
                  <c:v>0.18389424979686736</c:v>
                </c:pt>
                <c:pt idx="81">
                  <c:v>0.17957177907228472</c:v>
                </c:pt>
                <c:pt idx="82">
                  <c:v>0.17387839257717133</c:v>
                </c:pt>
                <c:pt idx="83">
                  <c:v>0.1702402949333191</c:v>
                </c:pt>
                <c:pt idx="84">
                  <c:v>0.16238486170768737</c:v>
                </c:pt>
                <c:pt idx="85">
                  <c:v>0.14966417700052262</c:v>
                </c:pt>
                <c:pt idx="86">
                  <c:v>0.15099021345376967</c:v>
                </c:pt>
                <c:pt idx="87">
                  <c:v>0.15349520146846771</c:v>
                </c:pt>
                <c:pt idx="88">
                  <c:v>0.15073520839214324</c:v>
                </c:pt>
                <c:pt idx="89">
                  <c:v>0.14840870797634126</c:v>
                </c:pt>
                <c:pt idx="90">
                  <c:v>0.13343865275382996</c:v>
                </c:pt>
                <c:pt idx="91">
                  <c:v>0.12905431687831881</c:v>
                </c:pt>
                <c:pt idx="92">
                  <c:v>0.13602865040302276</c:v>
                </c:pt>
                <c:pt idx="93">
                  <c:v>0.11070268750190734</c:v>
                </c:pt>
                <c:pt idx="94">
                  <c:v>9.399598091840744E-2</c:v>
                </c:pt>
                <c:pt idx="95">
                  <c:v>9.3697735667228693E-2</c:v>
                </c:pt>
                <c:pt idx="96">
                  <c:v>9.5341557264327997E-2</c:v>
                </c:pt>
                <c:pt idx="97">
                  <c:v>9.49860319495201E-2</c:v>
                </c:pt>
                <c:pt idx="98">
                  <c:v>0.11644092947244644</c:v>
                </c:pt>
                <c:pt idx="99">
                  <c:v>0.11269094887451163</c:v>
                </c:pt>
                <c:pt idx="100">
                  <c:v>0.11282935576464441</c:v>
                </c:pt>
                <c:pt idx="101">
                  <c:v>0.10655918125018002</c:v>
                </c:pt>
                <c:pt idx="102">
                  <c:v>0.10275626858935187</c:v>
                </c:pt>
                <c:pt idx="103">
                  <c:v>0.10616103116225659</c:v>
                </c:pt>
                <c:pt idx="104">
                  <c:v>0.10764095272525619</c:v>
                </c:pt>
                <c:pt idx="105">
                  <c:v>0.12345946628566096</c:v>
                </c:pt>
                <c:pt idx="106">
                  <c:v>0.13019801605633088</c:v>
                </c:pt>
                <c:pt idx="107">
                  <c:v>0.16288999129218615</c:v>
                </c:pt>
                <c:pt idx="108">
                  <c:v>0.21840750239817489</c:v>
                </c:pt>
                <c:pt idx="109">
                  <c:v>0.20603549051359277</c:v>
                </c:pt>
                <c:pt idx="110">
                  <c:v>0.2109438763136306</c:v>
                </c:pt>
                <c:pt idx="111">
                  <c:v>0.28021692901593515</c:v>
                </c:pt>
                <c:pt idx="112">
                  <c:v>0.30257424227397073</c:v>
                </c:pt>
                <c:pt idx="113">
                  <c:v>0.22994443987412125</c:v>
                </c:pt>
                <c:pt idx="114">
                  <c:v>0.21780505853491219</c:v>
                </c:pt>
                <c:pt idx="115">
                  <c:v>0.26390963968871722</c:v>
                </c:pt>
                <c:pt idx="116">
                  <c:v>0.33815489646765834</c:v>
                </c:pt>
                <c:pt idx="117">
                  <c:v>0.39868180819727433</c:v>
                </c:pt>
                <c:pt idx="118">
                  <c:v>0.40309782134708549</c:v>
                </c:pt>
              </c:numCache>
            </c:numRef>
          </c:val>
          <c:smooth val="0"/>
        </c:ser>
        <c:ser>
          <c:idx val="0"/>
          <c:order val="5"/>
          <c:tx>
            <c:v>United States (Federal Reserve)</c:v>
          </c:tx>
          <c:spPr>
            <a:ln w="44450">
              <a:solidFill>
                <a:schemeClr val="accent1"/>
              </a:solidFill>
            </a:ln>
          </c:spPr>
          <c:marker>
            <c:symbol val="triangle"/>
            <c:size val="8"/>
            <c:spPr>
              <a:solidFill>
                <a:schemeClr val="accent1"/>
              </a:solidFill>
              <a:ln>
                <a:solidFill>
                  <a:schemeClr val="accent1"/>
                </a:solidFill>
              </a:ln>
            </c:spPr>
          </c:marker>
          <c:cat>
            <c:numRef>
              <c:f>DataF13.13!$A$6:$A$124</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DataF13.13!$B$6:$B$124</c:f>
              <c:numCache>
                <c:formatCode>0%</c:formatCode>
                <c:ptCount val="119"/>
                <c:pt idx="14">
                  <c:v>8.9560151100158691E-3</c:v>
                </c:pt>
                <c:pt idx="15">
                  <c:v>1.7845727503299713E-2</c:v>
                </c:pt>
                <c:pt idx="16">
                  <c:v>2.4162819609045982E-2</c:v>
                </c:pt>
                <c:pt idx="17">
                  <c:v>5.2490130066871643E-2</c:v>
                </c:pt>
                <c:pt idx="18">
                  <c:v>6.8570896983146667E-2</c:v>
                </c:pt>
                <c:pt idx="19">
                  <c:v>7.9958491027355194E-2</c:v>
                </c:pt>
                <c:pt idx="20">
                  <c:v>7.0077143609523773E-2</c:v>
                </c:pt>
                <c:pt idx="21">
                  <c:v>6.9315455853939056E-2</c:v>
                </c:pt>
                <c:pt idx="22">
                  <c:v>7.0838533341884613E-2</c:v>
                </c:pt>
                <c:pt idx="23">
                  <c:v>5.8748986572027206E-2</c:v>
                </c:pt>
                <c:pt idx="24">
                  <c:v>5.8054588735103607E-2</c:v>
                </c:pt>
                <c:pt idx="25">
                  <c:v>5.5871620774269104E-2</c:v>
                </c:pt>
                <c:pt idx="26">
                  <c:v>5.2613586187362671E-2</c:v>
                </c:pt>
                <c:pt idx="27">
                  <c:v>5.5414196103811264E-2</c:v>
                </c:pt>
                <c:pt idx="28">
                  <c:v>5.4438155144453049E-2</c:v>
                </c:pt>
                <c:pt idx="29">
                  <c:v>5.2183985710144043E-2</c:v>
                </c:pt>
                <c:pt idx="30">
                  <c:v>5.6406158953905106E-2</c:v>
                </c:pt>
                <c:pt idx="31">
                  <c:v>7.3285855352878571E-2</c:v>
                </c:pt>
                <c:pt idx="32">
                  <c:v>0.10277290642261505</c:v>
                </c:pt>
                <c:pt idx="33">
                  <c:v>0.12308894842863083</c:v>
                </c:pt>
                <c:pt idx="34">
                  <c:v>0.12637941539287567</c:v>
                </c:pt>
                <c:pt idx="35">
                  <c:v>0.14839568734169006</c:v>
                </c:pt>
                <c:pt idx="36">
                  <c:v>0.14752288162708282</c:v>
                </c:pt>
                <c:pt idx="37">
                  <c:v>0.13849064707756042</c:v>
                </c:pt>
                <c:pt idx="38">
                  <c:v>0.17826879024505615</c:v>
                </c:pt>
                <c:pt idx="39">
                  <c:v>0.20350091159343719</c:v>
                </c:pt>
                <c:pt idx="40">
                  <c:v>0.2260628342628479</c:v>
                </c:pt>
                <c:pt idx="41">
                  <c:v>0.18819817900657654</c:v>
                </c:pt>
                <c:pt idx="42">
                  <c:v>0.17481109499931335</c:v>
                </c:pt>
                <c:pt idx="43">
                  <c:v>0.16718152165412903</c:v>
                </c:pt>
                <c:pt idx="44">
                  <c:v>0.17929033935070038</c:v>
                </c:pt>
                <c:pt idx="45">
                  <c:v>0.19747106730937958</c:v>
                </c:pt>
                <c:pt idx="46">
                  <c:v>0.21558384597301483</c:v>
                </c:pt>
                <c:pt idx="47">
                  <c:v>0.20092436671257019</c:v>
                </c:pt>
                <c:pt idx="48">
                  <c:v>0.19168485701084137</c:v>
                </c:pt>
                <c:pt idx="49">
                  <c:v>0.17677052319049835</c:v>
                </c:pt>
                <c:pt idx="50">
                  <c:v>0.1649833470582962</c:v>
                </c:pt>
                <c:pt idx="51">
                  <c:v>0.15089547634124756</c:v>
                </c:pt>
                <c:pt idx="52">
                  <c:v>0.14644002914428711</c:v>
                </c:pt>
                <c:pt idx="53">
                  <c:v>0.13808058202266693</c:v>
                </c:pt>
                <c:pt idx="54">
                  <c:v>0.13444387912750244</c:v>
                </c:pt>
                <c:pt idx="55">
                  <c:v>0.12484513968229294</c:v>
                </c:pt>
                <c:pt idx="56">
                  <c:v>0.11958453804254532</c:v>
                </c:pt>
                <c:pt idx="57">
                  <c:v>0.11335649341344833</c:v>
                </c:pt>
                <c:pt idx="58">
                  <c:v>0.11114729940891266</c:v>
                </c:pt>
                <c:pt idx="59">
                  <c:v>0.10274258255958557</c:v>
                </c:pt>
                <c:pt idx="60">
                  <c:v>9.678630530834198E-2</c:v>
                </c:pt>
                <c:pt idx="61">
                  <c:v>9.5829933881759644E-2</c:v>
                </c:pt>
                <c:pt idx="62">
                  <c:v>9.2057511210441589E-2</c:v>
                </c:pt>
                <c:pt idx="63">
                  <c:v>9.0518318116664886E-2</c:v>
                </c:pt>
                <c:pt idx="64">
                  <c:v>8.92038494348526E-2</c:v>
                </c:pt>
                <c:pt idx="65">
                  <c:v>8.5414819419384003E-2</c:v>
                </c:pt>
                <c:pt idx="66">
                  <c:v>8.3411045372486115E-2</c:v>
                </c:pt>
                <c:pt idx="67">
                  <c:v>8.4441222250461578E-2</c:v>
                </c:pt>
                <c:pt idx="68">
                  <c:v>8.14175084233284E-2</c:v>
                </c:pt>
                <c:pt idx="69">
                  <c:v>7.9162664711475372E-2</c:v>
                </c:pt>
                <c:pt idx="70">
                  <c:v>8.0048330128192902E-2</c:v>
                </c:pt>
                <c:pt idx="71">
                  <c:v>8.1005312502384186E-2</c:v>
                </c:pt>
                <c:pt idx="72">
                  <c:v>7.610417902469635E-2</c:v>
                </c:pt>
                <c:pt idx="73">
                  <c:v>7.4826039373874664E-2</c:v>
                </c:pt>
                <c:pt idx="74">
                  <c:v>7.3236696422100067E-2</c:v>
                </c:pt>
                <c:pt idx="75">
                  <c:v>7.3859319090843201E-2</c:v>
                </c:pt>
                <c:pt idx="76">
                  <c:v>7.1610033512115479E-2</c:v>
                </c:pt>
                <c:pt idx="77">
                  <c:v>6.8540744483470917E-2</c:v>
                </c:pt>
                <c:pt idx="78">
                  <c:v>6.6253073513507843E-2</c:v>
                </c:pt>
                <c:pt idx="79">
                  <c:v>6.3316740095615387E-2</c:v>
                </c:pt>
                <c:pt idx="80">
                  <c:v>6.0690306127071381E-2</c:v>
                </c:pt>
                <c:pt idx="81">
                  <c:v>5.6649331003427505E-2</c:v>
                </c:pt>
                <c:pt idx="82">
                  <c:v>5.8074440807104111E-2</c:v>
                </c:pt>
                <c:pt idx="83">
                  <c:v>5.5981144309043884E-2</c:v>
                </c:pt>
                <c:pt idx="84">
                  <c:v>5.401168018579483E-2</c:v>
                </c:pt>
                <c:pt idx="85">
                  <c:v>5.5941980332136154E-2</c:v>
                </c:pt>
                <c:pt idx="86">
                  <c:v>5.9928324073553085E-2</c:v>
                </c:pt>
                <c:pt idx="87">
                  <c:v>5.8690812438726425E-2</c:v>
                </c:pt>
                <c:pt idx="88">
                  <c:v>5.8043826371431351E-2</c:v>
                </c:pt>
                <c:pt idx="89">
                  <c:v>5.5624015629291534E-2</c:v>
                </c:pt>
                <c:pt idx="90">
                  <c:v>5.7243961840867996E-2</c:v>
                </c:pt>
                <c:pt idx="91">
                  <c:v>5.9054583311080933E-2</c:v>
                </c:pt>
                <c:pt idx="92">
                  <c:v>5.8375973254442215E-2</c:v>
                </c:pt>
                <c:pt idx="93">
                  <c:v>6.1615712940692902E-2</c:v>
                </c:pt>
                <c:pt idx="94">
                  <c:v>6.1854477971792221E-2</c:v>
                </c:pt>
                <c:pt idx="95">
                  <c:v>6.157226487994194E-2</c:v>
                </c:pt>
                <c:pt idx="96">
                  <c:v>6.1134170740842819E-2</c:v>
                </c:pt>
                <c:pt idx="97">
                  <c:v>6.2028810381889343E-2</c:v>
                </c:pt>
                <c:pt idx="98">
                  <c:v>6.2363684177398682E-2</c:v>
                </c:pt>
                <c:pt idx="99">
                  <c:v>7.2133719921112061E-2</c:v>
                </c:pt>
                <c:pt idx="100">
                  <c:v>6.1832509934902191E-2</c:v>
                </c:pt>
                <c:pt idx="101">
                  <c:v>6.4297765493392944E-2</c:v>
                </c:pt>
                <c:pt idx="102">
                  <c:v>6.8653970956802368E-2</c:v>
                </c:pt>
                <c:pt idx="103">
                  <c:v>6.9225937128067017E-2</c:v>
                </c:pt>
                <c:pt idx="104">
                  <c:v>6.8536281585693359E-2</c:v>
                </c:pt>
                <c:pt idx="105">
                  <c:v>6.7105479538440704E-2</c:v>
                </c:pt>
                <c:pt idx="106">
                  <c:v>6.5547458827495575E-2</c:v>
                </c:pt>
                <c:pt idx="107">
                  <c:v>6.1617142960549209E-2</c:v>
                </c:pt>
                <c:pt idx="108">
                  <c:v>0.1531545309237434</c:v>
                </c:pt>
                <c:pt idx="109">
                  <c:v>0.15582131039792721</c:v>
                </c:pt>
                <c:pt idx="110">
                  <c:v>0.16225016982607274</c:v>
                </c:pt>
                <c:pt idx="111">
                  <c:v>0.18809072931373391</c:v>
                </c:pt>
                <c:pt idx="112">
                  <c:v>0.17849960768127204</c:v>
                </c:pt>
                <c:pt idx="113">
                  <c:v>0.23910518949805223</c:v>
                </c:pt>
                <c:pt idx="114">
                  <c:v>0.25545287842291819</c:v>
                </c:pt>
                <c:pt idx="115">
                  <c:v>0.24532088756201434</c:v>
                </c:pt>
                <c:pt idx="116">
                  <c:v>0.23772715426447905</c:v>
                </c:pt>
                <c:pt idx="117">
                  <c:v>0.22705721154311603</c:v>
                </c:pt>
                <c:pt idx="118">
                  <c:v>0.20002682334541175</c:v>
                </c:pt>
              </c:numCache>
            </c:numRef>
          </c:val>
          <c:smooth val="1"/>
        </c:ser>
        <c:dLbls>
          <c:showLegendKey val="0"/>
          <c:showVal val="0"/>
          <c:showCatName val="0"/>
          <c:showSerName val="0"/>
          <c:showPercent val="0"/>
          <c:showBubbleSize val="0"/>
        </c:dLbls>
        <c:marker val="1"/>
        <c:smooth val="0"/>
        <c:axId val="703445248"/>
        <c:axId val="703444856"/>
        <c:extLst>
          <c:ext xmlns:c15="http://schemas.microsoft.com/office/drawing/2012/chart" uri="{02D57815-91ED-43cb-92C2-25804820EDAC}">
            <c15:filteredLineSeries>
              <c15:ser>
                <c:idx val="4"/>
                <c:order val="3"/>
                <c:tx>
                  <c:v>Zone euro 1999-2018 (moyenne Allemagne-France 1900-1998)</c:v>
                </c:tx>
                <c:marker>
                  <c:symbol val="square"/>
                  <c:size val="7"/>
                  <c:spPr>
                    <a:solidFill>
                      <a:srgbClr val="00B050"/>
                    </a:solidFill>
                    <a:ln>
                      <a:solidFill>
                        <a:srgbClr val="00B050"/>
                      </a:solidFill>
                    </a:ln>
                  </c:spPr>
                </c:marker>
                <c:cat>
                  <c:numRef>
                    <c:extLst>
                      <c:ext uri="{02D57815-91ED-43cb-92C2-25804820EDAC}">
                        <c15:formulaRef>
                          <c15:sqref>DataF13.13!$A$6:$A$124</c15:sqref>
                        </c15:formulaRef>
                      </c:ext>
                    </c:extLst>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extLst>
                      <c:ext uri="{02D57815-91ED-43cb-92C2-25804820EDAC}">
                        <c15:formulaRef>
                          <c15:sqref>DataF13.13!$C$6:$C$124</c15:sqref>
                        </c15:formulaRef>
                      </c:ext>
                    </c:extLst>
                    <c:numCache>
                      <c:formatCode>0%</c:formatCode>
                      <c:ptCount val="119"/>
                      <c:pt idx="0">
                        <c:v>9.3357327873828638E-2</c:v>
                      </c:pt>
                      <c:pt idx="1">
                        <c:v>9.6570487765185994E-2</c:v>
                      </c:pt>
                      <c:pt idx="2">
                        <c:v>9.8228390566847068E-2</c:v>
                      </c:pt>
                      <c:pt idx="3">
                        <c:v>9.5984684633518752E-2</c:v>
                      </c:pt>
                      <c:pt idx="4">
                        <c:v>9.8917363347470658E-2</c:v>
                      </c:pt>
                      <c:pt idx="5">
                        <c:v>0.10010991315794988</c:v>
                      </c:pt>
                      <c:pt idx="6">
                        <c:v>0.10383270360858253</c:v>
                      </c:pt>
                      <c:pt idx="7">
                        <c:v>9.7026689178483588E-2</c:v>
                      </c:pt>
                      <c:pt idx="8">
                        <c:v>9.9967610167885593E-2</c:v>
                      </c:pt>
                      <c:pt idx="9">
                        <c:v>0.10103557564643784</c:v>
                      </c:pt>
                      <c:pt idx="10">
                        <c:v>0.10077563604263895</c:v>
                      </c:pt>
                      <c:pt idx="11">
                        <c:v>9.8500604869021791E-2</c:v>
                      </c:pt>
                      <c:pt idx="12">
                        <c:v>9.5119633158865236E-2</c:v>
                      </c:pt>
                      <c:pt idx="13">
                        <c:v>0.14585585496795736</c:v>
                      </c:pt>
                      <c:pt idx="14">
                        <c:v>0.17224452526472861</c:v>
                      </c:pt>
                      <c:pt idx="15">
                        <c:v>0.23151210517024684</c:v>
                      </c:pt>
                      <c:pt idx="16">
                        <c:v>0.23538377868583296</c:v>
                      </c:pt>
                      <c:pt idx="17">
                        <c:v>0.30505259492633097</c:v>
                      </c:pt>
                      <c:pt idx="18">
                        <c:v>0.38515923227787174</c:v>
                      </c:pt>
                      <c:pt idx="19">
                        <c:v>0.24671192169189454</c:v>
                      </c:pt>
                      <c:pt idx="20">
                        <c:v>0.29071888923645017</c:v>
                      </c:pt>
                      <c:pt idx="21">
                        <c:v>0.28293714523315427</c:v>
                      </c:pt>
                      <c:pt idx="22">
                        <c:v>9.1316151618957522E-2</c:v>
                      </c:pt>
                      <c:pt idx="23">
                        <c:v>0.13656145334243774</c:v>
                      </c:pt>
                      <c:pt idx="24">
                        <c:v>0.13497443199157716</c:v>
                      </c:pt>
                      <c:pt idx="25">
                        <c:v>0.11956341564655304</c:v>
                      </c:pt>
                      <c:pt idx="26">
                        <c:v>0.13971332907676698</c:v>
                      </c:pt>
                      <c:pt idx="27">
                        <c:v>0.15019126981496811</c:v>
                      </c:pt>
                      <c:pt idx="28">
                        <c:v>0.15221526026725771</c:v>
                      </c:pt>
                      <c:pt idx="29">
                        <c:v>0.17329409718513489</c:v>
                      </c:pt>
                      <c:pt idx="30">
                        <c:v>0.2220796972513199</c:v>
                      </c:pt>
                      <c:pt idx="31">
                        <c:v>0.22826247960329055</c:v>
                      </c:pt>
                      <c:pt idx="32">
                        <c:v>0.22002757787704469</c:v>
                      </c:pt>
                      <c:pt idx="33">
                        <c:v>0.24200986027717591</c:v>
                      </c:pt>
                      <c:pt idx="34">
                        <c:v>0.24296145290136337</c:v>
                      </c:pt>
                      <c:pt idx="35">
                        <c:v>0.23224245905876162</c:v>
                      </c:pt>
                      <c:pt idx="36">
                        <c:v>0.19373512417078018</c:v>
                      </c:pt>
                      <c:pt idx="37">
                        <c:v>0.21133606433868407</c:v>
                      </c:pt>
                      <c:pt idx="38">
                        <c:v>0.20018502587585135</c:v>
                      </c:pt>
                      <c:pt idx="39">
                        <c:v>0.20518038030356939</c:v>
                      </c:pt>
                      <c:pt idx="40">
                        <c:v>0.28590700203938924</c:v>
                      </c:pt>
                      <c:pt idx="41">
                        <c:v>0.4416676852192023</c:v>
                      </c:pt>
                      <c:pt idx="42">
                        <c:v>0.47244183323479139</c:v>
                      </c:pt>
                      <c:pt idx="43">
                        <c:v>0.50953087209560832</c:v>
                      </c:pt>
                      <c:pt idx="44">
                        <c:v>0.6190575218343195</c:v>
                      </c:pt>
                      <c:pt idx="45">
                        <c:v>0.21783189582484505</c:v>
                      </c:pt>
                      <c:pt idx="46">
                        <c:v>0.1051916826607648</c:v>
                      </c:pt>
                      <c:pt idx="47">
                        <c:v>0.1865452581713678</c:v>
                      </c:pt>
                      <c:pt idx="48">
                        <c:v>0.14815750422396246</c:v>
                      </c:pt>
                      <c:pt idx="49">
                        <c:v>0.1669558823108673</c:v>
                      </c:pt>
                      <c:pt idx="50">
                        <c:v>0.15056228935718535</c:v>
                      </c:pt>
                      <c:pt idx="51">
                        <c:v>0.13955443501472475</c:v>
                      </c:pt>
                      <c:pt idx="52">
                        <c:v>0.14636545479297638</c:v>
                      </c:pt>
                      <c:pt idx="53">
                        <c:v>0.15366198122501373</c:v>
                      </c:pt>
                      <c:pt idx="54">
                        <c:v>0.18497742712497711</c:v>
                      </c:pt>
                      <c:pt idx="55">
                        <c:v>0.15481221079826354</c:v>
                      </c:pt>
                      <c:pt idx="56">
                        <c:v>0.16032251417636872</c:v>
                      </c:pt>
                      <c:pt idx="57">
                        <c:v>0.15458737611770629</c:v>
                      </c:pt>
                      <c:pt idx="58">
                        <c:v>0.13607034385204314</c:v>
                      </c:pt>
                      <c:pt idx="59">
                        <c:v>0.1422801822423935</c:v>
                      </c:pt>
                      <c:pt idx="60">
                        <c:v>0.14078558683395387</c:v>
                      </c:pt>
                      <c:pt idx="61">
                        <c:v>0.1354503095149994</c:v>
                      </c:pt>
                      <c:pt idx="62">
                        <c:v>0.13517042398452758</c:v>
                      </c:pt>
                      <c:pt idx="63">
                        <c:v>0.12942816317081451</c:v>
                      </c:pt>
                      <c:pt idx="64">
                        <c:v>0.12318430691957474</c:v>
                      </c:pt>
                      <c:pt idx="65">
                        <c:v>0.12062579542398452</c:v>
                      </c:pt>
                      <c:pt idx="66">
                        <c:v>0.1201731950044632</c:v>
                      </c:pt>
                      <c:pt idx="67">
                        <c:v>0.12543719112873078</c:v>
                      </c:pt>
                      <c:pt idx="68">
                        <c:v>0.11251864880323409</c:v>
                      </c:pt>
                      <c:pt idx="69">
                        <c:v>0.12091517746448516</c:v>
                      </c:pt>
                      <c:pt idx="70">
                        <c:v>0.124863401055336</c:v>
                      </c:pt>
                      <c:pt idx="71">
                        <c:v>0.13763301670551301</c:v>
                      </c:pt>
                      <c:pt idx="72">
                        <c:v>0.14025942683219911</c:v>
                      </c:pt>
                      <c:pt idx="73">
                        <c:v>0.1445200914144516</c:v>
                      </c:pt>
                      <c:pt idx="74">
                        <c:v>0.15107145637273789</c:v>
                      </c:pt>
                      <c:pt idx="75">
                        <c:v>0.15750038743019107</c:v>
                      </c:pt>
                      <c:pt idx="76">
                        <c:v>0.16709753930568697</c:v>
                      </c:pt>
                      <c:pt idx="77">
                        <c:v>0.18779650628566741</c:v>
                      </c:pt>
                      <c:pt idx="78">
                        <c:v>0.18331882059574128</c:v>
                      </c:pt>
                      <c:pt idx="79">
                        <c:v>0.18866268396377564</c:v>
                      </c:pt>
                      <c:pt idx="80">
                        <c:v>0.18389424979686736</c:v>
                      </c:pt>
                      <c:pt idx="81">
                        <c:v>0.17957177907228472</c:v>
                      </c:pt>
                      <c:pt idx="82">
                        <c:v>0.17387839257717133</c:v>
                      </c:pt>
                      <c:pt idx="83">
                        <c:v>0.1702402949333191</c:v>
                      </c:pt>
                      <c:pt idx="84">
                        <c:v>0.16238486170768737</c:v>
                      </c:pt>
                      <c:pt idx="85">
                        <c:v>0.14966417700052262</c:v>
                      </c:pt>
                      <c:pt idx="86">
                        <c:v>0.15099021345376967</c:v>
                      </c:pt>
                      <c:pt idx="87">
                        <c:v>0.15349520146846771</c:v>
                      </c:pt>
                      <c:pt idx="88">
                        <c:v>0.15073520839214324</c:v>
                      </c:pt>
                      <c:pt idx="89">
                        <c:v>0.14840870797634126</c:v>
                      </c:pt>
                      <c:pt idx="90">
                        <c:v>0.13343865275382996</c:v>
                      </c:pt>
                      <c:pt idx="91">
                        <c:v>0.12905431687831881</c:v>
                      </c:pt>
                      <c:pt idx="92">
                        <c:v>0.13602865040302276</c:v>
                      </c:pt>
                      <c:pt idx="93">
                        <c:v>0.11070268750190734</c:v>
                      </c:pt>
                      <c:pt idx="94">
                        <c:v>9.399598091840744E-2</c:v>
                      </c:pt>
                      <c:pt idx="95">
                        <c:v>9.3697735667228693E-2</c:v>
                      </c:pt>
                      <c:pt idx="96">
                        <c:v>9.5341557264327997E-2</c:v>
                      </c:pt>
                      <c:pt idx="97">
                        <c:v>9.49860319495201E-2</c:v>
                      </c:pt>
                      <c:pt idx="98">
                        <c:v>0.11644092947244644</c:v>
                      </c:pt>
                      <c:pt idx="99">
                        <c:v>0.11269094887451163</c:v>
                      </c:pt>
                      <c:pt idx="100">
                        <c:v>0.11282935576464441</c:v>
                      </c:pt>
                      <c:pt idx="101">
                        <c:v>0.10655918125018002</c:v>
                      </c:pt>
                      <c:pt idx="102">
                        <c:v>0.10275626858935187</c:v>
                      </c:pt>
                      <c:pt idx="103">
                        <c:v>0.10616103116225659</c:v>
                      </c:pt>
                      <c:pt idx="104">
                        <c:v>0.10764095272525619</c:v>
                      </c:pt>
                      <c:pt idx="105">
                        <c:v>0.12345946628566096</c:v>
                      </c:pt>
                      <c:pt idx="106">
                        <c:v>0.13019801605633088</c:v>
                      </c:pt>
                      <c:pt idx="107">
                        <c:v>0.16288999129218615</c:v>
                      </c:pt>
                      <c:pt idx="108">
                        <c:v>0.21840750239817489</c:v>
                      </c:pt>
                      <c:pt idx="109">
                        <c:v>0.20603549051359277</c:v>
                      </c:pt>
                      <c:pt idx="110">
                        <c:v>0.2109438763136306</c:v>
                      </c:pt>
                      <c:pt idx="111">
                        <c:v>0.28021692901593515</c:v>
                      </c:pt>
                      <c:pt idx="112">
                        <c:v>0.30257424227397073</c:v>
                      </c:pt>
                      <c:pt idx="113">
                        <c:v>0.22994443987412125</c:v>
                      </c:pt>
                      <c:pt idx="114">
                        <c:v>0.21780505853491219</c:v>
                      </c:pt>
                      <c:pt idx="115">
                        <c:v>0.26390963968871722</c:v>
                      </c:pt>
                      <c:pt idx="116">
                        <c:v>0.33815489646765834</c:v>
                      </c:pt>
                      <c:pt idx="117">
                        <c:v>0.39868180819727433</c:v>
                      </c:pt>
                      <c:pt idx="118">
                        <c:v>0.40309782134708549</c:v>
                      </c:pt>
                    </c:numCache>
                  </c:numRef>
                </c:val>
                <c:smooth val="0"/>
              </c15:ser>
            </c15:filteredLineSeries>
            <c15:filteredLineSeries>
              <c15:ser>
                <c:idx val="6"/>
                <c:order val="6"/>
                <c:tx>
                  <c:v>Allemagne</c:v>
                </c:tx>
                <c:spPr>
                  <a:ln w="38100">
                    <a:solidFill>
                      <a:srgbClr val="00B050"/>
                    </a:solidFill>
                  </a:ln>
                </c:spPr>
                <c:marker>
                  <c:symbol val="circle"/>
                  <c:size val="8"/>
                  <c:spPr>
                    <a:solidFill>
                      <a:srgbClr val="00B050"/>
                    </a:solidFill>
                    <a:ln>
                      <a:solidFill>
                        <a:srgbClr val="00B050"/>
                      </a:solidFill>
                    </a:ln>
                  </c:spPr>
                </c:marker>
                <c:cat>
                  <c:numRef>
                    <c:extLst xmlns:c15="http://schemas.microsoft.com/office/drawing/2012/chart">
                      <c:ext xmlns:c15="http://schemas.microsoft.com/office/drawing/2012/chart" uri="{02D57815-91ED-43cb-92C2-25804820EDAC}">
                        <c15:formulaRef>
                          <c15:sqref>DataF13.13!$A$6:$A$124</c15:sqref>
                        </c15:formulaRef>
                      </c:ext>
                    </c:extLst>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extLst xmlns:c15="http://schemas.microsoft.com/office/drawing/2012/chart">
                      <c:ext xmlns:c15="http://schemas.microsoft.com/office/drawing/2012/chart" uri="{02D57815-91ED-43cb-92C2-25804820EDAC}">
                        <c15:formulaRef>
                          <c15:sqref>DataF13.13!$E$6:$E$124</c15:sqref>
                        </c15:formulaRef>
                      </c:ext>
                    </c:extLst>
                    <c:numCache>
                      <c:formatCode>0%</c:formatCode>
                      <c:ptCount val="119"/>
                      <c:pt idx="0">
                        <c:v>6.4234636723995209E-2</c:v>
                      </c:pt>
                      <c:pt idx="1">
                        <c:v>6.3691392540931702E-2</c:v>
                      </c:pt>
                      <c:pt idx="2">
                        <c:v>6.3690707087516785E-2</c:v>
                      </c:pt>
                      <c:pt idx="3">
                        <c:v>6.377805769443512E-2</c:v>
                      </c:pt>
                      <c:pt idx="4">
                        <c:v>6.3559673726558685E-2</c:v>
                      </c:pt>
                      <c:pt idx="5">
                        <c:v>6.7279860377311707E-2</c:v>
                      </c:pt>
                      <c:pt idx="6">
                        <c:v>6.8222284317016602E-2</c:v>
                      </c:pt>
                      <c:pt idx="7">
                        <c:v>6.6827155649662018E-2</c:v>
                      </c:pt>
                      <c:pt idx="8">
                        <c:v>6.8338677287101746E-2</c:v>
                      </c:pt>
                      <c:pt idx="9">
                        <c:v>6.7965582013130188E-2</c:v>
                      </c:pt>
                      <c:pt idx="10">
                        <c:v>6.8803153932094574E-2</c:v>
                      </c:pt>
                      <c:pt idx="11">
                        <c:v>7.3793195188045502E-2</c:v>
                      </c:pt>
                      <c:pt idx="12">
                        <c:v>7.3349431157112122E-2</c:v>
                      </c:pt>
                      <c:pt idx="13">
                        <c:v>0.15000748634338379</c:v>
                      </c:pt>
                      <c:pt idx="14">
                        <c:v>0.17859961092472076</c:v>
                      </c:pt>
                      <c:pt idx="15">
                        <c:v>0.19322437047958374</c:v>
                      </c:pt>
                      <c:pt idx="16">
                        <c:v>0.20300999283790588</c:v>
                      </c:pt>
                      <c:pt idx="17">
                        <c:v>0.3075123131275177</c:v>
                      </c:pt>
                      <c:pt idx="18">
                        <c:v>0.3921448290348053</c:v>
                      </c:pt>
                      <c:pt idx="19">
                        <c:v>0.24018853902816772</c:v>
                      </c:pt>
                      <c:pt idx="20">
                        <c:v>0.2723534107208252</c:v>
                      </c:pt>
                      <c:pt idx="21">
                        <c:v>0.29412275552749634</c:v>
                      </c:pt>
                      <c:pt idx="23">
                        <c:v>8.7729364633560181E-2</c:v>
                      </c:pt>
                      <c:pt idx="24">
                        <c:v>6.7882359027862549E-2</c:v>
                      </c:pt>
                      <c:pt idx="25">
                        <c:v>7.2856500744819641E-2</c:v>
                      </c:pt>
                      <c:pt idx="26">
                        <c:v>7.8977882862091064E-2</c:v>
                      </c:pt>
                      <c:pt idx="27">
                        <c:v>7.9555250704288483E-2</c:v>
                      </c:pt>
                      <c:pt idx="28">
                        <c:v>8.0552011728286743E-2</c:v>
                      </c:pt>
                      <c:pt idx="29">
                        <c:v>8.328661322593689E-2</c:v>
                      </c:pt>
                      <c:pt idx="30">
                        <c:v>0.11176364123821259</c:v>
                      </c:pt>
                      <c:pt idx="31">
                        <c:v>0.10635244101285934</c:v>
                      </c:pt>
                      <c:pt idx="32">
                        <c:v>9.791874885559082E-2</c:v>
                      </c:pt>
                      <c:pt idx="33">
                        <c:v>0.10074177384376526</c:v>
                      </c:pt>
                      <c:pt idx="34">
                        <c:v>9.562162309885025E-2</c:v>
                      </c:pt>
                      <c:pt idx="35">
                        <c:v>9.5730572938919067E-2</c:v>
                      </c:pt>
                      <c:pt idx="36">
                        <c:v>9.26031693816185E-2</c:v>
                      </c:pt>
                      <c:pt idx="37">
                        <c:v>0.11981737613677979</c:v>
                      </c:pt>
                      <c:pt idx="38">
                        <c:v>0.13903990387916565</c:v>
                      </c:pt>
                      <c:pt idx="39">
                        <c:v>0.14666634798049927</c:v>
                      </c:pt>
                      <c:pt idx="40">
                        <c:v>0.18284128606319427</c:v>
                      </c:pt>
                      <c:pt idx="41">
                        <c:v>0.22488802671432495</c:v>
                      </c:pt>
                      <c:pt idx="42">
                        <c:v>0.29128655791282654</c:v>
                      </c:pt>
                      <c:pt idx="43">
                        <c:v>0.4558614194393158</c:v>
                      </c:pt>
                      <c:pt idx="44">
                        <c:v>0.4558614194393158</c:v>
                      </c:pt>
                      <c:pt idx="47">
                        <c:v>0.16710348427295685</c:v>
                      </c:pt>
                      <c:pt idx="48">
                        <c:v>0.14797604084014893</c:v>
                      </c:pt>
                      <c:pt idx="49">
                        <c:v>0.16186439990997314</c:v>
                      </c:pt>
                      <c:pt idx="50">
                        <c:v>0.13983778655529022</c:v>
                      </c:pt>
                      <c:pt idx="51">
                        <c:v>0.12879270315170288</c:v>
                      </c:pt>
                      <c:pt idx="52">
                        <c:v>0.13363726437091827</c:v>
                      </c:pt>
                      <c:pt idx="53">
                        <c:v>0.1414254754781723</c:v>
                      </c:pt>
                      <c:pt idx="54">
                        <c:v>0.19060079753398895</c:v>
                      </c:pt>
                      <c:pt idx="55">
                        <c:v>0.14215683937072754</c:v>
                      </c:pt>
                      <c:pt idx="56">
                        <c:v>0.14894066751003265</c:v>
                      </c:pt>
                      <c:pt idx="57">
                        <c:v>0.14703837037086487</c:v>
                      </c:pt>
                      <c:pt idx="58">
                        <c:v>0.12907318770885468</c:v>
                      </c:pt>
                      <c:pt idx="59">
                        <c:v>0.14250876009464264</c:v>
                      </c:pt>
                      <c:pt idx="60">
                        <c:v>0.13667431473731995</c:v>
                      </c:pt>
                      <c:pt idx="61">
                        <c:v>0.12658777832984924</c:v>
                      </c:pt>
                      <c:pt idx="62">
                        <c:v>0.12758520245552063</c:v>
                      </c:pt>
                      <c:pt idx="63">
                        <c:v>0.11873532831668854</c:v>
                      </c:pt>
                      <c:pt idx="64">
                        <c:v>0.11031921952962875</c:v>
                      </c:pt>
                      <c:pt idx="65">
                        <c:v>0.10942437499761581</c:v>
                      </c:pt>
                      <c:pt idx="66">
                        <c:v>0.1086757630109787</c:v>
                      </c:pt>
                      <c:pt idx="67">
                        <c:v>0.10996107757091522</c:v>
                      </c:pt>
                      <c:pt idx="68">
                        <c:v>9.7394205629825592E-2</c:v>
                      </c:pt>
                      <c:pt idx="69">
                        <c:v>0.12036485970020294</c:v>
                      </c:pt>
                      <c:pt idx="70">
                        <c:v>0.12906849384307861</c:v>
                      </c:pt>
                      <c:pt idx="71">
                        <c:v>0.13558368384838104</c:v>
                      </c:pt>
                      <c:pt idx="72">
                        <c:v>0.13859543204307556</c:v>
                      </c:pt>
                      <c:pt idx="73">
                        <c:v>0.12784726917743683</c:v>
                      </c:pt>
                      <c:pt idx="74">
                        <c:v>0.1209169402718544</c:v>
                      </c:pt>
                      <c:pt idx="75">
                        <c:v>0.11378255486488342</c:v>
                      </c:pt>
                      <c:pt idx="76">
                        <c:v>0.1119285374879837</c:v>
                      </c:pt>
                      <c:pt idx="77">
                        <c:v>0.12857754528522491</c:v>
                      </c:pt>
                      <c:pt idx="78">
                        <c:v>0.12493322789669037</c:v>
                      </c:pt>
                      <c:pt idx="79">
                        <c:v>0.12415939569473267</c:v>
                      </c:pt>
                      <c:pt idx="80">
                        <c:v>0.12151099741458893</c:v>
                      </c:pt>
                      <c:pt idx="81">
                        <c:v>0.1232447549700737</c:v>
                      </c:pt>
                      <c:pt idx="82">
                        <c:v>0.11221589148044586</c:v>
                      </c:pt>
                      <c:pt idx="83">
                        <c:v>0.11304163932800293</c:v>
                      </c:pt>
                      <c:pt idx="84">
                        <c:v>0.11265343427658081</c:v>
                      </c:pt>
                      <c:pt idx="85">
                        <c:v>0.10887672752141953</c:v>
                      </c:pt>
                      <c:pt idx="86">
                        <c:v>0.11063437908887863</c:v>
                      </c:pt>
                      <c:pt idx="87">
                        <c:v>0.12240754067897797</c:v>
                      </c:pt>
                      <c:pt idx="88">
                        <c:v>0.13140259683132172</c:v>
                      </c:pt>
                      <c:pt idx="89">
                        <c:v>0.13679449260234833</c:v>
                      </c:pt>
                      <c:pt idx="90">
                        <c:v>0.11991304159164429</c:v>
                      </c:pt>
                      <c:pt idx="91">
                        <c:v>0.11437292397022247</c:v>
                      </c:pt>
                      <c:pt idx="92">
                        <c:v>0.12238360941410065</c:v>
                      </c:pt>
                      <c:pt idx="93">
                        <c:v>0.10235226154327393</c:v>
                      </c:pt>
                      <c:pt idx="94">
                        <c:v>9.80420783162117E-2</c:v>
                      </c:pt>
                      <c:pt idx="95">
                        <c:v>9.9851503968238831E-2</c:v>
                      </c:pt>
                      <c:pt idx="96">
                        <c:v>0.101567342877388</c:v>
                      </c:pt>
                      <c:pt idx="97">
                        <c:v>9.6500493586063385E-2</c:v>
                      </c:pt>
                      <c:pt idx="98">
                        <c:v>0.1213100478053093</c:v>
                      </c:pt>
                      <c:pt idx="99">
                        <c:v>0.11269094887451163</c:v>
                      </c:pt>
                      <c:pt idx="100">
                        <c:v>0.11282935576464441</c:v>
                      </c:pt>
                      <c:pt idx="101">
                        <c:v>0.10655918125018002</c:v>
                      </c:pt>
                      <c:pt idx="102">
                        <c:v>0.10275626858935187</c:v>
                      </c:pt>
                      <c:pt idx="103">
                        <c:v>0.10616103116225659</c:v>
                      </c:pt>
                      <c:pt idx="104">
                        <c:v>0.10764095272525619</c:v>
                      </c:pt>
                      <c:pt idx="105">
                        <c:v>0.12345946628566096</c:v>
                      </c:pt>
                      <c:pt idx="106">
                        <c:v>0.13019801605633088</c:v>
                      </c:pt>
                      <c:pt idx="107">
                        <c:v>0.16288999129218615</c:v>
                      </c:pt>
                      <c:pt idx="108">
                        <c:v>0.21840750239817489</c:v>
                      </c:pt>
                      <c:pt idx="109">
                        <c:v>0.20603549051359277</c:v>
                      </c:pt>
                      <c:pt idx="110">
                        <c:v>0.2109438763136306</c:v>
                      </c:pt>
                      <c:pt idx="111">
                        <c:v>0.28021692901593515</c:v>
                      </c:pt>
                      <c:pt idx="112">
                        <c:v>0.30257424227397073</c:v>
                      </c:pt>
                      <c:pt idx="113">
                        <c:v>0.22994443987412125</c:v>
                      </c:pt>
                      <c:pt idx="114">
                        <c:v>0.21780505853491219</c:v>
                      </c:pt>
                      <c:pt idx="115">
                        <c:v>0.26390963968871722</c:v>
                      </c:pt>
                      <c:pt idx="116">
                        <c:v>0.33815489646765834</c:v>
                      </c:pt>
                      <c:pt idx="117">
                        <c:v>0.39868180819727433</c:v>
                      </c:pt>
                      <c:pt idx="118">
                        <c:v>0.40309782134708549</c:v>
                      </c:pt>
                    </c:numCache>
                  </c:numRef>
                </c:val>
                <c:smooth val="0"/>
              </c15:ser>
            </c15:filteredLineSeries>
            <c15:filteredLineSeries>
              <c15:ser>
                <c:idx val="1"/>
                <c:order val="7"/>
                <c:tx>
                  <c:v>France</c:v>
                </c:tx>
                <c:spPr>
                  <a:ln w="38100">
                    <a:solidFill>
                      <a:srgbClr val="7030A0"/>
                    </a:solidFill>
                  </a:ln>
                </c:spPr>
                <c:marker>
                  <c:symbol val="circle"/>
                  <c:size val="9"/>
                  <c:spPr>
                    <a:solidFill>
                      <a:srgbClr val="7030A0"/>
                    </a:solidFill>
                    <a:ln>
                      <a:solidFill>
                        <a:srgbClr val="7030A0"/>
                      </a:solidFill>
                    </a:ln>
                  </c:spPr>
                </c:marker>
                <c:cat>
                  <c:numRef>
                    <c:extLst xmlns:c15="http://schemas.microsoft.com/office/drawing/2012/chart">
                      <c:ext xmlns:c15="http://schemas.microsoft.com/office/drawing/2012/chart" uri="{02D57815-91ED-43cb-92C2-25804820EDAC}">
                        <c15:formulaRef>
                          <c15:sqref>DataF13.13!$A$6:$A$124</c15:sqref>
                        </c15:formulaRef>
                      </c:ext>
                    </c:extLst>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extLst xmlns:c15="http://schemas.microsoft.com/office/drawing/2012/chart">
                      <c:ext xmlns:c15="http://schemas.microsoft.com/office/drawing/2012/chart" uri="{02D57815-91ED-43cb-92C2-25804820EDAC}">
                        <c15:formulaRef>
                          <c15:sqref>DataF13.13!$F$6:$F$124</c15:sqref>
                        </c15:formulaRef>
                      </c:ext>
                    </c:extLst>
                    <c:numCache>
                      <c:formatCode>0%</c:formatCode>
                      <c:ptCount val="119"/>
                      <c:pt idx="0">
                        <c:v>0.13704136459857877</c:v>
                      </c:pt>
                      <c:pt idx="1">
                        <c:v>0.14588913060156744</c:v>
                      </c:pt>
                      <c:pt idx="2">
                        <c:v>0.15003491578584247</c:v>
                      </c:pt>
                      <c:pt idx="3">
                        <c:v>0.14429462504214419</c:v>
                      </c:pt>
                      <c:pt idx="4">
                        <c:v>0.15195389777883861</c:v>
                      </c:pt>
                      <c:pt idx="5">
                        <c:v>0.14935499232890714</c:v>
                      </c:pt>
                      <c:pt idx="6">
                        <c:v>0.1572483325459314</c:v>
                      </c:pt>
                      <c:pt idx="7">
                        <c:v>0.14232598947171593</c:v>
                      </c:pt>
                      <c:pt idx="8">
                        <c:v>0.14741100948906136</c:v>
                      </c:pt>
                      <c:pt idx="9">
                        <c:v>0.15064056609639931</c:v>
                      </c:pt>
                      <c:pt idx="10">
                        <c:v>0.14873435920845549</c:v>
                      </c:pt>
                      <c:pt idx="11">
                        <c:v>0.1355617193904862</c:v>
                      </c:pt>
                      <c:pt idx="12">
                        <c:v>0.12777493616149493</c:v>
                      </c:pt>
                      <c:pt idx="13">
                        <c:v>0.1396284079048177</c:v>
                      </c:pt>
                      <c:pt idx="14">
                        <c:v>0.16271189677474032</c:v>
                      </c:pt>
                      <c:pt idx="15">
                        <c:v>0.28894370720624146</c:v>
                      </c:pt>
                      <c:pt idx="16">
                        <c:v>0.28394445745772356</c:v>
                      </c:pt>
                      <c:pt idx="17">
                        <c:v>0.30136301762455087</c:v>
                      </c:pt>
                      <c:pt idx="18">
                        <c:v>0.37468083714247136</c:v>
                      </c:pt>
                      <c:pt idx="19">
                        <c:v>0.25649699568748474</c:v>
                      </c:pt>
                      <c:pt idx="20">
                        <c:v>0.3182671070098877</c:v>
                      </c:pt>
                      <c:pt idx="21">
                        <c:v>0.26615872979164124</c:v>
                      </c:pt>
                      <c:pt idx="22">
                        <c:v>0.2282903790473938</c:v>
                      </c:pt>
                      <c:pt idx="23">
                        <c:v>0.20980958640575409</c:v>
                      </c:pt>
                      <c:pt idx="24">
                        <c:v>0.23561254143714905</c:v>
                      </c:pt>
                      <c:pt idx="25">
                        <c:v>0.18962378799915314</c:v>
                      </c:pt>
                      <c:pt idx="26">
                        <c:v>0.23081649839878082</c:v>
                      </c:pt>
                      <c:pt idx="27">
                        <c:v>0.25614529848098755</c:v>
                      </c:pt>
                      <c:pt idx="28">
                        <c:v>0.25971013307571411</c:v>
                      </c:pt>
                      <c:pt idx="29">
                        <c:v>0.30830532312393188</c:v>
                      </c:pt>
                      <c:pt idx="30">
                        <c:v>0.38755378127098083</c:v>
                      </c:pt>
                      <c:pt idx="31">
                        <c:v>0.41112753748893738</c:v>
                      </c:pt>
                      <c:pt idx="32">
                        <c:v>0.40319082140922546</c:v>
                      </c:pt>
                      <c:pt idx="33">
                        <c:v>0.45391198992729187</c:v>
                      </c:pt>
                      <c:pt idx="34">
                        <c:v>0.46397119760513306</c:v>
                      </c:pt>
                      <c:pt idx="35">
                        <c:v>0.43701028823852539</c:v>
                      </c:pt>
                      <c:pt idx="36">
                        <c:v>0.34543305635452271</c:v>
                      </c:pt>
                      <c:pt idx="37">
                        <c:v>0.34861409664154053</c:v>
                      </c:pt>
                      <c:pt idx="38">
                        <c:v>0.29190270887087988</c:v>
                      </c:pt>
                      <c:pt idx="39">
                        <c:v>0.29295142878817459</c:v>
                      </c:pt>
                      <c:pt idx="40">
                        <c:v>0.44050557600368168</c:v>
                      </c:pt>
                      <c:pt idx="41">
                        <c:v>0.76683717297651821</c:v>
                      </c:pt>
                      <c:pt idx="42">
                        <c:v>0.7441747462177386</c:v>
                      </c:pt>
                      <c:pt idx="43">
                        <c:v>0.7315714044399384</c:v>
                      </c:pt>
                      <c:pt idx="44">
                        <c:v>0.86385167542682506</c:v>
                      </c:pt>
                      <c:pt idx="45">
                        <c:v>0.54457973956211259</c:v>
                      </c:pt>
                      <c:pt idx="46">
                        <c:v>0.26297920665191199</c:v>
                      </c:pt>
                      <c:pt idx="47">
                        <c:v>0.2157079190189842</c:v>
                      </c:pt>
                      <c:pt idx="48">
                        <c:v>0.14842969929968272</c:v>
                      </c:pt>
                      <c:pt idx="49">
                        <c:v>0.17459310591220856</c:v>
                      </c:pt>
                      <c:pt idx="50">
                        <c:v>0.16664904356002808</c:v>
                      </c:pt>
                      <c:pt idx="51">
                        <c:v>0.15569703280925751</c:v>
                      </c:pt>
                      <c:pt idx="52">
                        <c:v>0.16545774042606354</c:v>
                      </c:pt>
                      <c:pt idx="53">
                        <c:v>0.17201673984527588</c:v>
                      </c:pt>
                      <c:pt idx="54">
                        <c:v>0.17654237151145935</c:v>
                      </c:pt>
                      <c:pt idx="55">
                        <c:v>0.17379526793956757</c:v>
                      </c:pt>
                      <c:pt idx="56">
                        <c:v>0.1773952841758728</c:v>
                      </c:pt>
                      <c:pt idx="57">
                        <c:v>0.16591088473796844</c:v>
                      </c:pt>
                      <c:pt idx="58">
                        <c:v>0.14656607806682587</c:v>
                      </c:pt>
                      <c:pt idx="59">
                        <c:v>0.14193731546401978</c:v>
                      </c:pt>
                      <c:pt idx="60">
                        <c:v>0.14695249497890472</c:v>
                      </c:pt>
                      <c:pt idx="61">
                        <c:v>0.14874410629272461</c:v>
                      </c:pt>
                      <c:pt idx="62">
                        <c:v>0.14654825627803802</c:v>
                      </c:pt>
                      <c:pt idx="63">
                        <c:v>0.14546741545200348</c:v>
                      </c:pt>
                      <c:pt idx="64">
                        <c:v>0.14248193800449371</c:v>
                      </c:pt>
                      <c:pt idx="65">
                        <c:v>0.1374279260635376</c:v>
                      </c:pt>
                      <c:pt idx="66">
                        <c:v>0.13741934299468994</c:v>
                      </c:pt>
                      <c:pt idx="67">
                        <c:v>0.1486513614654541</c:v>
                      </c:pt>
                      <c:pt idx="68">
                        <c:v>0.13520531356334686</c:v>
                      </c:pt>
                      <c:pt idx="69">
                        <c:v>0.12174065411090851</c:v>
                      </c:pt>
                      <c:pt idx="70">
                        <c:v>0.11855576187372208</c:v>
                      </c:pt>
                      <c:pt idx="71">
                        <c:v>0.14070701599121094</c:v>
                      </c:pt>
                      <c:pt idx="72">
                        <c:v>0.1427554190158844</c:v>
                      </c:pt>
                      <c:pt idx="73">
                        <c:v>0.16952932476997376</c:v>
                      </c:pt>
                      <c:pt idx="74">
                        <c:v>0.19630323052406312</c:v>
                      </c:pt>
                      <c:pt idx="75">
                        <c:v>0.22307713627815248</c:v>
                      </c:pt>
                      <c:pt idx="76">
                        <c:v>0.24985104203224184</c:v>
                      </c:pt>
                      <c:pt idx="77">
                        <c:v>0.27662494778633118</c:v>
                      </c:pt>
                      <c:pt idx="78">
                        <c:v>0.27089720964431763</c:v>
                      </c:pt>
                      <c:pt idx="79">
                        <c:v>0.28541761636734009</c:v>
                      </c:pt>
                      <c:pt idx="80">
                        <c:v>0.27746912837028503</c:v>
                      </c:pt>
                      <c:pt idx="81">
                        <c:v>0.2640623152256012</c:v>
                      </c:pt>
                      <c:pt idx="82">
                        <c:v>0.26637214422225952</c:v>
                      </c:pt>
                      <c:pt idx="83">
                        <c:v>0.25603827834129333</c:v>
                      </c:pt>
                      <c:pt idx="84">
                        <c:v>0.23698200285434723</c:v>
                      </c:pt>
                      <c:pt idx="85">
                        <c:v>0.21084535121917725</c:v>
                      </c:pt>
                      <c:pt idx="86">
                        <c:v>0.21152396500110626</c:v>
                      </c:pt>
                      <c:pt idx="87">
                        <c:v>0.20012669265270233</c:v>
                      </c:pt>
                      <c:pt idx="88">
                        <c:v>0.17973412573337555</c:v>
                      </c:pt>
                      <c:pt idx="89">
                        <c:v>0.16583003103733063</c:v>
                      </c:pt>
                      <c:pt idx="90">
                        <c:v>0.15372706949710846</c:v>
                      </c:pt>
                      <c:pt idx="91">
                        <c:v>0.15107640624046326</c:v>
                      </c:pt>
                      <c:pt idx="92">
                        <c:v>0.15649621188640594</c:v>
                      </c:pt>
                      <c:pt idx="93">
                        <c:v>0.12322832643985748</c:v>
                      </c:pt>
                      <c:pt idx="94">
                        <c:v>8.792683482170105E-2</c:v>
                      </c:pt>
                      <c:pt idx="95">
                        <c:v>8.4467083215713501E-2</c:v>
                      </c:pt>
                      <c:pt idx="96">
                        <c:v>8.6002878844738007E-2</c:v>
                      </c:pt>
                      <c:pt idx="97">
                        <c:v>9.27143394947052E-2</c:v>
                      </c:pt>
                      <c:pt idx="98">
                        <c:v>0.10913725197315216</c:v>
                      </c:pt>
                      <c:pt idx="99">
                        <c:v>0.11269094887451163</c:v>
                      </c:pt>
                      <c:pt idx="100">
                        <c:v>0.11282935576464441</c:v>
                      </c:pt>
                      <c:pt idx="101">
                        <c:v>0.10655918125018002</c:v>
                      </c:pt>
                      <c:pt idx="102">
                        <c:v>0.10275626858935187</c:v>
                      </c:pt>
                      <c:pt idx="103">
                        <c:v>0.10616103116225659</c:v>
                      </c:pt>
                      <c:pt idx="104">
                        <c:v>0.10764095272525619</c:v>
                      </c:pt>
                      <c:pt idx="105">
                        <c:v>0.12345946628566096</c:v>
                      </c:pt>
                      <c:pt idx="106">
                        <c:v>0.13019801605633088</c:v>
                      </c:pt>
                      <c:pt idx="107">
                        <c:v>0.16288999129218615</c:v>
                      </c:pt>
                      <c:pt idx="108">
                        <c:v>0.21840750239817489</c:v>
                      </c:pt>
                      <c:pt idx="109">
                        <c:v>0.20603549051359277</c:v>
                      </c:pt>
                      <c:pt idx="110">
                        <c:v>0.2109438763136306</c:v>
                      </c:pt>
                      <c:pt idx="111">
                        <c:v>0.28021692901593515</c:v>
                      </c:pt>
                      <c:pt idx="112">
                        <c:v>0.30257424227397073</c:v>
                      </c:pt>
                      <c:pt idx="113">
                        <c:v>0.22994443987412125</c:v>
                      </c:pt>
                      <c:pt idx="114">
                        <c:v>0.21780505853491219</c:v>
                      </c:pt>
                      <c:pt idx="115">
                        <c:v>0.26390963968871722</c:v>
                      </c:pt>
                      <c:pt idx="116">
                        <c:v>0.33815489646765834</c:v>
                      </c:pt>
                      <c:pt idx="117">
                        <c:v>0.39868180819727433</c:v>
                      </c:pt>
                      <c:pt idx="118">
                        <c:v>0.40309782134708549</c:v>
                      </c:pt>
                    </c:numCache>
                  </c:numRef>
                </c:val>
                <c:smooth val="0"/>
              </c15:ser>
            </c15:filteredLineSeries>
            <c15:filteredLineSeries>
              <c15:ser>
                <c:idx val="3"/>
                <c:order val="8"/>
                <c:tx>
                  <c:v>Royaume-Uni</c:v>
                </c:tx>
                <c:val>
                  <c:numRef>
                    <c:extLst xmlns:c15="http://schemas.microsoft.com/office/drawing/2012/chart">
                      <c:ext xmlns:c15="http://schemas.microsoft.com/office/drawing/2012/chart" uri="{02D57815-91ED-43cb-92C2-25804820EDAC}">
                        <c15:formulaRef>
                          <c15:sqref>DataF13.13!$G$6:$G$124</c15:sqref>
                        </c15:formulaRef>
                      </c:ext>
                    </c:extLst>
                    <c:numCache>
                      <c:formatCode>0%</c:formatCode>
                      <c:ptCount val="119"/>
                      <c:pt idx="0">
                        <c:v>6.6810525953769684E-2</c:v>
                      </c:pt>
                      <c:pt idx="1">
                        <c:v>6.6257156431674957E-2</c:v>
                      </c:pt>
                      <c:pt idx="2">
                        <c:v>6.9610618054866791E-2</c:v>
                      </c:pt>
                      <c:pt idx="3">
                        <c:v>6.7225649952888489E-2</c:v>
                      </c:pt>
                      <c:pt idx="4">
                        <c:v>6.6441237926483154E-2</c:v>
                      </c:pt>
                      <c:pt idx="5">
                        <c:v>6.642596423625946E-2</c:v>
                      </c:pt>
                      <c:pt idx="6">
                        <c:v>6.7309163510799408E-2</c:v>
                      </c:pt>
                      <c:pt idx="7">
                        <c:v>6.1852447688579559E-2</c:v>
                      </c:pt>
                      <c:pt idx="8">
                        <c:v>6.7900590598583221E-2</c:v>
                      </c:pt>
                      <c:pt idx="9">
                        <c:v>6.3964061439037323E-2</c:v>
                      </c:pt>
                      <c:pt idx="10">
                        <c:v>5.8696627616882324E-2</c:v>
                      </c:pt>
                      <c:pt idx="11">
                        <c:v>5.9088274836540222E-2</c:v>
                      </c:pt>
                      <c:pt idx="12">
                        <c:v>6.1373036354780197E-2</c:v>
                      </c:pt>
                      <c:pt idx="13">
                        <c:v>5.7635925710201263E-2</c:v>
                      </c:pt>
                      <c:pt idx="14">
                        <c:v>5.8357976377010345E-2</c:v>
                      </c:pt>
                      <c:pt idx="15">
                        <c:v>8.8380627334117889E-2</c:v>
                      </c:pt>
                      <c:pt idx="16">
                        <c:v>7.0254452526569366E-2</c:v>
                      </c:pt>
                      <c:pt idx="17">
                        <c:v>7.1777872741222382E-2</c:v>
                      </c:pt>
                      <c:pt idx="18">
                        <c:v>5.1708802580833435E-2</c:v>
                      </c:pt>
                      <c:pt idx="19">
                        <c:v>4.8086192458868027E-2</c:v>
                      </c:pt>
                      <c:pt idx="20">
                        <c:v>5.585581436753273E-2</c:v>
                      </c:pt>
                      <c:pt idx="21">
                        <c:v>6.1264138668775558E-2</c:v>
                      </c:pt>
                      <c:pt idx="22">
                        <c:v>6.9974616169929504E-2</c:v>
                      </c:pt>
                      <c:pt idx="23">
                        <c:v>7.1841686964035034E-2</c:v>
                      </c:pt>
                      <c:pt idx="24">
                        <c:v>6.8241283297538757E-2</c:v>
                      </c:pt>
                      <c:pt idx="25">
                        <c:v>6.5778829157352448E-2</c:v>
                      </c:pt>
                      <c:pt idx="26">
                        <c:v>7.2230271995067596E-2</c:v>
                      </c:pt>
                      <c:pt idx="27">
                        <c:v>6.8244867026805878E-2</c:v>
                      </c:pt>
                      <c:pt idx="28">
                        <c:v>6.8240359425544739E-2</c:v>
                      </c:pt>
                      <c:pt idx="29">
                        <c:v>0.11848187446594238</c:v>
                      </c:pt>
                      <c:pt idx="30">
                        <c:v>0.11858711391687393</c:v>
                      </c:pt>
                      <c:pt idx="31">
                        <c:v>0.12658050656318665</c:v>
                      </c:pt>
                      <c:pt idx="32">
                        <c:v>0.12953007221221924</c:v>
                      </c:pt>
                      <c:pt idx="33">
                        <c:v>0.1433258056640625</c:v>
                      </c:pt>
                      <c:pt idx="34">
                        <c:v>0.14424809813499451</c:v>
                      </c:pt>
                      <c:pt idx="35">
                        <c:v>0.1374087780714035</c:v>
                      </c:pt>
                      <c:pt idx="36">
                        <c:v>0.1306648850440979</c:v>
                      </c:pt>
                      <c:pt idx="37">
                        <c:v>0.13261616230010986</c:v>
                      </c:pt>
                      <c:pt idx="38">
                        <c:v>0.13221871852874756</c:v>
                      </c:pt>
                      <c:pt idx="39">
                        <c:v>0.12233885377645493</c:v>
                      </c:pt>
                      <c:pt idx="40">
                        <c:v>0.11278329789638519</c:v>
                      </c:pt>
                      <c:pt idx="41">
                        <c:v>0.10023327171802521</c:v>
                      </c:pt>
                      <c:pt idx="42">
                        <c:v>0.1090131402015686</c:v>
                      </c:pt>
                      <c:pt idx="43">
                        <c:v>0.1238858625292778</c:v>
                      </c:pt>
                      <c:pt idx="44">
                        <c:v>0.14049385488033295</c:v>
                      </c:pt>
                      <c:pt idx="45">
                        <c:v>0.16247943043708801</c:v>
                      </c:pt>
                      <c:pt idx="46">
                        <c:v>0.17892466485500336</c:v>
                      </c:pt>
                      <c:pt idx="47">
                        <c:v>0.17652930319309235</c:v>
                      </c:pt>
                      <c:pt idx="48">
                        <c:v>0.15243043005466461</c:v>
                      </c:pt>
                      <c:pt idx="49">
                        <c:v>0.1405763179063797</c:v>
                      </c:pt>
                      <c:pt idx="50">
                        <c:v>0.1447838693857193</c:v>
                      </c:pt>
                      <c:pt idx="51">
                        <c:v>0.12255432456731796</c:v>
                      </c:pt>
                      <c:pt idx="52">
                        <c:v>0.11435462534427643</c:v>
                      </c:pt>
                      <c:pt idx="53">
                        <c:v>0.11486436426639557</c:v>
                      </c:pt>
                      <c:pt idx="54">
                        <c:v>0.11035057157278061</c:v>
                      </c:pt>
                      <c:pt idx="55">
                        <c:v>0.10857507586479187</c:v>
                      </c:pt>
                      <c:pt idx="56">
                        <c:v>0.10445372760295868</c:v>
                      </c:pt>
                      <c:pt idx="57">
                        <c:v>0.10172342509031296</c:v>
                      </c:pt>
                      <c:pt idx="58">
                        <c:v>0.10000842809677124</c:v>
                      </c:pt>
                      <c:pt idx="59">
                        <c:v>9.8291665315628052E-2</c:v>
                      </c:pt>
                      <c:pt idx="60">
                        <c:v>9.5951497554779053E-2</c:v>
                      </c:pt>
                      <c:pt idx="61">
                        <c:v>9.9633626639842987E-2</c:v>
                      </c:pt>
                      <c:pt idx="62">
                        <c:v>0.10064879059791565</c:v>
                      </c:pt>
                      <c:pt idx="63">
                        <c:v>8.7801560759544373E-2</c:v>
                      </c:pt>
                      <c:pt idx="64">
                        <c:v>8.3965979516506195E-2</c:v>
                      </c:pt>
                      <c:pt idx="65">
                        <c:v>8.367551863193512E-2</c:v>
                      </c:pt>
                      <c:pt idx="66">
                        <c:v>8.4970086812973022E-2</c:v>
                      </c:pt>
                      <c:pt idx="67">
                        <c:v>8.6247555911540985E-2</c:v>
                      </c:pt>
                      <c:pt idx="68">
                        <c:v>8.3349667489528656E-2</c:v>
                      </c:pt>
                      <c:pt idx="69">
                        <c:v>7.9763844609260559E-2</c:v>
                      </c:pt>
                      <c:pt idx="70">
                        <c:v>7.1385279297828674E-2</c:v>
                      </c:pt>
                      <c:pt idx="71">
                        <c:v>7.670062780380249E-2</c:v>
                      </c:pt>
                      <c:pt idx="72">
                        <c:v>6.2332853674888611E-2</c:v>
                      </c:pt>
                      <c:pt idx="73">
                        <c:v>6.9776318967342377E-2</c:v>
                      </c:pt>
                      <c:pt idx="74">
                        <c:v>7.4436113238334656E-2</c:v>
                      </c:pt>
                      <c:pt idx="75">
                        <c:v>6.3555829226970673E-2</c:v>
                      </c:pt>
                      <c:pt idx="76">
                        <c:v>5.9304751455783844E-2</c:v>
                      </c:pt>
                      <c:pt idx="77">
                        <c:v>5.4079141467809677E-2</c:v>
                      </c:pt>
                      <c:pt idx="78">
                        <c:v>5.7112518697977066E-2</c:v>
                      </c:pt>
                      <c:pt idx="79">
                        <c:v>4.9171943217515945E-2</c:v>
                      </c:pt>
                      <c:pt idx="80">
                        <c:v>4.5516811311244965E-2</c:v>
                      </c:pt>
                      <c:pt idx="81">
                        <c:v>4.5011799782514572E-2</c:v>
                      </c:pt>
                      <c:pt idx="82">
                        <c:v>4.308139905333519E-2</c:v>
                      </c:pt>
                      <c:pt idx="83">
                        <c:v>4.9414709210395813E-2</c:v>
                      </c:pt>
                      <c:pt idx="84">
                        <c:v>4.1260022670030594E-2</c:v>
                      </c:pt>
                      <c:pt idx="85">
                        <c:v>5.1312454044818878E-2</c:v>
                      </c:pt>
                      <c:pt idx="86">
                        <c:v>4.6736881136894226E-2</c:v>
                      </c:pt>
                      <c:pt idx="87">
                        <c:v>3.7778064608573914E-2</c:v>
                      </c:pt>
                      <c:pt idx="88">
                        <c:v>3.2952539622783661E-2</c:v>
                      </c:pt>
                      <c:pt idx="89">
                        <c:v>3.0575219541788101E-2</c:v>
                      </c:pt>
                      <c:pt idx="90">
                        <c:v>3.0282691121101379E-2</c:v>
                      </c:pt>
                      <c:pt idx="91">
                        <c:v>3.034089133143425E-2</c:v>
                      </c:pt>
                      <c:pt idx="92">
                        <c:v>3.0119586735963821E-2</c:v>
                      </c:pt>
                      <c:pt idx="93">
                        <c:v>3.4658115357160568E-2</c:v>
                      </c:pt>
                      <c:pt idx="94">
                        <c:v>3.5302992910146713E-2</c:v>
                      </c:pt>
                      <c:pt idx="95">
                        <c:v>3.085140697658062E-2</c:v>
                      </c:pt>
                      <c:pt idx="96">
                        <c:v>3.0066326260566711E-2</c:v>
                      </c:pt>
                      <c:pt idx="97">
                        <c:v>3.0466740950942039E-2</c:v>
                      </c:pt>
                      <c:pt idx="98">
                        <c:v>3.5212688148021698E-2</c:v>
                      </c:pt>
                      <c:pt idx="99">
                        <c:v>0.10537227243185043</c:v>
                      </c:pt>
                      <c:pt idx="100">
                        <c:v>7.8589446842670441E-2</c:v>
                      </c:pt>
                      <c:pt idx="101">
                        <c:v>3.5472657531499863E-2</c:v>
                      </c:pt>
                      <c:pt idx="102">
                        <c:v>3.6886285990476608E-2</c:v>
                      </c:pt>
                      <c:pt idx="103">
                        <c:v>3.9250385016202927E-2</c:v>
                      </c:pt>
                      <c:pt idx="104">
                        <c:v>3.8693912327289581E-2</c:v>
                      </c:pt>
                      <c:pt idx="105">
                        <c:v>4.1877064853906631E-2</c:v>
                      </c:pt>
                      <c:pt idx="106">
                        <c:v>4.3934397399425507E-2</c:v>
                      </c:pt>
                      <c:pt idx="107">
                        <c:v>5.1871184259653091E-2</c:v>
                      </c:pt>
                      <c:pt idx="108">
                        <c:v>6.4238086342811584E-2</c:v>
                      </c:pt>
                      <c:pt idx="109">
                        <c:v>0.11334787309169769</c:v>
                      </c:pt>
                      <c:pt idx="110">
                        <c:v>0.15896648168563843</c:v>
                      </c:pt>
                      <c:pt idx="111">
                        <c:v>0.14920961856842041</c:v>
                      </c:pt>
                      <c:pt idx="112">
                        <c:v>0.18703854084014893</c:v>
                      </c:pt>
                      <c:pt idx="113">
                        <c:v>0.2329912930727005</c:v>
                      </c:pt>
                      <c:pt idx="114">
                        <c:v>0.21001491695642471</c:v>
                      </c:pt>
                      <c:pt idx="115">
                        <c:v>0.22150310501456261</c:v>
                      </c:pt>
                      <c:pt idx="116">
                        <c:v>0.21575901098549366</c:v>
                      </c:pt>
                      <c:pt idx="117">
                        <c:v>0.21863105800002813</c:v>
                      </c:pt>
                      <c:pt idx="118">
                        <c:v>0.2171950344927609</c:v>
                      </c:pt>
                    </c:numCache>
                  </c:numRef>
                </c:val>
                <c:smooth val="0"/>
              </c15:ser>
            </c15:filteredLineSeries>
          </c:ext>
        </c:extLst>
      </c:lineChart>
      <c:catAx>
        <c:axId val="703445248"/>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03444856"/>
        <c:crossesAt val="0"/>
        <c:auto val="1"/>
        <c:lblAlgn val="ctr"/>
        <c:lblOffset val="100"/>
        <c:tickLblSkip val="10"/>
        <c:tickMarkSkip val="10"/>
        <c:noMultiLvlLbl val="0"/>
      </c:catAx>
      <c:valAx>
        <c:axId val="703444856"/>
        <c:scaling>
          <c:orientation val="minMax"/>
          <c:max val="1.1599999999999999"/>
          <c:min val="0"/>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300"/>
                  <a:t>Total</a:t>
                </a:r>
                <a:r>
                  <a:rPr lang="fr-FR" sz="1300" baseline="0"/>
                  <a:t> central bank assets as % GDP</a:t>
                </a:r>
                <a:endParaRPr lang="fr-FR" sz="1300"/>
              </a:p>
            </c:rich>
          </c:tx>
          <c:layout>
            <c:manualLayout>
              <c:xMode val="edge"/>
              <c:yMode val="edge"/>
              <c:x val="2.7835105753684E-3"/>
              <c:y val="0.137789770527669"/>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03445248"/>
        <c:crosses val="autoZero"/>
        <c:crossBetween val="midCat"/>
        <c:majorUnit val="0.1"/>
        <c:minorUnit val="0.05"/>
      </c:valAx>
      <c:spPr>
        <a:solidFill>
          <a:srgbClr val="FFFFFF"/>
        </a:solidFill>
        <a:ln w="28575">
          <a:solidFill>
            <a:srgbClr val="000000"/>
          </a:solidFill>
          <a:prstDash val="solid"/>
        </a:ln>
      </c:spPr>
    </c:plotArea>
    <c:legend>
      <c:legendPos val="r"/>
      <c:layout>
        <c:manualLayout>
          <c:xMode val="edge"/>
          <c:yMode val="edge"/>
          <c:x val="0.42642031088899501"/>
          <c:y val="0.110952588977799"/>
          <c:w val="0.42149459510382598"/>
          <c:h val="0.25701895517458201"/>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baseline="0"/>
              <a:t>Global inequality regimes (2018)</a:t>
            </a:r>
            <a:endParaRPr lang="fr-FR" sz="2000" b="0">
              <a:latin typeface="Arial Narrow" panose="020B0606020202030204" pitchFamily="34" charset="0"/>
            </a:endParaRPr>
          </a:p>
        </c:rich>
      </c:tx>
      <c:layout>
        <c:manualLayout>
          <c:xMode val="edge"/>
          <c:yMode val="edge"/>
          <c:x val="0.32426243791477671"/>
          <c:y val="2.2426693269676132E-3"/>
        </c:manualLayout>
      </c:layout>
      <c:overlay val="0"/>
    </c:title>
    <c:autoTitleDeleted val="0"/>
    <c:plotArea>
      <c:layout>
        <c:manualLayout>
          <c:layoutTarget val="inner"/>
          <c:xMode val="edge"/>
          <c:yMode val="edge"/>
          <c:x val="9.71300306211723E-2"/>
          <c:y val="6.6806926283535822E-2"/>
          <c:w val="0.89583912948381506"/>
          <c:h val="0.68871432643317776"/>
        </c:manualLayout>
      </c:layout>
      <c:barChart>
        <c:barDir val="col"/>
        <c:grouping val="clustered"/>
        <c:varyColors val="0"/>
        <c:ser>
          <c:idx val="0"/>
          <c:order val="0"/>
          <c:tx>
            <c:v>Part de la noblesse dans la population totale</c:v>
          </c:tx>
          <c:spPr>
            <a:solidFill>
              <a:schemeClr val="accent2"/>
            </a:solidFill>
            <a:ln>
              <a:solidFill>
                <a:schemeClr val="bg1"/>
              </a:solidFill>
            </a:ln>
          </c:spPr>
          <c:invertIfNegative val="0"/>
          <c:dPt>
            <c:idx val="0"/>
            <c:invertIfNegative val="0"/>
            <c:bubble3D val="0"/>
            <c:spPr>
              <a:solidFill>
                <a:srgbClr val="7030A0"/>
              </a:solidFill>
              <a:ln>
                <a:solidFill>
                  <a:srgbClr val="7030A0"/>
                </a:solidFill>
              </a:ln>
            </c:spPr>
          </c:dPt>
          <c:dPt>
            <c:idx val="1"/>
            <c:invertIfNegative val="0"/>
            <c:bubble3D val="0"/>
            <c:spPr>
              <a:solidFill>
                <a:schemeClr val="accent6"/>
              </a:solidFill>
              <a:ln>
                <a:solidFill>
                  <a:schemeClr val="accent6"/>
                </a:solidFill>
              </a:ln>
            </c:spPr>
          </c:dPt>
          <c:dPt>
            <c:idx val="2"/>
            <c:invertIfNegative val="0"/>
            <c:bubble3D val="0"/>
            <c:spPr>
              <a:solidFill>
                <a:srgbClr val="C00000"/>
              </a:solidFill>
              <a:ln>
                <a:solidFill>
                  <a:srgbClr val="C00000"/>
                </a:solidFill>
              </a:ln>
            </c:spPr>
          </c:dPt>
          <c:dPt>
            <c:idx val="3"/>
            <c:invertIfNegative val="0"/>
            <c:bubble3D val="0"/>
            <c:spPr>
              <a:solidFill>
                <a:schemeClr val="accent1"/>
              </a:solidFill>
              <a:ln>
                <a:solidFill>
                  <a:schemeClr val="accent1"/>
                </a:solidFill>
              </a:ln>
            </c:spPr>
          </c:dPt>
          <c:dPt>
            <c:idx val="4"/>
            <c:invertIfNegative val="0"/>
            <c:bubble3D val="0"/>
            <c:spPr>
              <a:solidFill>
                <a:srgbClr val="002060"/>
              </a:solidFill>
              <a:ln>
                <a:solidFill>
                  <a:srgbClr val="002060"/>
                </a:solidFill>
              </a:ln>
            </c:spPr>
          </c:dPt>
          <c:dPt>
            <c:idx val="5"/>
            <c:invertIfNegative val="0"/>
            <c:bubble3D val="0"/>
            <c:spPr>
              <a:solidFill>
                <a:schemeClr val="accent4"/>
              </a:solidFill>
              <a:ln>
                <a:solidFill>
                  <a:schemeClr val="accent4"/>
                </a:solidFill>
              </a:ln>
            </c:spPr>
          </c:dPt>
          <c:dPt>
            <c:idx val="6"/>
            <c:invertIfNegative val="0"/>
            <c:bubble3D val="0"/>
            <c:spPr>
              <a:solidFill>
                <a:srgbClr val="00B050"/>
              </a:solidFill>
              <a:ln>
                <a:solidFill>
                  <a:srgbClr val="00B050"/>
                </a:solidFill>
              </a:ln>
            </c:spPr>
          </c:dPt>
          <c:dPt>
            <c:idx val="8"/>
            <c:invertIfNegative val="0"/>
            <c:bubble3D val="0"/>
            <c:spPr>
              <a:solidFill>
                <a:srgbClr val="FFFF00"/>
              </a:solidFill>
              <a:ln>
                <a:solidFill>
                  <a:srgbClr val="FFFF00"/>
                </a:solidFill>
              </a:ln>
            </c:spPr>
          </c:dPt>
          <c:dPt>
            <c:idx val="9"/>
            <c:invertIfNegative val="0"/>
            <c:bubble3D val="0"/>
            <c:spPr>
              <a:solidFill>
                <a:srgbClr val="7030A0"/>
              </a:solidFill>
              <a:ln>
                <a:solidFill>
                  <a:srgbClr val="FFFF00"/>
                </a:solidFill>
              </a:ln>
            </c:spPr>
          </c:dPt>
          <c:dPt>
            <c:idx val="10"/>
            <c:invertIfNegative val="0"/>
            <c:bubble3D val="0"/>
            <c:spPr>
              <a:solidFill>
                <a:srgbClr val="002060"/>
              </a:solidFill>
              <a:ln>
                <a:solidFill>
                  <a:schemeClr val="bg1"/>
                </a:solidFill>
              </a:ln>
            </c:spPr>
          </c:dPt>
          <c:dPt>
            <c:idx val="11"/>
            <c:invertIfNegative val="0"/>
            <c:bubble3D val="0"/>
            <c:spPr>
              <a:solidFill>
                <a:schemeClr val="accent6"/>
              </a:solidFill>
              <a:ln>
                <a:solidFill>
                  <a:schemeClr val="bg1"/>
                </a:solidFill>
              </a:ln>
            </c:spPr>
          </c:dPt>
          <c:cat>
            <c:strRef>
              <c:f>DataF13.2!$A$4:$I$4</c:f>
              <c:strCache>
                <c:ptCount val="9"/>
                <c:pt idx="0">
                  <c:v>Europe</c:v>
                </c:pt>
                <c:pt idx="1">
                  <c:v>China</c:v>
                </c:pt>
                <c:pt idx="2">
                  <c:v>Russia</c:v>
                </c:pt>
                <c:pt idx="3">
                  <c:v>U.S.</c:v>
                </c:pt>
                <c:pt idx="4">
                  <c:v>India</c:v>
                </c:pt>
                <c:pt idx="5">
                  <c:v>Brasil</c:v>
                </c:pt>
                <c:pt idx="6">
                  <c:v>Middle East</c:v>
                </c:pt>
                <c:pt idx="7">
                  <c:v>South Africa</c:v>
                </c:pt>
                <c:pt idx="8">
                  <c:v>Qatar</c:v>
                </c:pt>
              </c:strCache>
            </c:strRef>
          </c:cat>
          <c:val>
            <c:numRef>
              <c:f>DataF13.2!$A$5:$I$5</c:f>
              <c:numCache>
                <c:formatCode>0.0%</c:formatCode>
                <c:ptCount val="9"/>
                <c:pt idx="0">
                  <c:v>0.33861364920934039</c:v>
                </c:pt>
                <c:pt idx="1">
                  <c:v>0.41422614000000002</c:v>
                </c:pt>
                <c:pt idx="2">
                  <c:v>0.46213779999999999</c:v>
                </c:pt>
                <c:pt idx="3">
                  <c:v>0.48</c:v>
                </c:pt>
                <c:pt idx="4">
                  <c:v>0.55456488999999998</c:v>
                </c:pt>
                <c:pt idx="5">
                  <c:v>0.55931132483329205</c:v>
                </c:pt>
                <c:pt idx="6">
                  <c:v>0.64</c:v>
                </c:pt>
                <c:pt idx="7">
                  <c:v>0.65100000000000002</c:v>
                </c:pt>
                <c:pt idx="8">
                  <c:v>0.68200000000000005</c:v>
                </c:pt>
              </c:numCache>
            </c:numRef>
          </c:val>
          <c:extLst/>
        </c:ser>
        <c:dLbls>
          <c:showLegendKey val="0"/>
          <c:showVal val="0"/>
          <c:showCatName val="0"/>
          <c:showSerName val="0"/>
          <c:showPercent val="0"/>
          <c:showBubbleSize val="0"/>
        </c:dLbls>
        <c:gapWidth val="34"/>
        <c:axId val="765915112"/>
        <c:axId val="632684968"/>
      </c:barChart>
      <c:catAx>
        <c:axId val="765915112"/>
        <c:scaling>
          <c:orientation val="minMax"/>
        </c:scaling>
        <c:delete val="0"/>
        <c:axPos val="b"/>
        <c:numFmt formatCode="General" sourceLinked="0"/>
        <c:majorTickMark val="out"/>
        <c:minorTickMark val="none"/>
        <c:tickLblPos val="nextTo"/>
        <c:txPr>
          <a:bodyPr anchor="t" anchorCtr="0"/>
          <a:lstStyle/>
          <a:p>
            <a:pPr>
              <a:defRPr sz="1400" b="1" i="0" baseline="0">
                <a:latin typeface="Arial" panose="020B0604020202020204" pitchFamily="34" charset="0"/>
                <a:cs typeface="Arial" panose="020B0604020202020204" pitchFamily="34" charset="0"/>
              </a:defRPr>
            </a:pPr>
            <a:endParaRPr lang="fr-FR"/>
          </a:p>
        </c:txPr>
        <c:crossAx val="632684968"/>
        <c:crosses val="autoZero"/>
        <c:auto val="1"/>
        <c:lblAlgn val="ctr"/>
        <c:lblOffset val="100"/>
        <c:tickMarkSkip val="2"/>
        <c:noMultiLvlLbl val="0"/>
      </c:catAx>
      <c:valAx>
        <c:axId val="632684968"/>
        <c:scaling>
          <c:orientation val="minMax"/>
          <c:max val="0.7"/>
          <c:min val="0"/>
        </c:scaling>
        <c:delete val="0"/>
        <c:axPos val="l"/>
        <c:majorGridlines>
          <c:spPr>
            <a:ln w="12700">
              <a:prstDash val="sysDash"/>
            </a:ln>
          </c:spPr>
        </c:majorGridlines>
        <c:title>
          <c:tx>
            <c:rich>
              <a:bodyPr/>
              <a:lstStyle/>
              <a:p>
                <a:pPr>
                  <a:defRPr/>
                </a:pPr>
                <a:r>
                  <a:rPr lang="fr-FR" sz="1300" b="0">
                    <a:latin typeface="Arial" panose="020B0604020202020204" pitchFamily="34" charset="0"/>
                    <a:cs typeface="Arial" panose="020B0604020202020204" pitchFamily="34" charset="0"/>
                  </a:rPr>
                  <a:t>Share</a:t>
                </a:r>
                <a:r>
                  <a:rPr lang="fr-FR" sz="1300" b="0" baseline="0">
                    <a:latin typeface="Arial" panose="020B0604020202020204" pitchFamily="34" charset="0"/>
                    <a:cs typeface="Arial" panose="020B0604020202020204" pitchFamily="34" charset="0"/>
                  </a:rPr>
                  <a:t> of top decile in total national income</a:t>
                </a:r>
                <a:endParaRPr lang="fr-FR" sz="1300" b="0">
                  <a:latin typeface="Arial" panose="020B0604020202020204" pitchFamily="34" charset="0"/>
                  <a:cs typeface="Arial" panose="020B0604020202020204" pitchFamily="34" charset="0"/>
                </a:endParaRPr>
              </a:p>
            </c:rich>
          </c:tx>
          <c:layout>
            <c:manualLayout>
              <c:xMode val="edge"/>
              <c:yMode val="edge"/>
              <c:x val="3.9221428235232496E-3"/>
              <c:y val="9.9719390600254296E-2"/>
            </c:manualLayout>
          </c:layout>
          <c:overlay val="0"/>
        </c:title>
        <c:numFmt formatCode="0%" sourceLinked="0"/>
        <c:majorTickMark val="out"/>
        <c:minorTickMark val="none"/>
        <c:tickLblPos val="nextTo"/>
        <c:txPr>
          <a:bodyPr/>
          <a:lstStyle/>
          <a:p>
            <a:pPr>
              <a:defRPr sz="1500" b="0" i="0">
                <a:latin typeface="Arial"/>
              </a:defRPr>
            </a:pPr>
            <a:endParaRPr lang="fr-FR"/>
          </a:p>
        </c:txPr>
        <c:crossAx val="765915112"/>
        <c:crosses val="autoZero"/>
        <c:crossBetween val="between"/>
        <c:majorUnit val="0.1"/>
      </c:valAx>
      <c:spPr>
        <a:noFill/>
        <a:ln w="25400">
          <a:solidFill>
            <a:schemeClr val="tx1"/>
          </a:solidFill>
        </a:ln>
      </c:spPr>
    </c:plotArea>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a:t>Inequality</a:t>
            </a:r>
            <a:r>
              <a:rPr lang="fr-FR" sz="2000" baseline="0"/>
              <a:t> in 2018: Europe, U.S., Middle East</a:t>
            </a:r>
            <a:endParaRPr lang="fr-FR" sz="2000"/>
          </a:p>
        </c:rich>
      </c:tx>
      <c:layout>
        <c:manualLayout>
          <c:xMode val="edge"/>
          <c:yMode val="edge"/>
          <c:x val="0.23511026643955052"/>
          <c:y val="2.2524673103644852E-3"/>
        </c:manualLayout>
      </c:layout>
      <c:overlay val="0"/>
    </c:title>
    <c:autoTitleDeleted val="0"/>
    <c:plotArea>
      <c:layout>
        <c:manualLayout>
          <c:layoutTarget val="inner"/>
          <c:xMode val="edge"/>
          <c:yMode val="edge"/>
          <c:x val="0.109337713527403"/>
          <c:y val="6.2294663107182E-2"/>
          <c:w val="0.87810183820918797"/>
          <c:h val="0.74954810070445499"/>
        </c:manualLayout>
      </c:layout>
      <c:barChart>
        <c:barDir val="col"/>
        <c:grouping val="clustered"/>
        <c:varyColors val="0"/>
        <c:ser>
          <c:idx val="0"/>
          <c:order val="0"/>
          <c:spPr>
            <a:solidFill>
              <a:schemeClr val="bg1">
                <a:lumMod val="75000"/>
              </a:schemeClr>
            </a:solidFill>
            <a:ln>
              <a:solidFill>
                <a:schemeClr val="tx1"/>
              </a:solidFill>
            </a:ln>
          </c:spPr>
          <c:invertIfNegative val="0"/>
          <c:dPt>
            <c:idx val="0"/>
            <c:invertIfNegative val="0"/>
            <c:bubble3D val="0"/>
            <c:spPr>
              <a:solidFill>
                <a:schemeClr val="accent5"/>
              </a:solidFill>
              <a:ln>
                <a:solidFill>
                  <a:schemeClr val="tx1"/>
                </a:solidFill>
              </a:ln>
            </c:spPr>
          </c:dPt>
          <c:dPt>
            <c:idx val="1"/>
            <c:invertIfNegative val="0"/>
            <c:bubble3D val="0"/>
            <c:spPr>
              <a:solidFill>
                <a:srgbClr val="FFFF00"/>
              </a:solidFill>
              <a:ln>
                <a:solidFill>
                  <a:schemeClr val="tx1"/>
                </a:solidFill>
              </a:ln>
            </c:spPr>
          </c:dPt>
          <c:dPt>
            <c:idx val="2"/>
            <c:invertIfNegative val="0"/>
            <c:bubble3D val="0"/>
            <c:spPr>
              <a:solidFill>
                <a:schemeClr val="accent6"/>
              </a:solidFill>
              <a:ln>
                <a:solidFill>
                  <a:schemeClr val="tx1"/>
                </a:solidFill>
              </a:ln>
            </c:spPr>
          </c:dPt>
          <c:cat>
            <c:strRef>
              <c:f>DataF13.3!$A$4:$A$6</c:f>
              <c:strCache>
                <c:ptCount val="3"/>
                <c:pt idx="0">
                  <c:v>Europe (540 millions)</c:v>
                </c:pt>
                <c:pt idx="1">
                  <c:v>United States (320m)</c:v>
                </c:pt>
                <c:pt idx="2">
                  <c:v>Middle East (420m)</c:v>
                </c:pt>
              </c:strCache>
            </c:strRef>
          </c:cat>
          <c:val>
            <c:numRef>
              <c:f>DataF13.3!$B$4:$B$6</c:f>
              <c:numCache>
                <c:formatCode>0%</c:formatCode>
                <c:ptCount val="3"/>
                <c:pt idx="0">
                  <c:v>0.2127197633186976</c:v>
                </c:pt>
                <c:pt idx="1">
                  <c:v>0.126</c:v>
                </c:pt>
                <c:pt idx="2">
                  <c:v>9.3591433634240245E-2</c:v>
                </c:pt>
              </c:numCache>
            </c:numRef>
          </c:val>
          <c:extLst/>
        </c:ser>
        <c:ser>
          <c:idx val="1"/>
          <c:order val="1"/>
          <c:spPr>
            <a:solidFill>
              <a:schemeClr val="accent2"/>
            </a:solidFill>
            <a:ln>
              <a:solidFill>
                <a:schemeClr val="tx1"/>
              </a:solidFill>
            </a:ln>
          </c:spPr>
          <c:invertIfNegative val="0"/>
          <c:dPt>
            <c:idx val="0"/>
            <c:invertIfNegative val="0"/>
            <c:bubble3D val="0"/>
            <c:spPr>
              <a:solidFill>
                <a:schemeClr val="accent5"/>
              </a:solidFill>
              <a:ln>
                <a:solidFill>
                  <a:schemeClr val="tx1"/>
                </a:solidFill>
              </a:ln>
            </c:spPr>
          </c:dPt>
          <c:dPt>
            <c:idx val="1"/>
            <c:invertIfNegative val="0"/>
            <c:bubble3D val="0"/>
            <c:spPr>
              <a:solidFill>
                <a:srgbClr val="FFFF00"/>
              </a:solidFill>
              <a:ln>
                <a:solidFill>
                  <a:schemeClr val="tx1"/>
                </a:solidFill>
              </a:ln>
            </c:spPr>
          </c:dPt>
          <c:dPt>
            <c:idx val="2"/>
            <c:invertIfNegative val="0"/>
            <c:bubble3D val="0"/>
            <c:spPr>
              <a:solidFill>
                <a:schemeClr val="accent6"/>
              </a:solidFill>
              <a:ln>
                <a:solidFill>
                  <a:schemeClr val="tx1"/>
                </a:solidFill>
              </a:ln>
            </c:spPr>
          </c:dPt>
          <c:cat>
            <c:strRef>
              <c:f>DataF13.3!$A$4:$A$6</c:f>
              <c:strCache>
                <c:ptCount val="3"/>
                <c:pt idx="0">
                  <c:v>Europe (540 millions)</c:v>
                </c:pt>
                <c:pt idx="1">
                  <c:v>United States (320m)</c:v>
                </c:pt>
                <c:pt idx="2">
                  <c:v>Middle East (420m)</c:v>
                </c:pt>
              </c:strCache>
            </c:strRef>
          </c:cat>
          <c:val>
            <c:numRef>
              <c:f>DataF13.3!$C$4:$C$6</c:f>
              <c:numCache>
                <c:formatCode>0%</c:formatCode>
                <c:ptCount val="3"/>
                <c:pt idx="0">
                  <c:v>0.44866658747196203</c:v>
                </c:pt>
                <c:pt idx="1">
                  <c:v>0.40383000874500002</c:v>
                </c:pt>
                <c:pt idx="2">
                  <c:v>0.2662169317545553</c:v>
                </c:pt>
              </c:numCache>
            </c:numRef>
          </c:val>
        </c:ser>
        <c:ser>
          <c:idx val="2"/>
          <c:order val="2"/>
          <c:spPr>
            <a:ln>
              <a:solidFill>
                <a:schemeClr val="tx1"/>
              </a:solidFill>
            </a:ln>
          </c:spPr>
          <c:invertIfNegative val="0"/>
          <c:dPt>
            <c:idx val="0"/>
            <c:invertIfNegative val="0"/>
            <c:bubble3D val="0"/>
            <c:spPr>
              <a:solidFill>
                <a:schemeClr val="accent5"/>
              </a:solidFill>
              <a:ln>
                <a:solidFill>
                  <a:schemeClr val="tx1"/>
                </a:solidFill>
              </a:ln>
            </c:spPr>
          </c:dPt>
          <c:dPt>
            <c:idx val="1"/>
            <c:invertIfNegative val="0"/>
            <c:bubble3D val="0"/>
            <c:spPr>
              <a:solidFill>
                <a:srgbClr val="FFFF00"/>
              </a:solidFill>
              <a:ln>
                <a:solidFill>
                  <a:schemeClr val="tx1"/>
                </a:solidFill>
              </a:ln>
            </c:spPr>
          </c:dPt>
          <c:dPt>
            <c:idx val="2"/>
            <c:invertIfNegative val="0"/>
            <c:bubble3D val="0"/>
            <c:spPr>
              <a:solidFill>
                <a:schemeClr val="accent6"/>
              </a:solidFill>
              <a:ln>
                <a:solidFill>
                  <a:schemeClr val="tx1"/>
                </a:solidFill>
              </a:ln>
            </c:spPr>
          </c:dPt>
          <c:cat>
            <c:strRef>
              <c:f>DataF13.3!$A$4:$A$6</c:f>
              <c:strCache>
                <c:ptCount val="3"/>
                <c:pt idx="0">
                  <c:v>Europe (540 millions)</c:v>
                </c:pt>
                <c:pt idx="1">
                  <c:v>United States (320m)</c:v>
                </c:pt>
                <c:pt idx="2">
                  <c:v>Middle East (420m)</c:v>
                </c:pt>
              </c:strCache>
            </c:strRef>
          </c:cat>
          <c:val>
            <c:numRef>
              <c:f>DataF13.3!$D$4:$D$6</c:f>
              <c:numCache>
                <c:formatCode>0%</c:formatCode>
                <c:ptCount val="3"/>
                <c:pt idx="0">
                  <c:v>0.33861364920934039</c:v>
                </c:pt>
                <c:pt idx="1">
                  <c:v>0.47016999125499997</c:v>
                </c:pt>
                <c:pt idx="2">
                  <c:v>0.64019163461120443</c:v>
                </c:pt>
              </c:numCache>
            </c:numRef>
          </c:val>
        </c:ser>
        <c:dLbls>
          <c:showLegendKey val="0"/>
          <c:showVal val="0"/>
          <c:showCatName val="0"/>
          <c:showSerName val="0"/>
          <c:showPercent val="0"/>
          <c:showBubbleSize val="0"/>
        </c:dLbls>
        <c:gapWidth val="50"/>
        <c:axId val="632687320"/>
        <c:axId val="632687712"/>
      </c:barChart>
      <c:catAx>
        <c:axId val="632687320"/>
        <c:scaling>
          <c:orientation val="minMax"/>
        </c:scaling>
        <c:delete val="0"/>
        <c:axPos val="b"/>
        <c:numFmt formatCode="General" sourceLinked="0"/>
        <c:majorTickMark val="out"/>
        <c:minorTickMark val="none"/>
        <c:tickLblPos val="nextTo"/>
        <c:txPr>
          <a:bodyPr rot="0"/>
          <a:lstStyle/>
          <a:p>
            <a:pPr>
              <a:defRPr sz="1600" b="1" i="0">
                <a:latin typeface="Arial"/>
              </a:defRPr>
            </a:pPr>
            <a:endParaRPr lang="fr-FR"/>
          </a:p>
        </c:txPr>
        <c:crossAx val="632687712"/>
        <c:crosses val="autoZero"/>
        <c:auto val="1"/>
        <c:lblAlgn val="ctr"/>
        <c:lblOffset val="100"/>
        <c:tickLblSkip val="1"/>
        <c:noMultiLvlLbl val="0"/>
      </c:catAx>
      <c:valAx>
        <c:axId val="632687712"/>
        <c:scaling>
          <c:orientation val="minMax"/>
          <c:max val="0.66"/>
          <c:min val="0"/>
        </c:scaling>
        <c:delete val="0"/>
        <c:axPos val="l"/>
        <c:majorGridlines>
          <c:spPr>
            <a:ln w="12700">
              <a:prstDash val="sysDash"/>
            </a:ln>
          </c:spPr>
        </c:majorGridlines>
        <c:title>
          <c:tx>
            <c:rich>
              <a:bodyPr/>
              <a:lstStyle/>
              <a:p>
                <a:pPr>
                  <a:defRPr sz="1200" b="0">
                    <a:latin typeface="Arial Narrow" panose="020B0606020202030204" pitchFamily="34" charset="0"/>
                    <a:cs typeface="Arial" panose="020B0604020202020204" pitchFamily="34" charset="0"/>
                  </a:defRPr>
                </a:pPr>
                <a:r>
                  <a:rPr lang="fr-FR" sz="1200" b="0">
                    <a:latin typeface="Arial Narrow" panose="020B0606020202030204" pitchFamily="34" charset="0"/>
                    <a:cs typeface="Arial" panose="020B0604020202020204" pitchFamily="34" charset="0"/>
                  </a:rPr>
                  <a:t>Share</a:t>
                </a:r>
                <a:r>
                  <a:rPr lang="fr-FR" sz="1200" b="0" baseline="0">
                    <a:latin typeface="Arial Narrow" panose="020B0606020202030204" pitchFamily="34" charset="0"/>
                    <a:cs typeface="Arial" panose="020B0604020202020204" pitchFamily="34" charset="0"/>
                  </a:rPr>
                  <a:t> of total income received by top 10%, next 40% and bottom 50%</a:t>
                </a:r>
                <a:endParaRPr lang="fr-FR" sz="1200" b="0">
                  <a:latin typeface="Arial Narrow" panose="020B0606020202030204" pitchFamily="34" charset="0"/>
                  <a:cs typeface="Arial" panose="020B0604020202020204" pitchFamily="34" charset="0"/>
                </a:endParaRPr>
              </a:p>
            </c:rich>
          </c:tx>
          <c:layout>
            <c:manualLayout>
              <c:xMode val="edge"/>
              <c:yMode val="edge"/>
              <c:x val="1.5185503920131901E-2"/>
              <c:y val="0.12560237335772101"/>
            </c:manualLayout>
          </c:layout>
          <c:overlay val="0"/>
        </c:title>
        <c:numFmt formatCode="0%" sourceLinked="0"/>
        <c:majorTickMark val="out"/>
        <c:minorTickMark val="none"/>
        <c:tickLblPos val="nextTo"/>
        <c:txPr>
          <a:bodyPr/>
          <a:lstStyle/>
          <a:p>
            <a:pPr>
              <a:defRPr sz="1600" b="1" i="0">
                <a:latin typeface="Arial"/>
              </a:defRPr>
            </a:pPr>
            <a:endParaRPr lang="fr-FR"/>
          </a:p>
        </c:txPr>
        <c:crossAx val="632687320"/>
        <c:crosses val="autoZero"/>
        <c:crossBetween val="between"/>
      </c:valAx>
      <c:spPr>
        <a:ln w="25400">
          <a:solidFill>
            <a:schemeClr val="tx1"/>
          </a:solidFill>
        </a:ln>
      </c:spPr>
    </c:plotArea>
    <c:plotVisOnly val="1"/>
    <c:dispBlanksAs val="gap"/>
    <c:showDLblsOverMax val="0"/>
  </c:chart>
  <c:spPr>
    <a:ln w="25400">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baseline="0"/>
              <a:t>Global inequality regimes (2018): </a:t>
            </a:r>
          </a:p>
          <a:p>
            <a:pPr>
              <a:defRPr sz="1800">
                <a:latin typeface="Arial"/>
              </a:defRPr>
            </a:pPr>
            <a:r>
              <a:rPr lang="fr-FR" sz="2000" baseline="0"/>
              <a:t>the bottom 50% vs the top 1%</a:t>
            </a:r>
            <a:endParaRPr lang="fr-FR" sz="2000"/>
          </a:p>
        </c:rich>
      </c:tx>
      <c:layout>
        <c:manualLayout>
          <c:xMode val="edge"/>
          <c:yMode val="edge"/>
          <c:x val="0.2929913405002077"/>
          <c:y val="2.2558520682652225E-3"/>
        </c:manualLayout>
      </c:layout>
      <c:overlay val="0"/>
    </c:title>
    <c:autoTitleDeleted val="0"/>
    <c:plotArea>
      <c:layout>
        <c:manualLayout>
          <c:layoutTarget val="inner"/>
          <c:xMode val="edge"/>
          <c:yMode val="edge"/>
          <c:x val="0.10795876890429899"/>
          <c:y val="0.11208554530231232"/>
          <c:w val="0.87810183820918797"/>
          <c:h val="0.70201998788612963"/>
        </c:manualLayout>
      </c:layout>
      <c:barChart>
        <c:barDir val="col"/>
        <c:grouping val="clustered"/>
        <c:varyColors val="0"/>
        <c:ser>
          <c:idx val="0"/>
          <c:order val="0"/>
          <c:invertIfNegative val="0"/>
          <c:dPt>
            <c:idx val="0"/>
            <c:invertIfNegative val="0"/>
            <c:bubble3D val="0"/>
            <c:spPr>
              <a:solidFill>
                <a:schemeClr val="accent5"/>
              </a:solidFill>
              <a:ln>
                <a:solidFill>
                  <a:schemeClr val="tx1"/>
                </a:solidFill>
              </a:ln>
            </c:spPr>
          </c:dPt>
          <c:dPt>
            <c:idx val="1"/>
            <c:invertIfNegative val="0"/>
            <c:bubble3D val="0"/>
            <c:spPr>
              <a:solidFill>
                <a:schemeClr val="accent2"/>
              </a:solidFill>
              <a:ln>
                <a:solidFill>
                  <a:schemeClr val="tx1"/>
                </a:solidFill>
              </a:ln>
            </c:spPr>
          </c:dPt>
          <c:dPt>
            <c:idx val="2"/>
            <c:invertIfNegative val="0"/>
            <c:bubble3D val="0"/>
            <c:spPr>
              <a:solidFill>
                <a:srgbClr val="FFFF00"/>
              </a:solidFill>
              <a:ln>
                <a:solidFill>
                  <a:schemeClr val="tx1"/>
                </a:solidFill>
              </a:ln>
            </c:spPr>
          </c:dPt>
          <c:dPt>
            <c:idx val="3"/>
            <c:invertIfNegative val="0"/>
            <c:bubble3D val="0"/>
            <c:spPr>
              <a:solidFill>
                <a:schemeClr val="accent6"/>
              </a:solidFill>
              <a:ln>
                <a:solidFill>
                  <a:schemeClr val="tx1"/>
                </a:solidFill>
              </a:ln>
            </c:spPr>
          </c:dPt>
          <c:cat>
            <c:strRef>
              <c:f>DataF13.3!$A$14:$A$17</c:f>
              <c:strCache>
                <c:ptCount val="4"/>
                <c:pt idx="0">
                  <c:v>Europe</c:v>
                </c:pt>
                <c:pt idx="1">
                  <c:v>China</c:v>
                </c:pt>
                <c:pt idx="2">
                  <c:v>United States</c:v>
                </c:pt>
                <c:pt idx="3">
                  <c:v>Middle East</c:v>
                </c:pt>
              </c:strCache>
            </c:strRef>
          </c:cat>
          <c:val>
            <c:numRef>
              <c:f>DataF13.3!$B$14:$B$17</c:f>
              <c:numCache>
                <c:formatCode>0%</c:formatCode>
                <c:ptCount val="4"/>
                <c:pt idx="0">
                  <c:v>0.21069965830267956</c:v>
                </c:pt>
                <c:pt idx="1">
                  <c:v>0.14899999999999999</c:v>
                </c:pt>
                <c:pt idx="2">
                  <c:v>0.126</c:v>
                </c:pt>
                <c:pt idx="3">
                  <c:v>9.3591433634240245E-2</c:v>
                </c:pt>
              </c:numCache>
            </c:numRef>
          </c:val>
          <c:extLst/>
        </c:ser>
        <c:ser>
          <c:idx val="2"/>
          <c:order val="1"/>
          <c:invertIfNegative val="0"/>
          <c:dPt>
            <c:idx val="0"/>
            <c:invertIfNegative val="0"/>
            <c:bubble3D val="0"/>
            <c:spPr>
              <a:solidFill>
                <a:schemeClr val="accent5"/>
              </a:solidFill>
              <a:ln>
                <a:solidFill>
                  <a:schemeClr val="tx1"/>
                </a:solidFill>
              </a:ln>
            </c:spPr>
          </c:dPt>
          <c:dPt>
            <c:idx val="1"/>
            <c:invertIfNegative val="0"/>
            <c:bubble3D val="0"/>
            <c:spPr>
              <a:solidFill>
                <a:schemeClr val="accent2"/>
              </a:solidFill>
              <a:ln>
                <a:solidFill>
                  <a:schemeClr val="tx1"/>
                </a:solidFill>
              </a:ln>
            </c:spPr>
          </c:dPt>
          <c:dPt>
            <c:idx val="2"/>
            <c:invertIfNegative val="0"/>
            <c:bubble3D val="0"/>
            <c:spPr>
              <a:solidFill>
                <a:srgbClr val="FFFF00"/>
              </a:solidFill>
              <a:ln>
                <a:solidFill>
                  <a:schemeClr val="tx1"/>
                </a:solidFill>
              </a:ln>
            </c:spPr>
          </c:dPt>
          <c:dPt>
            <c:idx val="3"/>
            <c:invertIfNegative val="0"/>
            <c:bubble3D val="0"/>
            <c:spPr>
              <a:solidFill>
                <a:schemeClr val="accent6"/>
              </a:solidFill>
              <a:ln>
                <a:solidFill>
                  <a:schemeClr val="tx1"/>
                </a:solidFill>
              </a:ln>
            </c:spPr>
          </c:dPt>
          <c:cat>
            <c:strRef>
              <c:f>DataF13.3!$A$14:$A$17</c:f>
              <c:strCache>
                <c:ptCount val="4"/>
                <c:pt idx="0">
                  <c:v>Europe</c:v>
                </c:pt>
                <c:pt idx="1">
                  <c:v>China</c:v>
                </c:pt>
                <c:pt idx="2">
                  <c:v>United States</c:v>
                </c:pt>
                <c:pt idx="3">
                  <c:v>Middle East</c:v>
                </c:pt>
              </c:strCache>
            </c:strRef>
          </c:cat>
          <c:val>
            <c:numRef>
              <c:f>DataF13.3!$E$14:$E$17</c:f>
              <c:numCache>
                <c:formatCode>0%</c:formatCode>
                <c:ptCount val="4"/>
                <c:pt idx="0">
                  <c:v>0.11245054425064921</c:v>
                </c:pt>
                <c:pt idx="1">
                  <c:v>0.13800000000000001</c:v>
                </c:pt>
                <c:pt idx="2">
                  <c:v>0.20199999213200001</c:v>
                </c:pt>
                <c:pt idx="3">
                  <c:v>0.30203929902777149</c:v>
                </c:pt>
              </c:numCache>
            </c:numRef>
          </c:val>
        </c:ser>
        <c:dLbls>
          <c:showLegendKey val="0"/>
          <c:showVal val="0"/>
          <c:showCatName val="0"/>
          <c:showSerName val="0"/>
          <c:showPercent val="0"/>
          <c:showBubbleSize val="0"/>
        </c:dLbls>
        <c:gapWidth val="50"/>
        <c:axId val="632688888"/>
        <c:axId val="632686928"/>
      </c:barChart>
      <c:catAx>
        <c:axId val="632688888"/>
        <c:scaling>
          <c:orientation val="minMax"/>
        </c:scaling>
        <c:delete val="0"/>
        <c:axPos val="b"/>
        <c:numFmt formatCode="General" sourceLinked="0"/>
        <c:majorTickMark val="out"/>
        <c:minorTickMark val="none"/>
        <c:tickLblPos val="nextTo"/>
        <c:txPr>
          <a:bodyPr rot="0"/>
          <a:lstStyle/>
          <a:p>
            <a:pPr>
              <a:defRPr sz="1600" b="1" i="0">
                <a:latin typeface="Arial"/>
              </a:defRPr>
            </a:pPr>
            <a:endParaRPr lang="fr-FR"/>
          </a:p>
        </c:txPr>
        <c:crossAx val="632686928"/>
        <c:crosses val="autoZero"/>
        <c:auto val="1"/>
        <c:lblAlgn val="ctr"/>
        <c:lblOffset val="100"/>
        <c:tickLblSkip val="1"/>
        <c:noMultiLvlLbl val="0"/>
      </c:catAx>
      <c:valAx>
        <c:axId val="632686928"/>
        <c:scaling>
          <c:orientation val="minMax"/>
          <c:max val="0.31"/>
          <c:min val="0"/>
        </c:scaling>
        <c:delete val="0"/>
        <c:axPos val="l"/>
        <c:majorGridlines>
          <c:spPr>
            <a:ln w="12700">
              <a:prstDash val="sysDash"/>
            </a:ln>
          </c:spPr>
        </c:majorGridlines>
        <c:title>
          <c:tx>
            <c:rich>
              <a:bodyPr/>
              <a:lstStyle/>
              <a:p>
                <a:pPr>
                  <a:defRPr sz="1200" b="0">
                    <a:latin typeface="Arial Narrow" panose="020B0606020202030204" pitchFamily="34" charset="0"/>
                    <a:cs typeface="Arial" panose="020B0604020202020204" pitchFamily="34" charset="0"/>
                  </a:defRPr>
                </a:pPr>
                <a:r>
                  <a:rPr lang="fr-FR" sz="1200" b="0">
                    <a:latin typeface="Arial Narrow" panose="020B0606020202030204" pitchFamily="34" charset="0"/>
                    <a:cs typeface="Arial" panose="020B0604020202020204" pitchFamily="34" charset="0"/>
                  </a:rPr>
                  <a:t>Share</a:t>
                </a:r>
                <a:r>
                  <a:rPr lang="fr-FR" sz="1200" b="0" baseline="0">
                    <a:latin typeface="Arial Narrow" panose="020B0606020202030204" pitchFamily="34" charset="0"/>
                    <a:cs typeface="Arial" panose="020B0604020202020204" pitchFamily="34" charset="0"/>
                  </a:rPr>
                  <a:t> of total income received by the bottom 50% and the top 1%</a:t>
                </a:r>
                <a:endParaRPr lang="fr-FR" sz="1200" b="0">
                  <a:latin typeface="Arial Narrow" panose="020B0606020202030204" pitchFamily="34" charset="0"/>
                  <a:cs typeface="Arial" panose="020B0604020202020204" pitchFamily="34" charset="0"/>
                </a:endParaRPr>
              </a:p>
            </c:rich>
          </c:tx>
          <c:layout>
            <c:manualLayout>
              <c:xMode val="edge"/>
              <c:yMode val="edge"/>
              <c:x val="1.65660042765075E-2"/>
              <c:y val="0.13466752916508701"/>
            </c:manualLayout>
          </c:layout>
          <c:overlay val="0"/>
        </c:title>
        <c:numFmt formatCode="0%" sourceLinked="0"/>
        <c:majorTickMark val="out"/>
        <c:minorTickMark val="none"/>
        <c:tickLblPos val="nextTo"/>
        <c:txPr>
          <a:bodyPr/>
          <a:lstStyle/>
          <a:p>
            <a:pPr>
              <a:defRPr sz="1600" b="1" i="0">
                <a:latin typeface="Arial"/>
              </a:defRPr>
            </a:pPr>
            <a:endParaRPr lang="fr-FR"/>
          </a:p>
        </c:txPr>
        <c:crossAx val="632688888"/>
        <c:crosses val="autoZero"/>
        <c:crossBetween val="between"/>
      </c:valAx>
      <c:spPr>
        <a:ln w="25400">
          <a:solidFill>
            <a:schemeClr val="tx1"/>
          </a:solidFill>
        </a:ln>
      </c:spPr>
    </c:plotArea>
    <c:plotVisOnly val="1"/>
    <c:dispBlanksAs val="gap"/>
    <c:showDLblsOverMax val="0"/>
  </c:chart>
  <c:spPr>
    <a:ln w="25400">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700">
                <a:latin typeface="Arial"/>
              </a:defRPr>
            </a:pPr>
            <a:r>
              <a:rPr lang="fr-FR" sz="2000" baseline="0"/>
              <a:t>Inequality between the top 10% and the bottom 50% (2018)</a:t>
            </a:r>
            <a:endParaRPr lang="fr-FR" sz="2000" b="0">
              <a:latin typeface="Arial Narrow" panose="020B0606020202030204" pitchFamily="34" charset="0"/>
            </a:endParaRPr>
          </a:p>
        </c:rich>
      </c:tx>
      <c:layout>
        <c:manualLayout>
          <c:xMode val="edge"/>
          <c:yMode val="edge"/>
          <c:x val="0.15732381735336878"/>
          <c:y val="2.2426693269676132E-3"/>
        </c:manualLayout>
      </c:layout>
      <c:overlay val="0"/>
    </c:title>
    <c:autoTitleDeleted val="0"/>
    <c:plotArea>
      <c:layout>
        <c:manualLayout>
          <c:layoutTarget val="inner"/>
          <c:xMode val="edge"/>
          <c:yMode val="edge"/>
          <c:x val="7.2280659493894103E-2"/>
          <c:y val="6.4544482844621803E-2"/>
          <c:w val="0.92206909176210905"/>
          <c:h val="0.69097676987209178"/>
        </c:manualLayout>
      </c:layout>
      <c:barChart>
        <c:barDir val="col"/>
        <c:grouping val="clustered"/>
        <c:varyColors val="0"/>
        <c:ser>
          <c:idx val="0"/>
          <c:order val="0"/>
          <c:tx>
            <c:v>Ratio t10/b50</c:v>
          </c:tx>
          <c:invertIfNegative val="0"/>
          <c:dPt>
            <c:idx val="0"/>
            <c:invertIfNegative val="0"/>
            <c:bubble3D val="0"/>
            <c:spPr>
              <a:solidFill>
                <a:srgbClr val="7030A0"/>
              </a:solidFill>
              <a:ln>
                <a:solidFill>
                  <a:srgbClr val="7030A0"/>
                </a:solidFill>
              </a:ln>
            </c:spPr>
          </c:dPt>
          <c:dPt>
            <c:idx val="1"/>
            <c:invertIfNegative val="0"/>
            <c:bubble3D val="0"/>
            <c:spPr>
              <a:solidFill>
                <a:schemeClr val="accent6"/>
              </a:solidFill>
              <a:ln>
                <a:solidFill>
                  <a:schemeClr val="accent6"/>
                </a:solidFill>
              </a:ln>
            </c:spPr>
          </c:dPt>
          <c:dPt>
            <c:idx val="2"/>
            <c:invertIfNegative val="0"/>
            <c:bubble3D val="0"/>
            <c:spPr>
              <a:solidFill>
                <a:srgbClr val="FF0000"/>
              </a:solidFill>
              <a:ln>
                <a:solidFill>
                  <a:srgbClr val="FF0000"/>
                </a:solidFill>
              </a:ln>
            </c:spPr>
          </c:dPt>
          <c:dPt>
            <c:idx val="3"/>
            <c:invertIfNegative val="0"/>
            <c:bubble3D val="0"/>
            <c:spPr>
              <a:solidFill>
                <a:schemeClr val="accent1"/>
              </a:solidFill>
              <a:ln>
                <a:solidFill>
                  <a:schemeClr val="accent1"/>
                </a:solidFill>
              </a:ln>
            </c:spPr>
          </c:dPt>
          <c:dPt>
            <c:idx val="4"/>
            <c:invertIfNegative val="0"/>
            <c:bubble3D val="0"/>
            <c:spPr>
              <a:solidFill>
                <a:srgbClr val="002060"/>
              </a:solidFill>
              <a:ln>
                <a:solidFill>
                  <a:srgbClr val="002060"/>
                </a:solidFill>
              </a:ln>
            </c:spPr>
          </c:dPt>
          <c:dPt>
            <c:idx val="5"/>
            <c:invertIfNegative val="0"/>
            <c:bubble3D val="0"/>
            <c:spPr>
              <a:solidFill>
                <a:schemeClr val="accent4"/>
              </a:solidFill>
              <a:ln>
                <a:solidFill>
                  <a:schemeClr val="accent4"/>
                </a:solidFill>
              </a:ln>
            </c:spPr>
          </c:dPt>
          <c:dPt>
            <c:idx val="6"/>
            <c:invertIfNegative val="0"/>
            <c:bubble3D val="0"/>
            <c:spPr>
              <a:solidFill>
                <a:srgbClr val="00B050"/>
              </a:solidFill>
              <a:ln>
                <a:solidFill>
                  <a:srgbClr val="00B050"/>
                </a:solidFill>
              </a:ln>
            </c:spPr>
          </c:dPt>
          <c:dPt>
            <c:idx val="7"/>
            <c:invertIfNegative val="0"/>
            <c:bubble3D val="0"/>
            <c:spPr>
              <a:solidFill>
                <a:schemeClr val="accent2"/>
              </a:solidFill>
              <a:ln>
                <a:solidFill>
                  <a:schemeClr val="accent2"/>
                </a:solidFill>
              </a:ln>
            </c:spPr>
          </c:dPt>
          <c:dPt>
            <c:idx val="8"/>
            <c:invertIfNegative val="0"/>
            <c:bubble3D val="0"/>
            <c:spPr>
              <a:solidFill>
                <a:srgbClr val="FFFF00"/>
              </a:solidFill>
              <a:ln>
                <a:solidFill>
                  <a:srgbClr val="FFFF00"/>
                </a:solidFill>
              </a:ln>
            </c:spPr>
          </c:dPt>
          <c:dPt>
            <c:idx val="9"/>
            <c:invertIfNegative val="0"/>
            <c:bubble3D val="0"/>
            <c:spPr>
              <a:solidFill>
                <a:srgbClr val="7030A0"/>
              </a:solidFill>
              <a:ln>
                <a:solidFill>
                  <a:srgbClr val="FFFF00"/>
                </a:solidFill>
              </a:ln>
            </c:spPr>
          </c:dPt>
          <c:dPt>
            <c:idx val="10"/>
            <c:invertIfNegative val="0"/>
            <c:bubble3D val="0"/>
            <c:spPr>
              <a:solidFill>
                <a:srgbClr val="002060"/>
              </a:solidFill>
              <a:ln>
                <a:solidFill>
                  <a:schemeClr val="bg1"/>
                </a:solidFill>
              </a:ln>
            </c:spPr>
          </c:dPt>
          <c:dPt>
            <c:idx val="11"/>
            <c:invertIfNegative val="0"/>
            <c:bubble3D val="0"/>
            <c:spPr>
              <a:solidFill>
                <a:schemeClr val="accent6"/>
              </a:solidFill>
              <a:ln>
                <a:solidFill>
                  <a:schemeClr val="bg1"/>
                </a:solidFill>
              </a:ln>
            </c:spPr>
          </c:dPt>
          <c:cat>
            <c:strRef>
              <c:f>DataF13.2!$A$4:$I$4</c:f>
              <c:strCache>
                <c:ptCount val="9"/>
                <c:pt idx="0">
                  <c:v>Europe</c:v>
                </c:pt>
                <c:pt idx="1">
                  <c:v>China</c:v>
                </c:pt>
                <c:pt idx="2">
                  <c:v>Russia</c:v>
                </c:pt>
                <c:pt idx="3">
                  <c:v>U.S.</c:v>
                </c:pt>
                <c:pt idx="4">
                  <c:v>India</c:v>
                </c:pt>
                <c:pt idx="5">
                  <c:v>Brasil</c:v>
                </c:pt>
                <c:pt idx="6">
                  <c:v>Middle East</c:v>
                </c:pt>
                <c:pt idx="7">
                  <c:v>South Africa</c:v>
                </c:pt>
                <c:pt idx="8">
                  <c:v>Qatar</c:v>
                </c:pt>
              </c:strCache>
            </c:strRef>
          </c:cat>
          <c:val>
            <c:numRef>
              <c:f>DataF13.2!$A$25:$I$25</c:f>
              <c:numCache>
                <c:formatCode>0.0</c:formatCode>
                <c:ptCount val="9"/>
                <c:pt idx="0">
                  <c:v>7.9591487863313404</c:v>
                </c:pt>
                <c:pt idx="1">
                  <c:v>13.90020604026846</c:v>
                </c:pt>
                <c:pt idx="2">
                  <c:v>13.75410119047619</c:v>
                </c:pt>
                <c:pt idx="3">
                  <c:v>19.047619047619047</c:v>
                </c:pt>
                <c:pt idx="4">
                  <c:v>18.86275136054422</c:v>
                </c:pt>
                <c:pt idx="5">
                  <c:v>20.119112404075249</c:v>
                </c:pt>
                <c:pt idx="6">
                  <c:v>34.191163397557858</c:v>
                </c:pt>
                <c:pt idx="7">
                  <c:v>34.778824018453378</c:v>
                </c:pt>
                <c:pt idx="8">
                  <c:v>36.276595744680854</c:v>
                </c:pt>
              </c:numCache>
            </c:numRef>
          </c:val>
          <c:extLst/>
        </c:ser>
        <c:dLbls>
          <c:showLegendKey val="0"/>
          <c:showVal val="0"/>
          <c:showCatName val="0"/>
          <c:showSerName val="0"/>
          <c:showPercent val="0"/>
          <c:showBubbleSize val="0"/>
        </c:dLbls>
        <c:gapWidth val="34"/>
        <c:axId val="632691632"/>
        <c:axId val="632685752"/>
      </c:barChart>
      <c:catAx>
        <c:axId val="632691632"/>
        <c:scaling>
          <c:orientation val="minMax"/>
        </c:scaling>
        <c:delete val="0"/>
        <c:axPos val="b"/>
        <c:numFmt formatCode="General" sourceLinked="0"/>
        <c:majorTickMark val="out"/>
        <c:minorTickMark val="none"/>
        <c:tickLblPos val="nextTo"/>
        <c:txPr>
          <a:bodyPr anchor="t" anchorCtr="0"/>
          <a:lstStyle/>
          <a:p>
            <a:pPr>
              <a:defRPr sz="1400" b="1" i="0" baseline="0">
                <a:latin typeface="Arial" panose="020B0604020202020204" pitchFamily="34" charset="0"/>
                <a:cs typeface="Arial" panose="020B0604020202020204" pitchFamily="34" charset="0"/>
              </a:defRPr>
            </a:pPr>
            <a:endParaRPr lang="fr-FR"/>
          </a:p>
        </c:txPr>
        <c:crossAx val="632685752"/>
        <c:crosses val="autoZero"/>
        <c:auto val="1"/>
        <c:lblAlgn val="ctr"/>
        <c:lblOffset val="100"/>
        <c:tickMarkSkip val="2"/>
        <c:noMultiLvlLbl val="0"/>
      </c:catAx>
      <c:valAx>
        <c:axId val="632685752"/>
        <c:scaling>
          <c:logBase val="2"/>
          <c:orientation val="minMax"/>
          <c:max val="40"/>
          <c:min val="2"/>
        </c:scaling>
        <c:delete val="0"/>
        <c:axPos val="l"/>
        <c:majorGridlines>
          <c:spPr>
            <a:ln w="12700">
              <a:prstDash val="sysDash"/>
            </a:ln>
          </c:spPr>
        </c:majorGridlines>
        <c:title>
          <c:tx>
            <c:rich>
              <a:bodyPr/>
              <a:lstStyle/>
              <a:p>
                <a:pPr>
                  <a:defRPr sz="1300">
                    <a:latin typeface="Arial Narrow" panose="020B0606020202030204" pitchFamily="34" charset="0"/>
                  </a:defRPr>
                </a:pPr>
                <a:r>
                  <a:rPr lang="fr-FR" sz="1300" b="0">
                    <a:latin typeface="Arial Narrow" panose="020B0606020202030204" pitchFamily="34" charset="0"/>
                    <a:cs typeface="Arial" panose="020B0604020202020204" pitchFamily="34" charset="0"/>
                  </a:rPr>
                  <a:t>Ratio</a:t>
                </a:r>
                <a:r>
                  <a:rPr lang="fr-FR" sz="1300" b="0" baseline="0">
                    <a:latin typeface="Arial Narrow" panose="020B0606020202030204" pitchFamily="34" charset="0"/>
                    <a:cs typeface="Arial" panose="020B0604020202020204" pitchFamily="34" charset="0"/>
                  </a:rPr>
                  <a:t> of average incomes of the top 10% and the bottom 50%</a:t>
                </a:r>
                <a:endParaRPr lang="fr-FR" sz="1300" b="0">
                  <a:latin typeface="Arial Narrow" panose="020B0606020202030204" pitchFamily="34" charset="0"/>
                  <a:cs typeface="Arial" panose="020B0604020202020204" pitchFamily="34" charset="0"/>
                </a:endParaRPr>
              </a:p>
            </c:rich>
          </c:tx>
          <c:layout>
            <c:manualLayout>
              <c:xMode val="edge"/>
              <c:yMode val="edge"/>
              <c:x val="3.9191065483815202E-3"/>
              <c:y val="9.2744362807645905E-2"/>
            </c:manualLayout>
          </c:layout>
          <c:overlay val="0"/>
        </c:title>
        <c:numFmt formatCode="#,##0" sourceLinked="0"/>
        <c:majorTickMark val="out"/>
        <c:minorTickMark val="none"/>
        <c:tickLblPos val="nextTo"/>
        <c:txPr>
          <a:bodyPr/>
          <a:lstStyle/>
          <a:p>
            <a:pPr>
              <a:defRPr sz="1500" b="0" i="0">
                <a:latin typeface="Arial"/>
              </a:defRPr>
            </a:pPr>
            <a:endParaRPr lang="fr-FR"/>
          </a:p>
        </c:txPr>
        <c:crossAx val="632691632"/>
        <c:crosses val="autoZero"/>
        <c:crossBetween val="between"/>
        <c:majorUnit val="2"/>
      </c:valAx>
      <c:spPr>
        <a:noFill/>
        <a:ln w="25400">
          <a:solidFill>
            <a:schemeClr val="tx1"/>
          </a:solidFill>
        </a:ln>
      </c:spPr>
    </c:plotArea>
    <c:plotVisOnly val="1"/>
    <c:dispBlanksAs val="gap"/>
    <c:showDLblsOverMax val="0"/>
  </c:chart>
  <c:spPr>
    <a:ln>
      <a:noFill/>
    </a:ln>
  </c:sp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700">
                <a:latin typeface="Arial"/>
              </a:defRPr>
            </a:pPr>
            <a:r>
              <a:rPr lang="fr-FR" sz="2000" baseline="0"/>
              <a:t>Inequality between the top 1% and the bottom 50% (2018)</a:t>
            </a:r>
            <a:endParaRPr lang="fr-FR" sz="2000" b="0">
              <a:latin typeface="Arial Narrow" panose="020B0606020202030204" pitchFamily="34" charset="0"/>
            </a:endParaRPr>
          </a:p>
        </c:rich>
      </c:tx>
      <c:layout>
        <c:manualLayout>
          <c:xMode val="edge"/>
          <c:yMode val="edge"/>
          <c:x val="0.1476766640978413"/>
          <c:y val="2.2424911818149425E-3"/>
        </c:manualLayout>
      </c:layout>
      <c:overlay val="0"/>
    </c:title>
    <c:autoTitleDeleted val="0"/>
    <c:plotArea>
      <c:layout>
        <c:manualLayout>
          <c:layoutTarget val="inner"/>
          <c:xMode val="edge"/>
          <c:yMode val="edge"/>
          <c:x val="7.2280659493894103E-2"/>
          <c:y val="6.228203940570777E-2"/>
          <c:w val="0.92206909176210905"/>
          <c:h val="0.69323921331100569"/>
        </c:manualLayout>
      </c:layout>
      <c:barChart>
        <c:barDir val="col"/>
        <c:grouping val="clustered"/>
        <c:varyColors val="0"/>
        <c:ser>
          <c:idx val="0"/>
          <c:order val="0"/>
          <c:tx>
            <c:v>Ratio t10/b50</c:v>
          </c:tx>
          <c:invertIfNegative val="0"/>
          <c:dPt>
            <c:idx val="0"/>
            <c:invertIfNegative val="0"/>
            <c:bubble3D val="0"/>
            <c:spPr>
              <a:solidFill>
                <a:srgbClr val="7030A0"/>
              </a:solidFill>
              <a:ln>
                <a:solidFill>
                  <a:srgbClr val="7030A0"/>
                </a:solidFill>
              </a:ln>
            </c:spPr>
          </c:dPt>
          <c:dPt>
            <c:idx val="1"/>
            <c:invertIfNegative val="0"/>
            <c:bubble3D val="0"/>
            <c:spPr>
              <a:solidFill>
                <a:schemeClr val="accent6"/>
              </a:solidFill>
              <a:ln>
                <a:solidFill>
                  <a:schemeClr val="accent6"/>
                </a:solidFill>
              </a:ln>
            </c:spPr>
          </c:dPt>
          <c:dPt>
            <c:idx val="2"/>
            <c:invertIfNegative val="0"/>
            <c:bubble3D val="0"/>
            <c:spPr>
              <a:solidFill>
                <a:srgbClr val="FF0000"/>
              </a:solidFill>
              <a:ln>
                <a:solidFill>
                  <a:srgbClr val="FF0000"/>
                </a:solidFill>
              </a:ln>
            </c:spPr>
          </c:dPt>
          <c:dPt>
            <c:idx val="3"/>
            <c:invertIfNegative val="0"/>
            <c:bubble3D val="0"/>
            <c:spPr>
              <a:solidFill>
                <a:schemeClr val="accent1"/>
              </a:solidFill>
              <a:ln>
                <a:solidFill>
                  <a:schemeClr val="accent1"/>
                </a:solidFill>
              </a:ln>
            </c:spPr>
          </c:dPt>
          <c:dPt>
            <c:idx val="4"/>
            <c:invertIfNegative val="0"/>
            <c:bubble3D val="0"/>
            <c:spPr>
              <a:solidFill>
                <a:srgbClr val="002060"/>
              </a:solidFill>
              <a:ln>
                <a:solidFill>
                  <a:srgbClr val="002060"/>
                </a:solidFill>
              </a:ln>
            </c:spPr>
          </c:dPt>
          <c:dPt>
            <c:idx val="5"/>
            <c:invertIfNegative val="0"/>
            <c:bubble3D val="0"/>
            <c:spPr>
              <a:solidFill>
                <a:schemeClr val="accent4"/>
              </a:solidFill>
              <a:ln>
                <a:solidFill>
                  <a:schemeClr val="accent4"/>
                </a:solidFill>
              </a:ln>
            </c:spPr>
          </c:dPt>
          <c:dPt>
            <c:idx val="6"/>
            <c:invertIfNegative val="0"/>
            <c:bubble3D val="0"/>
            <c:spPr>
              <a:solidFill>
                <a:srgbClr val="00B050"/>
              </a:solidFill>
              <a:ln>
                <a:solidFill>
                  <a:srgbClr val="00B050"/>
                </a:solidFill>
              </a:ln>
            </c:spPr>
          </c:dPt>
          <c:dPt>
            <c:idx val="7"/>
            <c:invertIfNegative val="0"/>
            <c:bubble3D val="0"/>
            <c:spPr>
              <a:solidFill>
                <a:schemeClr val="accent2"/>
              </a:solidFill>
              <a:ln>
                <a:solidFill>
                  <a:schemeClr val="accent2"/>
                </a:solidFill>
              </a:ln>
            </c:spPr>
          </c:dPt>
          <c:dPt>
            <c:idx val="8"/>
            <c:invertIfNegative val="0"/>
            <c:bubble3D val="0"/>
            <c:spPr>
              <a:solidFill>
                <a:srgbClr val="FFFF00"/>
              </a:solidFill>
              <a:ln>
                <a:solidFill>
                  <a:srgbClr val="FFFF00"/>
                </a:solidFill>
              </a:ln>
            </c:spPr>
          </c:dPt>
          <c:dPt>
            <c:idx val="9"/>
            <c:invertIfNegative val="0"/>
            <c:bubble3D val="0"/>
            <c:spPr>
              <a:solidFill>
                <a:srgbClr val="7030A0"/>
              </a:solidFill>
              <a:ln>
                <a:solidFill>
                  <a:srgbClr val="FFFF00"/>
                </a:solidFill>
              </a:ln>
            </c:spPr>
          </c:dPt>
          <c:dPt>
            <c:idx val="10"/>
            <c:invertIfNegative val="0"/>
            <c:bubble3D val="0"/>
            <c:spPr>
              <a:solidFill>
                <a:srgbClr val="002060"/>
              </a:solidFill>
              <a:ln>
                <a:solidFill>
                  <a:schemeClr val="bg1"/>
                </a:solidFill>
              </a:ln>
            </c:spPr>
          </c:dPt>
          <c:dPt>
            <c:idx val="11"/>
            <c:invertIfNegative val="0"/>
            <c:bubble3D val="0"/>
            <c:spPr>
              <a:solidFill>
                <a:schemeClr val="accent6"/>
              </a:solidFill>
              <a:ln>
                <a:solidFill>
                  <a:schemeClr val="bg1"/>
                </a:solidFill>
              </a:ln>
            </c:spPr>
          </c:dPt>
          <c:cat>
            <c:strRef>
              <c:f>DataF13.2!$A$4:$I$4</c:f>
              <c:strCache>
                <c:ptCount val="9"/>
                <c:pt idx="0">
                  <c:v>Europe</c:v>
                </c:pt>
                <c:pt idx="1">
                  <c:v>China</c:v>
                </c:pt>
                <c:pt idx="2">
                  <c:v>Russia</c:v>
                </c:pt>
                <c:pt idx="3">
                  <c:v>U.S.</c:v>
                </c:pt>
                <c:pt idx="4">
                  <c:v>India</c:v>
                </c:pt>
                <c:pt idx="5">
                  <c:v>Brasil</c:v>
                </c:pt>
                <c:pt idx="6">
                  <c:v>Middle East</c:v>
                </c:pt>
                <c:pt idx="7">
                  <c:v>South Africa</c:v>
                </c:pt>
                <c:pt idx="8">
                  <c:v>Qatar</c:v>
                </c:pt>
              </c:strCache>
            </c:strRef>
          </c:cat>
          <c:val>
            <c:numRef>
              <c:f>DataF13.2!$A$29:$I$29</c:f>
              <c:numCache>
                <c:formatCode>0.0</c:formatCode>
                <c:ptCount val="9"/>
                <c:pt idx="0">
                  <c:v>24.68035841190002</c:v>
                </c:pt>
                <c:pt idx="1">
                  <c:v>46.308724832214772</c:v>
                </c:pt>
                <c:pt idx="2">
                  <c:v>60.714285714285708</c:v>
                </c:pt>
                <c:pt idx="3">
                  <c:v>80.158727036507941</c:v>
                </c:pt>
                <c:pt idx="4">
                  <c:v>72.448979591836746</c:v>
                </c:pt>
                <c:pt idx="5">
                  <c:v>84.892086330935243</c:v>
                </c:pt>
                <c:pt idx="6">
                  <c:v>161.36054727409956</c:v>
                </c:pt>
                <c:pt idx="7">
                  <c:v>102.57349019267356</c:v>
                </c:pt>
                <c:pt idx="8">
                  <c:v>154.25531914893614</c:v>
                </c:pt>
              </c:numCache>
            </c:numRef>
          </c:val>
          <c:extLst/>
        </c:ser>
        <c:dLbls>
          <c:showLegendKey val="0"/>
          <c:showVal val="0"/>
          <c:showCatName val="0"/>
          <c:showSerName val="0"/>
          <c:showPercent val="0"/>
          <c:showBubbleSize val="0"/>
        </c:dLbls>
        <c:gapWidth val="34"/>
        <c:axId val="632686144"/>
        <c:axId val="632688496"/>
      </c:barChart>
      <c:catAx>
        <c:axId val="632686144"/>
        <c:scaling>
          <c:orientation val="minMax"/>
        </c:scaling>
        <c:delete val="0"/>
        <c:axPos val="b"/>
        <c:numFmt formatCode="General" sourceLinked="0"/>
        <c:majorTickMark val="out"/>
        <c:minorTickMark val="none"/>
        <c:tickLblPos val="nextTo"/>
        <c:txPr>
          <a:bodyPr anchor="t" anchorCtr="0"/>
          <a:lstStyle/>
          <a:p>
            <a:pPr>
              <a:defRPr sz="1400" b="1" i="0" baseline="0">
                <a:latin typeface="Arial" panose="020B0604020202020204" pitchFamily="34" charset="0"/>
                <a:cs typeface="Arial" panose="020B0604020202020204" pitchFamily="34" charset="0"/>
              </a:defRPr>
            </a:pPr>
            <a:endParaRPr lang="fr-FR"/>
          </a:p>
        </c:txPr>
        <c:crossAx val="632688496"/>
        <c:crosses val="autoZero"/>
        <c:auto val="1"/>
        <c:lblAlgn val="ctr"/>
        <c:lblOffset val="100"/>
        <c:tickMarkSkip val="2"/>
        <c:noMultiLvlLbl val="0"/>
      </c:catAx>
      <c:valAx>
        <c:axId val="632688496"/>
        <c:scaling>
          <c:logBase val="2"/>
          <c:orientation val="minMax"/>
          <c:max val="200"/>
          <c:min val="10"/>
        </c:scaling>
        <c:delete val="0"/>
        <c:axPos val="l"/>
        <c:majorGridlines>
          <c:spPr>
            <a:ln w="12700">
              <a:prstDash val="sysDash"/>
            </a:ln>
          </c:spPr>
        </c:majorGridlines>
        <c:title>
          <c:tx>
            <c:rich>
              <a:bodyPr/>
              <a:lstStyle/>
              <a:p>
                <a:pPr>
                  <a:defRPr sz="1300">
                    <a:latin typeface="Arial Narrow" panose="020B0606020202030204" pitchFamily="34" charset="0"/>
                  </a:defRPr>
                </a:pPr>
                <a:r>
                  <a:rPr lang="fr-FR" sz="1300" b="0">
                    <a:latin typeface="Arial Narrow" panose="020B0606020202030204" pitchFamily="34" charset="0"/>
                    <a:cs typeface="Arial" panose="020B0604020202020204" pitchFamily="34" charset="0"/>
                  </a:rPr>
                  <a:t>Ratio</a:t>
                </a:r>
                <a:r>
                  <a:rPr lang="fr-FR" sz="1300" b="0" baseline="0">
                    <a:latin typeface="Arial Narrow" panose="020B0606020202030204" pitchFamily="34" charset="0"/>
                    <a:cs typeface="Arial" panose="020B0604020202020204" pitchFamily="34" charset="0"/>
                  </a:rPr>
                  <a:t> of average incomes of the top 1% and the bottom 50%</a:t>
                </a:r>
                <a:endParaRPr lang="fr-FR" sz="1300" b="0">
                  <a:latin typeface="Arial Narrow" panose="020B0606020202030204" pitchFamily="34" charset="0"/>
                  <a:cs typeface="Arial" panose="020B0604020202020204" pitchFamily="34" charset="0"/>
                </a:endParaRPr>
              </a:p>
            </c:rich>
          </c:tx>
          <c:layout>
            <c:manualLayout>
              <c:xMode val="edge"/>
              <c:yMode val="edge"/>
              <c:x val="1.1611278789778209E-3"/>
              <c:y val="9.7261374567998007E-2"/>
            </c:manualLayout>
          </c:layout>
          <c:overlay val="0"/>
        </c:title>
        <c:numFmt formatCode="#,##0" sourceLinked="0"/>
        <c:majorTickMark val="out"/>
        <c:minorTickMark val="none"/>
        <c:tickLblPos val="nextTo"/>
        <c:txPr>
          <a:bodyPr/>
          <a:lstStyle/>
          <a:p>
            <a:pPr>
              <a:defRPr sz="1500" b="0" i="0">
                <a:latin typeface="Arial"/>
              </a:defRPr>
            </a:pPr>
            <a:endParaRPr lang="fr-FR"/>
          </a:p>
        </c:txPr>
        <c:crossAx val="632686144"/>
        <c:crosses val="autoZero"/>
        <c:crossBetween val="between"/>
        <c:majorUnit val="2"/>
      </c:valAx>
      <c:spPr>
        <a:noFill/>
        <a:ln w="25400">
          <a:solidFill>
            <a:schemeClr val="tx1"/>
          </a:solidFill>
        </a:ln>
      </c:spPr>
    </c:plotArea>
    <c:plotVisOnly val="1"/>
    <c:dispBlanksAs val="gap"/>
    <c:showDLblsOverMax val="0"/>
  </c:chart>
  <c:spPr>
    <a:ln>
      <a:noFill/>
    </a:ln>
  </c:sp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baseline="0"/>
              <a:t>The global distribution of carbon emissions 2010-2018</a:t>
            </a:r>
            <a:endParaRPr lang="fr-FR" sz="2000"/>
          </a:p>
        </c:rich>
      </c:tx>
      <c:layout>
        <c:manualLayout>
          <c:xMode val="edge"/>
          <c:yMode val="edge"/>
          <c:x val="0.17850083149392193"/>
          <c:y val="6.7819859621619698E-3"/>
        </c:manualLayout>
      </c:layout>
      <c:overlay val="0"/>
    </c:title>
    <c:autoTitleDeleted val="0"/>
    <c:plotArea>
      <c:layout>
        <c:manualLayout>
          <c:layoutTarget val="inner"/>
          <c:xMode val="edge"/>
          <c:yMode val="edge"/>
          <c:x val="9.1411433427050895E-2"/>
          <c:y val="7.1346012230368197E-2"/>
          <c:w val="0.89464917368643604"/>
          <c:h val="0.69071433140374505"/>
        </c:manualLayout>
      </c:layout>
      <c:barChart>
        <c:barDir val="col"/>
        <c:grouping val="clustered"/>
        <c:varyColors val="0"/>
        <c:ser>
          <c:idx val="0"/>
          <c:order val="0"/>
          <c:tx>
            <c:v>Total carbon emissions</c:v>
          </c:tx>
          <c:spPr>
            <a:solidFill>
              <a:srgbClr val="7030A0"/>
            </a:solidFill>
          </c:spPr>
          <c:invertIfNegative val="0"/>
          <c:cat>
            <c:strRef>
              <c:f>DataF13.7!$A$5:$A$8</c:f>
              <c:strCache>
                <c:ptCount val="4"/>
                <c:pt idx="0">
                  <c:v>North America</c:v>
                </c:pt>
                <c:pt idx="1">
                  <c:v>Europe</c:v>
                </c:pt>
                <c:pt idx="2">
                  <c:v>China</c:v>
                </c:pt>
                <c:pt idx="3">
                  <c:v>Rest of the world</c:v>
                </c:pt>
              </c:strCache>
            </c:strRef>
          </c:cat>
          <c:val>
            <c:numRef>
              <c:f>DataF13.7!$B$5:$B$8</c:f>
              <c:numCache>
                <c:formatCode>0%</c:formatCode>
                <c:ptCount val="4"/>
                <c:pt idx="0">
                  <c:v>0.21199999999999999</c:v>
                </c:pt>
                <c:pt idx="1">
                  <c:v>0.16400000000000001</c:v>
                </c:pt>
                <c:pt idx="2">
                  <c:v>0.215</c:v>
                </c:pt>
                <c:pt idx="3">
                  <c:v>0.40900000000000003</c:v>
                </c:pt>
              </c:numCache>
            </c:numRef>
          </c:val>
          <c:extLst/>
        </c:ser>
        <c:ser>
          <c:idx val="1"/>
          <c:order val="1"/>
          <c:tx>
            <c:v>Individual carbon emissions higher than global average</c:v>
          </c:tx>
          <c:spPr>
            <a:solidFill>
              <a:schemeClr val="accent2"/>
            </a:solidFill>
          </c:spPr>
          <c:invertIfNegative val="0"/>
          <c:val>
            <c:numRef>
              <c:f>DataF13.7!$C$5:$C$8</c:f>
              <c:numCache>
                <c:formatCode>0%</c:formatCode>
                <c:ptCount val="4"/>
                <c:pt idx="0">
                  <c:v>0.35699999999999998</c:v>
                </c:pt>
                <c:pt idx="1">
                  <c:v>0.2</c:v>
                </c:pt>
                <c:pt idx="2">
                  <c:v>0.151</c:v>
                </c:pt>
                <c:pt idx="3">
                  <c:v>0.29200000000000004</c:v>
                </c:pt>
              </c:numCache>
            </c:numRef>
          </c:val>
        </c:ser>
        <c:ser>
          <c:idx val="3"/>
          <c:order val="2"/>
          <c:tx>
            <c:v>Emissions higher than 2,3x global average (top 10%)</c:v>
          </c:tx>
          <c:spPr>
            <a:solidFill>
              <a:srgbClr val="FF0000"/>
            </a:solidFill>
          </c:spPr>
          <c:invertIfNegative val="0"/>
          <c:val>
            <c:numRef>
              <c:f>DataF13.7!$D$5:$D$8</c:f>
              <c:numCache>
                <c:formatCode>0%</c:formatCode>
                <c:ptCount val="4"/>
                <c:pt idx="0">
                  <c:v>0.46200000000000002</c:v>
                </c:pt>
                <c:pt idx="1">
                  <c:v>0.156</c:v>
                </c:pt>
                <c:pt idx="2">
                  <c:v>0.11600000000000001</c:v>
                </c:pt>
                <c:pt idx="3">
                  <c:v>0.26600000000000001</c:v>
                </c:pt>
              </c:numCache>
            </c:numRef>
          </c:val>
        </c:ser>
        <c:ser>
          <c:idx val="2"/>
          <c:order val="3"/>
          <c:tx>
            <c:v>Emissions higher than 9,1x global average (top 1%)</c:v>
          </c:tx>
          <c:spPr>
            <a:solidFill>
              <a:srgbClr val="00B050"/>
            </a:solidFill>
            <a:ln>
              <a:solidFill>
                <a:srgbClr val="00B050"/>
              </a:solidFill>
            </a:ln>
          </c:spPr>
          <c:invertIfNegative val="0"/>
          <c:cat>
            <c:strRef>
              <c:f>DataF13.7!$A$5:$A$8</c:f>
              <c:strCache>
                <c:ptCount val="4"/>
                <c:pt idx="0">
                  <c:v>North America</c:v>
                </c:pt>
                <c:pt idx="1">
                  <c:v>Europe</c:v>
                </c:pt>
                <c:pt idx="2">
                  <c:v>China</c:v>
                </c:pt>
                <c:pt idx="3">
                  <c:v>Rest of the world</c:v>
                </c:pt>
              </c:strCache>
            </c:strRef>
          </c:cat>
          <c:val>
            <c:numRef>
              <c:f>DataF13.7!$E$5:$E$8</c:f>
              <c:numCache>
                <c:formatCode>0%</c:formatCode>
                <c:ptCount val="4"/>
                <c:pt idx="0">
                  <c:v>0.57299999999999995</c:v>
                </c:pt>
                <c:pt idx="1">
                  <c:v>0.14799999999999999</c:v>
                </c:pt>
                <c:pt idx="2">
                  <c:v>5.7000000000000002E-2</c:v>
                </c:pt>
                <c:pt idx="3">
                  <c:v>0.22200000000000003</c:v>
                </c:pt>
              </c:numCache>
            </c:numRef>
          </c:val>
        </c:ser>
        <c:dLbls>
          <c:showLegendKey val="0"/>
          <c:showVal val="0"/>
          <c:showCatName val="0"/>
          <c:showSerName val="0"/>
          <c:showPercent val="0"/>
          <c:showBubbleSize val="0"/>
        </c:dLbls>
        <c:gapWidth val="50"/>
        <c:axId val="632689280"/>
        <c:axId val="632685360"/>
      </c:barChart>
      <c:catAx>
        <c:axId val="632689280"/>
        <c:scaling>
          <c:orientation val="minMax"/>
        </c:scaling>
        <c:delete val="0"/>
        <c:axPos val="b"/>
        <c:numFmt formatCode="General" sourceLinked="0"/>
        <c:majorTickMark val="out"/>
        <c:minorTickMark val="none"/>
        <c:tickLblPos val="nextTo"/>
        <c:txPr>
          <a:bodyPr rot="0"/>
          <a:lstStyle/>
          <a:p>
            <a:pPr>
              <a:defRPr sz="1600" b="1" i="0">
                <a:latin typeface="Arial"/>
              </a:defRPr>
            </a:pPr>
            <a:endParaRPr lang="fr-FR"/>
          </a:p>
        </c:txPr>
        <c:crossAx val="632685360"/>
        <c:crosses val="autoZero"/>
        <c:auto val="1"/>
        <c:lblAlgn val="ctr"/>
        <c:lblOffset val="100"/>
        <c:tickLblSkip val="1"/>
        <c:noMultiLvlLbl val="0"/>
      </c:catAx>
      <c:valAx>
        <c:axId val="632685360"/>
        <c:scaling>
          <c:orientation val="minMax"/>
          <c:max val="0.6"/>
          <c:min val="0"/>
        </c:scaling>
        <c:delete val="0"/>
        <c:axPos val="l"/>
        <c:majorGridlines>
          <c:spPr>
            <a:ln w="12700">
              <a:prstDash val="sysDash"/>
            </a:ln>
          </c:spPr>
        </c:majorGridlines>
        <c:title>
          <c:tx>
            <c:rich>
              <a:bodyPr/>
              <a:lstStyle/>
              <a:p>
                <a:pPr>
                  <a:defRPr sz="1200" b="0">
                    <a:latin typeface="Arial Narrow" panose="020B0606020202030204" pitchFamily="34" charset="0"/>
                    <a:cs typeface="Arial" panose="020B0604020202020204" pitchFamily="34" charset="0"/>
                  </a:defRPr>
                </a:pPr>
                <a:r>
                  <a:rPr lang="fr-FR" sz="1300" b="0">
                    <a:latin typeface="Arial" panose="020B0604020202020204" pitchFamily="34" charset="0"/>
                    <a:cs typeface="Arial" panose="020B0604020202020204" pitchFamily="34" charset="0"/>
                  </a:rPr>
                  <a:t>Share</a:t>
                </a:r>
                <a:r>
                  <a:rPr lang="fr-FR" sz="1300" b="0" baseline="0">
                    <a:latin typeface="Arial" panose="020B0604020202020204" pitchFamily="34" charset="0"/>
                    <a:cs typeface="Arial" panose="020B0604020202020204" pitchFamily="34" charset="0"/>
                  </a:rPr>
                  <a:t> of each region in global emissions</a:t>
                </a:r>
                <a:endParaRPr lang="fr-FR" sz="1300" b="0">
                  <a:latin typeface="Arial" panose="020B0604020202020204" pitchFamily="34" charset="0"/>
                  <a:cs typeface="Arial" panose="020B0604020202020204" pitchFamily="34" charset="0"/>
                </a:endParaRPr>
              </a:p>
            </c:rich>
          </c:tx>
          <c:layout>
            <c:manualLayout>
              <c:xMode val="edge"/>
              <c:yMode val="edge"/>
              <c:x val="1.3773480327272101E-3"/>
              <c:y val="0.123480984140439"/>
            </c:manualLayout>
          </c:layout>
          <c:overlay val="0"/>
        </c:title>
        <c:numFmt formatCode="0%" sourceLinked="0"/>
        <c:majorTickMark val="out"/>
        <c:minorTickMark val="none"/>
        <c:tickLblPos val="nextTo"/>
        <c:txPr>
          <a:bodyPr/>
          <a:lstStyle/>
          <a:p>
            <a:pPr>
              <a:defRPr sz="1500" b="0" i="0">
                <a:latin typeface="Arial"/>
              </a:defRPr>
            </a:pPr>
            <a:endParaRPr lang="fr-FR"/>
          </a:p>
        </c:txPr>
        <c:crossAx val="632689280"/>
        <c:crosses val="autoZero"/>
        <c:crossBetween val="between"/>
        <c:majorUnit val="0.05"/>
      </c:valAx>
      <c:spPr>
        <a:noFill/>
        <a:ln w="28575">
          <a:solidFill>
            <a:schemeClr val="tx1"/>
          </a:solidFill>
        </a:ln>
      </c:spPr>
    </c:plotArea>
    <c:legend>
      <c:legendPos val="t"/>
      <c:layout>
        <c:manualLayout>
          <c:xMode val="edge"/>
          <c:yMode val="edge"/>
          <c:x val="0.33002303380412201"/>
          <c:y val="8.7798086494906002E-2"/>
          <c:w val="0.54955340652525297"/>
          <c:h val="0.19106150765899099"/>
        </c:manualLayout>
      </c:layout>
      <c:overlay val="0"/>
      <c:spPr>
        <a:solidFill>
          <a:sysClr val="window" lastClr="FFFFFF"/>
        </a:solidFill>
        <a:ln w="15875">
          <a:solidFill>
            <a:schemeClr val="tx1"/>
          </a:solidFill>
        </a:ln>
      </c:spPr>
      <c:txPr>
        <a:bodyPr/>
        <a:lstStyle/>
        <a:p>
          <a:pPr>
            <a:defRPr sz="1400">
              <a:latin typeface="Arial" panose="020B0604020202020204" pitchFamily="34" charset="0"/>
              <a:cs typeface="Arial" panose="020B0604020202020204" pitchFamily="34" charset="0"/>
            </a:defRPr>
          </a:pPr>
          <a:endParaRPr lang="fr-FR"/>
        </a:p>
      </c:txPr>
    </c:legend>
    <c:plotVisOnly val="1"/>
    <c:dispBlanksAs val="gap"/>
    <c:showDLblsOverMax val="0"/>
  </c:chart>
  <c:spPr>
    <a:ln w="25400">
      <a:noFill/>
    </a:ln>
  </c:sp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aseline="0"/>
              <a:t>Top decile wealth share: rich and emerging countries</a:t>
            </a:r>
            <a:endParaRPr lang="fr-FR" sz="2000"/>
          </a:p>
        </c:rich>
      </c:tx>
      <c:layout>
        <c:manualLayout>
          <c:xMode val="edge"/>
          <c:yMode val="edge"/>
          <c:x val="0.18116415135608049"/>
          <c:y val="2.224764134212953E-3"/>
        </c:manualLayout>
      </c:layout>
      <c:overlay val="0"/>
      <c:spPr>
        <a:noFill/>
        <a:ln w="25400">
          <a:noFill/>
        </a:ln>
      </c:spPr>
    </c:title>
    <c:autoTitleDeleted val="0"/>
    <c:plotArea>
      <c:layout>
        <c:manualLayout>
          <c:layoutTarget val="inner"/>
          <c:xMode val="edge"/>
          <c:yMode val="edge"/>
          <c:x val="0.100752924024614"/>
          <c:y val="6.3377125220646494E-2"/>
          <c:w val="0.86616395114914202"/>
          <c:h val="0.76268845961237297"/>
        </c:manualLayout>
      </c:layout>
      <c:lineChart>
        <c:grouping val="standard"/>
        <c:varyColors val="0"/>
        <c:ser>
          <c:idx val="0"/>
          <c:order val="0"/>
          <c:tx>
            <c:v>United States</c:v>
          </c:tx>
          <c:spPr>
            <a:ln w="44450">
              <a:solidFill>
                <a:schemeClr val="accent1"/>
              </a:solidFill>
            </a:ln>
          </c:spPr>
          <c:marker>
            <c:symbol val="square"/>
            <c:size val="7"/>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DataF13.8!$B$6:$B$121</c:f>
              <c:numCache>
                <c:formatCode>General</c:formatCode>
                <c:ptCount val="116"/>
                <c:pt idx="0" formatCode="0.0%">
                  <c:v>0.76</c:v>
                </c:pt>
                <c:pt idx="13" formatCode="0.0%">
                  <c:v>0.78443655062732798</c:v>
                </c:pt>
                <c:pt idx="14" formatCode="0.0%">
                  <c:v>0.78329371932034597</c:v>
                </c:pt>
                <c:pt idx="15" formatCode="0.0%">
                  <c:v>0.77967494492095302</c:v>
                </c:pt>
                <c:pt idx="16" formatCode="0.0%">
                  <c:v>0.78218139836912204</c:v>
                </c:pt>
                <c:pt idx="17" formatCode="0.0%">
                  <c:v>0.78306176266180305</c:v>
                </c:pt>
                <c:pt idx="18" formatCode="0.0%">
                  <c:v>0.78569529102396296</c:v>
                </c:pt>
                <c:pt idx="19" formatCode="0.0%">
                  <c:v>0.80078314648385795</c:v>
                </c:pt>
                <c:pt idx="20" formatCode="0.0%">
                  <c:v>0.78098062411596003</c:v>
                </c:pt>
                <c:pt idx="21" formatCode="0.0%">
                  <c:v>0.77989838268579803</c:v>
                </c:pt>
                <c:pt idx="22" formatCode="0.0%">
                  <c:v>0.79238395352867097</c:v>
                </c:pt>
                <c:pt idx="23" formatCode="0.0%">
                  <c:v>0.79670310411995104</c:v>
                </c:pt>
                <c:pt idx="24" formatCode="0.0%">
                  <c:v>0.81136844143264797</c:v>
                </c:pt>
                <c:pt idx="25" formatCode="0.0%">
                  <c:v>0.82219273367651402</c:v>
                </c:pt>
                <c:pt idx="26" formatCode="0.0%">
                  <c:v>0.83162446571498405</c:v>
                </c:pt>
                <c:pt idx="27" formatCode="0.0%">
                  <c:v>0.84176299873330995</c:v>
                </c:pt>
                <c:pt idx="28" formatCode="0.0%">
                  <c:v>0.84457980485883</c:v>
                </c:pt>
                <c:pt idx="29" formatCode="0.0%">
                  <c:v>0.84398510338056598</c:v>
                </c:pt>
                <c:pt idx="30" formatCode="0.0%">
                  <c:v>0.84590846131714703</c:v>
                </c:pt>
                <c:pt idx="31" formatCode="0.0%">
                  <c:v>0.84357943841275895</c:v>
                </c:pt>
                <c:pt idx="32" formatCode="0.0%">
                  <c:v>0.84800623394128105</c:v>
                </c:pt>
                <c:pt idx="33" formatCode="0.0%">
                  <c:v>0.845589857459497</c:v>
                </c:pt>
                <c:pt idx="34" formatCode="0.0%">
                  <c:v>0.83025886394551396</c:v>
                </c:pt>
                <c:pt idx="35" formatCode="0.0%">
                  <c:v>0.816811947387594</c:v>
                </c:pt>
                <c:pt idx="36" formatCode="0.0%">
                  <c:v>0.82176710289627397</c:v>
                </c:pt>
                <c:pt idx="37" formatCode="0.0%">
                  <c:v>0.80291582689654195</c:v>
                </c:pt>
                <c:pt idx="38" formatCode="0.0%">
                  <c:v>0.79947371460188799</c:v>
                </c:pt>
                <c:pt idx="39" formatCode="0.0%">
                  <c:v>0.80275661832552503</c:v>
                </c:pt>
                <c:pt idx="40" formatCode="0.0%">
                  <c:v>0.77125337865381705</c:v>
                </c:pt>
                <c:pt idx="41" formatCode="0.0%">
                  <c:v>0.74628234058078902</c:v>
                </c:pt>
                <c:pt idx="42" formatCode="0.0%">
                  <c:v>0.72875994016322398</c:v>
                </c:pt>
                <c:pt idx="43" formatCode="0.0%">
                  <c:v>0.73340488561392703</c:v>
                </c:pt>
                <c:pt idx="44" formatCode="0.0%">
                  <c:v>0.71073595826619396</c:v>
                </c:pt>
                <c:pt idx="45" formatCode="0.0%">
                  <c:v>0.71766972695540898</c:v>
                </c:pt>
                <c:pt idx="46" formatCode="0.0%">
                  <c:v>0.714942537363222</c:v>
                </c:pt>
                <c:pt idx="47" formatCode="0.0%">
                  <c:v>0.70119983976082101</c:v>
                </c:pt>
                <c:pt idx="48" formatCode="0.0%">
                  <c:v>0.68680177781249097</c:v>
                </c:pt>
                <c:pt idx="49" formatCode="0.0%">
                  <c:v>0.67864322967450796</c:v>
                </c:pt>
                <c:pt idx="50" formatCode="0.0%">
                  <c:v>0.68267514104172999</c:v>
                </c:pt>
                <c:pt idx="51" formatCode="0.0%">
                  <c:v>0.68270254338983005</c:v>
                </c:pt>
                <c:pt idx="52" formatCode="0.0%">
                  <c:v>0.679559793873176</c:v>
                </c:pt>
                <c:pt idx="53" formatCode="0.0%">
                  <c:v>0.67280158117943101</c:v>
                </c:pt>
                <c:pt idx="54" formatCode="0.0%">
                  <c:v>0.67748253014174398</c:v>
                </c:pt>
                <c:pt idx="55" formatCode="0.0%">
                  <c:v>0.681361295641839</c:v>
                </c:pt>
                <c:pt idx="56" formatCode="0.0%">
                  <c:v>0.68531605006488205</c:v>
                </c:pt>
                <c:pt idx="57" formatCode="0.0%">
                  <c:v>0.689294269671055</c:v>
                </c:pt>
                <c:pt idx="58" formatCode="0.0%">
                  <c:v>0.68817161579505703</c:v>
                </c:pt>
                <c:pt idx="59" formatCode="0.0%">
                  <c:v>0.69568071880084004</c:v>
                </c:pt>
                <c:pt idx="60" formatCode="0.0%">
                  <c:v>0.69851887146645697</c:v>
                </c:pt>
                <c:pt idx="61" formatCode="0.0%">
                  <c:v>0.70078054438683701</c:v>
                </c:pt>
                <c:pt idx="62" formatCode="0.0%">
                  <c:v>0.70635253190994296</c:v>
                </c:pt>
                <c:pt idx="63" formatCode="0.0%">
                  <c:v>0.70526880025863603</c:v>
                </c:pt>
                <c:pt idx="64" formatCode="0.0%">
                  <c:v>0.70418506860732999</c:v>
                </c:pt>
                <c:pt idx="65" formatCode="0.0%">
                  <c:v>0.69842571020126298</c:v>
                </c:pt>
                <c:pt idx="66" formatCode="0.0%">
                  <c:v>0.69266635179519698</c:v>
                </c:pt>
                <c:pt idx="67" formatCode="0.0%">
                  <c:v>0.68818885274231401</c:v>
                </c:pt>
                <c:pt idx="68" formatCode="0.0%">
                  <c:v>0.68873071298003197</c:v>
                </c:pt>
                <c:pt idx="69" formatCode="0.0%">
                  <c:v>0.68108213506639004</c:v>
                </c:pt>
                <c:pt idx="70" formatCode="0.0%">
                  <c:v>0.68337176763452601</c:v>
                </c:pt>
                <c:pt idx="71" formatCode="0.0%">
                  <c:v>0.67701507755555201</c:v>
                </c:pt>
                <c:pt idx="72" formatCode="0.0%">
                  <c:v>0.67645288724452302</c:v>
                </c:pt>
                <c:pt idx="73" formatCode="0.0%">
                  <c:v>0.66858103231061194</c:v>
                </c:pt>
                <c:pt idx="74" formatCode="0.0%">
                  <c:v>0.66298972349613905</c:v>
                </c:pt>
                <c:pt idx="75" formatCode="0.0%">
                  <c:v>0.65878696460276798</c:v>
                </c:pt>
                <c:pt idx="76" formatCode="0.0%">
                  <c:v>0.65054206596687403</c:v>
                </c:pt>
                <c:pt idx="77" formatCode="0.0%">
                  <c:v>0.64704281359445304</c:v>
                </c:pt>
                <c:pt idx="78" formatCode="0.0%">
                  <c:v>0.63908534901565905</c:v>
                </c:pt>
                <c:pt idx="79" formatCode="0.0%">
                  <c:v>0.64490252733230602</c:v>
                </c:pt>
                <c:pt idx="80" formatCode="0.0%">
                  <c:v>0.64208322763443004</c:v>
                </c:pt>
                <c:pt idx="81" formatCode="0.0%">
                  <c:v>0.63910394906997703</c:v>
                </c:pt>
                <c:pt idx="82" formatCode="0.0%">
                  <c:v>0.62862390279769897</c:v>
                </c:pt>
                <c:pt idx="83" formatCode="0.0%">
                  <c:v>0.61933428049087502</c:v>
                </c:pt>
                <c:pt idx="84" formatCode="0.0%">
                  <c:v>0.61365437507629395</c:v>
                </c:pt>
                <c:pt idx="85" formatCode="0.0%">
                  <c:v>0.60790723562240601</c:v>
                </c:pt>
                <c:pt idx="86" formatCode="0.0%">
                  <c:v>0.60649669170379605</c:v>
                </c:pt>
                <c:pt idx="87" formatCode="0.0%">
                  <c:v>0.61578047275543202</c:v>
                </c:pt>
                <c:pt idx="88" formatCode="0.0%">
                  <c:v>0.62737601995468095</c:v>
                </c:pt>
                <c:pt idx="89" formatCode="0.0%">
                  <c:v>0.62700736522674605</c:v>
                </c:pt>
                <c:pt idx="90" formatCode="0.0%">
                  <c:v>0.62883001565933205</c:v>
                </c:pt>
                <c:pt idx="91" formatCode="0.0%">
                  <c:v>0.62743532657623302</c:v>
                </c:pt>
                <c:pt idx="92" formatCode="0.0%">
                  <c:v>0.64253735542297397</c:v>
                </c:pt>
                <c:pt idx="93" formatCode="0.0%">
                  <c:v>0.64571458101272605</c:v>
                </c:pt>
                <c:pt idx="94" formatCode="0.0%">
                  <c:v>0.646326184272766</c:v>
                </c:pt>
                <c:pt idx="95" formatCode="0.0%">
                  <c:v>0.65004730224609397</c:v>
                </c:pt>
                <c:pt idx="96" formatCode="0.0%">
                  <c:v>0.654424488544464</c:v>
                </c:pt>
                <c:pt idx="97" formatCode="0.0%">
                  <c:v>0.65985316038131703</c:v>
                </c:pt>
                <c:pt idx="98" formatCode="0.0%">
                  <c:v>0.66791385412216198</c:v>
                </c:pt>
                <c:pt idx="99" formatCode="0.0%">
                  <c:v>0.670313000679016</c:v>
                </c:pt>
                <c:pt idx="100" formatCode="0.0%">
                  <c:v>0.67375773191452004</c:v>
                </c:pt>
                <c:pt idx="101" formatCode="0.0%">
                  <c:v>0.66447401046752896</c:v>
                </c:pt>
                <c:pt idx="102" formatCode="0.0%">
                  <c:v>0.66348350048065197</c:v>
                </c:pt>
                <c:pt idx="103" formatCode="0.0%">
                  <c:v>0.66558730602264404</c:v>
                </c:pt>
                <c:pt idx="104" formatCode="0.0%">
                  <c:v>0.67369800806045499</c:v>
                </c:pt>
                <c:pt idx="105" formatCode="0.0%">
                  <c:v>0.67417842149734497</c:v>
                </c:pt>
                <c:pt idx="106" formatCode="0.0%">
                  <c:v>0.67976486682891801</c:v>
                </c:pt>
                <c:pt idx="107" formatCode="0.0%">
                  <c:v>0.69035160541534402</c:v>
                </c:pt>
                <c:pt idx="108" formatCode="0.0%">
                  <c:v>0.71999448537826505</c:v>
                </c:pt>
                <c:pt idx="109" formatCode="0.0%">
                  <c:v>0.727669358253479</c:v>
                </c:pt>
                <c:pt idx="110" formatCode="0.0%">
                  <c:v>0.73251938819885298</c:v>
                </c:pt>
                <c:pt idx="111" formatCode="0.0%">
                  <c:v>0.73266696929931596</c:v>
                </c:pt>
                <c:pt idx="112" formatCode="0.0%">
                  <c:v>0.73744320869445801</c:v>
                </c:pt>
                <c:pt idx="113" formatCode="0.0%">
                  <c:v>0.72311288118362405</c:v>
                </c:pt>
                <c:pt idx="114" formatCode="0.0%">
                  <c:v>0.72183471918106101</c:v>
                </c:pt>
                <c:pt idx="115" formatCode="0.0%">
                  <c:v>0.73514579957500004</c:v>
                </c:pt>
              </c:numCache>
            </c:numRef>
          </c:val>
          <c:smooth val="1"/>
        </c:ser>
        <c:ser>
          <c:idx val="4"/>
          <c:order val="1"/>
          <c:tx>
            <c:v>China</c:v>
          </c:tx>
          <c:spPr>
            <a:ln w="38100">
              <a:solidFill>
                <a:schemeClr val="accent2"/>
              </a:solidFill>
            </a:ln>
          </c:spPr>
          <c:marker>
            <c:symbol val="star"/>
            <c:size val="6"/>
            <c:spPr>
              <a:solidFill>
                <a:schemeClr val="accent2"/>
              </a:solidFill>
              <a:ln>
                <a:solidFill>
                  <a:schemeClr val="accent2"/>
                </a:solidFill>
              </a:ln>
            </c:spPr>
          </c:marker>
          <c:val>
            <c:numRef>
              <c:f>DataF13.8!$D$6:$D$121</c:f>
              <c:numCache>
                <c:formatCode>General</c:formatCode>
                <c:ptCount val="116"/>
                <c:pt idx="95" formatCode="0.0%">
                  <c:v>0.40810629729999998</c:v>
                </c:pt>
                <c:pt idx="96" formatCode="0.0%">
                  <c:v>0.430038482</c:v>
                </c:pt>
                <c:pt idx="97" formatCode="0.0%">
                  <c:v>0.44641423229999999</c:v>
                </c:pt>
                <c:pt idx="98" formatCode="0.0%">
                  <c:v>0.45910784599999999</c:v>
                </c:pt>
                <c:pt idx="99" formatCode="0.0%">
                  <c:v>0.469235599</c:v>
                </c:pt>
                <c:pt idx="100" formatCode="0.0%">
                  <c:v>0.47750416400000001</c:v>
                </c:pt>
                <c:pt idx="101" formatCode="0.0%">
                  <c:v>0.4843823612</c:v>
                </c:pt>
                <c:pt idx="102" formatCode="0.0%">
                  <c:v>0.49019375440000001</c:v>
                </c:pt>
                <c:pt idx="103" formatCode="0.0%">
                  <c:v>0.49029678110000002</c:v>
                </c:pt>
                <c:pt idx="104" formatCode="0.0%">
                  <c:v>0.50614482159999996</c:v>
                </c:pt>
                <c:pt idx="105" formatCode="0.0%">
                  <c:v>0.52294331790000004</c:v>
                </c:pt>
                <c:pt idx="106" formatCode="0.0%">
                  <c:v>0.53935301300000005</c:v>
                </c:pt>
                <c:pt idx="107" formatCode="0.0%">
                  <c:v>0.55819779629999999</c:v>
                </c:pt>
                <c:pt idx="108" formatCode="0.0%">
                  <c:v>0.56917029620000004</c:v>
                </c:pt>
                <c:pt idx="109" formatCode="0.0%">
                  <c:v>0.58202731610000003</c:v>
                </c:pt>
                <c:pt idx="110" formatCode="0.0%">
                  <c:v>0.62758243079999998</c:v>
                </c:pt>
                <c:pt idx="111" formatCode="0.0%">
                  <c:v>0.66712719200000004</c:v>
                </c:pt>
                <c:pt idx="112" formatCode="0.0%">
                  <c:v>0.66524803639999996</c:v>
                </c:pt>
                <c:pt idx="113" formatCode="0.0%">
                  <c:v>0.66562438010000002</c:v>
                </c:pt>
                <c:pt idx="114" formatCode="0.0%">
                  <c:v>0.66739559169999996</c:v>
                </c:pt>
                <c:pt idx="115" formatCode="0.0%">
                  <c:v>0.67408591510000004</c:v>
                </c:pt>
              </c:numCache>
            </c:numRef>
          </c:val>
          <c:smooth val="0"/>
        </c:ser>
        <c:ser>
          <c:idx val="7"/>
          <c:order val="2"/>
          <c:tx>
            <c:v>India</c:v>
          </c:tx>
          <c:spPr>
            <a:ln w="41275">
              <a:solidFill>
                <a:schemeClr val="accent6"/>
              </a:solidFill>
            </a:ln>
          </c:spPr>
          <c:marker>
            <c:symbol val="circle"/>
            <c:size val="9"/>
            <c:spPr>
              <a:solidFill>
                <a:schemeClr val="accent6"/>
              </a:solidFill>
              <a:ln>
                <a:solidFill>
                  <a:schemeClr val="accent6"/>
                </a:solidFill>
              </a:ln>
            </c:spPr>
          </c:marker>
          <c:val>
            <c:numRef>
              <c:f>DataF13.8!$H$6:$H$121</c:f>
              <c:numCache>
                <c:formatCode>General</c:formatCode>
                <c:ptCount val="116"/>
                <c:pt idx="61" formatCode="0.0%">
                  <c:v>0.43183713689999997</c:v>
                </c:pt>
                <c:pt idx="71" formatCode="0.0%">
                  <c:v>0.42248031190000002</c:v>
                </c:pt>
                <c:pt idx="81" formatCode="0.0%">
                  <c:v>0.45004628289999998</c:v>
                </c:pt>
                <c:pt idx="91" formatCode="0.0%">
                  <c:v>0.50539065559999996</c:v>
                </c:pt>
                <c:pt idx="102" formatCode="0.0%">
                  <c:v>0.55599010100000001</c:v>
                </c:pt>
                <c:pt idx="112" formatCode="0.0%">
                  <c:v>0.62770879410000002</c:v>
                </c:pt>
              </c:numCache>
            </c:numRef>
          </c:val>
          <c:smooth val="0"/>
        </c:ser>
        <c:ser>
          <c:idx val="6"/>
          <c:order val="3"/>
          <c:tx>
            <c:v>Russia</c:v>
          </c:tx>
          <c:spPr>
            <a:ln w="38100">
              <a:solidFill>
                <a:schemeClr val="tx1"/>
              </a:solidFill>
            </a:ln>
          </c:spPr>
          <c:marker>
            <c:symbol val="diamond"/>
            <c:size val="8"/>
            <c:spPr>
              <a:solidFill>
                <a:schemeClr val="tx1"/>
              </a:solidFill>
              <a:ln>
                <a:solidFill>
                  <a:schemeClr val="tx1"/>
                </a:solidFill>
              </a:ln>
            </c:spPr>
          </c:marker>
          <c:val>
            <c:numRef>
              <c:f>DataF13.8!$F$6:$F$121</c:f>
              <c:numCache>
                <c:formatCode>General</c:formatCode>
                <c:ptCount val="116"/>
                <c:pt idx="95" formatCode="0.0%">
                  <c:v>0.52553659793920804</c:v>
                </c:pt>
                <c:pt idx="96" formatCode="0.0%">
                  <c:v>0.54409099649637904</c:v>
                </c:pt>
                <c:pt idx="97" formatCode="0.0%">
                  <c:v>0.59565450181253299</c:v>
                </c:pt>
                <c:pt idx="98" formatCode="0.0%">
                  <c:v>0.62404166487976898</c:v>
                </c:pt>
                <c:pt idx="99" formatCode="0.0%">
                  <c:v>0.657416204921901</c:v>
                </c:pt>
                <c:pt idx="100" formatCode="0.0%">
                  <c:v>0.64647481730207801</c:v>
                </c:pt>
                <c:pt idx="101" formatCode="0.0%">
                  <c:v>0.66741356486454595</c:v>
                </c:pt>
                <c:pt idx="102" formatCode="0.0%">
                  <c:v>0.64301335974596396</c:v>
                </c:pt>
                <c:pt idx="103" formatCode="0.0%">
                  <c:v>0.66709019104018796</c:v>
                </c:pt>
                <c:pt idx="104" formatCode="0.0%">
                  <c:v>0.67024151468649495</c:v>
                </c:pt>
                <c:pt idx="105" formatCode="0.0%">
                  <c:v>0.65711611858569097</c:v>
                </c:pt>
                <c:pt idx="106" formatCode="0.0%">
                  <c:v>0.63834921456873395</c:v>
                </c:pt>
                <c:pt idx="107" formatCode="0.0%">
                  <c:v>0.63857039646245495</c:v>
                </c:pt>
                <c:pt idx="108" formatCode="0.0%">
                  <c:v>0.66442555817775395</c:v>
                </c:pt>
                <c:pt idx="109" formatCode="0.0%">
                  <c:v>0.62877707183361098</c:v>
                </c:pt>
                <c:pt idx="110" formatCode="0.0%">
                  <c:v>0.65987944300286505</c:v>
                </c:pt>
                <c:pt idx="111" formatCode="0.0%">
                  <c:v>0.68310518353246197</c:v>
                </c:pt>
                <c:pt idx="112" formatCode="0.0%">
                  <c:v>0.67931338748894599</c:v>
                </c:pt>
                <c:pt idx="113" formatCode="0.0%">
                  <c:v>0.67854140396229901</c:v>
                </c:pt>
                <c:pt idx="114" formatCode="0.0%">
                  <c:v>0.684877928812057</c:v>
                </c:pt>
                <c:pt idx="115" formatCode="0.0%">
                  <c:v>0.71322152274660799</c:v>
                </c:pt>
              </c:numCache>
            </c:numRef>
          </c:val>
          <c:smooth val="0"/>
        </c:ser>
        <c:ser>
          <c:idx val="1"/>
          <c:order val="5"/>
          <c:tx>
            <c:v>Britain</c:v>
          </c:tx>
          <c:spPr>
            <a:ln w="44450">
              <a:solidFill>
                <a:srgbClr val="C00000"/>
              </a:solidFill>
            </a:ln>
          </c:spPr>
          <c:marker>
            <c:symbol val="triangle"/>
            <c:size val="9"/>
            <c:spPr>
              <a:solidFill>
                <a:srgbClr val="C00000"/>
              </a:solidFill>
              <a:ln>
                <a:solidFill>
                  <a:srgbClr val="C00000"/>
                </a:solidFill>
              </a:ln>
            </c:spPr>
          </c:marker>
          <c:val>
            <c:numRef>
              <c:f>DataF13.8!$N$6:$N$121</c:f>
              <c:numCache>
                <c:formatCode>0.0%</c:formatCode>
                <c:ptCount val="116"/>
                <c:pt idx="0">
                  <c:v>0.92460289001474993</c:v>
                </c:pt>
                <c:pt idx="13">
                  <c:v>0.92573257446289103</c:v>
                </c:pt>
                <c:pt idx="14">
                  <c:v>0.92965545654296899</c:v>
                </c:pt>
                <c:pt idx="19">
                  <c:v>0.88534126281738301</c:v>
                </c:pt>
                <c:pt idx="20">
                  <c:v>0.87973846435546899</c:v>
                </c:pt>
                <c:pt idx="21">
                  <c:v>0.88178054809570305</c:v>
                </c:pt>
                <c:pt idx="22">
                  <c:v>0.88824607849121096</c:v>
                </c:pt>
                <c:pt idx="23">
                  <c:v>0.88330375671386696</c:v>
                </c:pt>
                <c:pt idx="24">
                  <c:v>0.87929267883300799</c:v>
                </c:pt>
                <c:pt idx="25">
                  <c:v>0.88164772033691396</c:v>
                </c:pt>
                <c:pt idx="26">
                  <c:v>0.87211715698242198</c:v>
                </c:pt>
                <c:pt idx="27">
                  <c:v>0.87982826232910205</c:v>
                </c:pt>
                <c:pt idx="28">
                  <c:v>0.86682701110839799</c:v>
                </c:pt>
                <c:pt idx="29">
                  <c:v>0.87070228576660202</c:v>
                </c:pt>
                <c:pt idx="30">
                  <c:v>0.86131057739257799</c:v>
                </c:pt>
                <c:pt idx="31">
                  <c:v>0.85807365417480497</c:v>
                </c:pt>
                <c:pt idx="32">
                  <c:v>0.85741775512695295</c:v>
                </c:pt>
                <c:pt idx="33">
                  <c:v>0.864070663452148</c:v>
                </c:pt>
                <c:pt idx="34">
                  <c:v>0.861165924072266</c:v>
                </c:pt>
                <c:pt idx="35">
                  <c:v>0.85872962951660203</c:v>
                </c:pt>
                <c:pt idx="36">
                  <c:v>0.85163200378418003</c:v>
                </c:pt>
                <c:pt idx="37">
                  <c:v>0.85470039367675799</c:v>
                </c:pt>
                <c:pt idx="38">
                  <c:v>0.85012535095214803</c:v>
                </c:pt>
                <c:pt idx="39">
                  <c:v>0.84289375305175795</c:v>
                </c:pt>
                <c:pt idx="40">
                  <c:v>0.83811492919921904</c:v>
                </c:pt>
                <c:pt idx="41">
                  <c:v>0.82855720520019505</c:v>
                </c:pt>
                <c:pt idx="46">
                  <c:v>0.83511634826660197</c:v>
                </c:pt>
                <c:pt idx="47">
                  <c:v>0.829775314331055</c:v>
                </c:pt>
                <c:pt idx="48">
                  <c:v>0.83099349975585901</c:v>
                </c:pt>
                <c:pt idx="49">
                  <c:v>0.81768768310546902</c:v>
                </c:pt>
                <c:pt idx="50">
                  <c:v>0.79941551208496098</c:v>
                </c:pt>
                <c:pt idx="51">
                  <c:v>0.78301742553710896</c:v>
                </c:pt>
                <c:pt idx="52">
                  <c:v>0.77486534118652295</c:v>
                </c:pt>
                <c:pt idx="53">
                  <c:v>0.76933677673339795</c:v>
                </c:pt>
                <c:pt idx="54">
                  <c:v>0.76624458312988297</c:v>
                </c:pt>
                <c:pt idx="55">
                  <c:v>0.75321983337402298</c:v>
                </c:pt>
                <c:pt idx="56">
                  <c:v>0.73953918457031298</c:v>
                </c:pt>
                <c:pt idx="57">
                  <c:v>0.72417190551757804</c:v>
                </c:pt>
                <c:pt idx="58">
                  <c:v>0.72042373657226599</c:v>
                </c:pt>
                <c:pt idx="59">
                  <c:v>0.71639450073242195</c:v>
                </c:pt>
                <c:pt idx="60">
                  <c:v>0.70541389465332005</c:v>
                </c:pt>
                <c:pt idx="61">
                  <c:v>0.69359962463378899</c:v>
                </c:pt>
                <c:pt idx="62">
                  <c:v>0.67349678039550798</c:v>
                </c:pt>
                <c:pt idx="63">
                  <c:v>0.67945976257324203</c:v>
                </c:pt>
                <c:pt idx="64">
                  <c:v>0.68493743896484405</c:v>
                </c:pt>
                <c:pt idx="65">
                  <c:v>0.68159248352050805</c:v>
                </c:pt>
                <c:pt idx="66">
                  <c:v>0.66289489746093799</c:v>
                </c:pt>
                <c:pt idx="67">
                  <c:v>0.66712905883789098</c:v>
                </c:pt>
                <c:pt idx="68">
                  <c:v>0.67358558654785206</c:v>
                </c:pt>
                <c:pt idx="69">
                  <c:v>0.64605384826660195</c:v>
                </c:pt>
                <c:pt idx="70">
                  <c:v>0.64461517333984397</c:v>
                </c:pt>
                <c:pt idx="71">
                  <c:v>0.63398857116699203</c:v>
                </c:pt>
                <c:pt idx="72">
                  <c:v>0.65987777709960904</c:v>
                </c:pt>
                <c:pt idx="73">
                  <c:v>0.63403190612793003</c:v>
                </c:pt>
                <c:pt idx="74">
                  <c:v>0.61041164398193404</c:v>
                </c:pt>
                <c:pt idx="75">
                  <c:v>0.586549034118652</c:v>
                </c:pt>
                <c:pt idx="76">
                  <c:v>0.60951808929443396</c:v>
                </c:pt>
                <c:pt idx="77">
                  <c:v>0.57665588378906296</c:v>
                </c:pt>
                <c:pt idx="78">
                  <c:v>0.58840881347656204</c:v>
                </c:pt>
                <c:pt idx="79">
                  <c:v>0.54024837493896505</c:v>
                </c:pt>
                <c:pt idx="80">
                  <c:v>0.521030158996582</c:v>
                </c:pt>
                <c:pt idx="81">
                  <c:v>0.53165088653564496</c:v>
                </c:pt>
                <c:pt idx="82">
                  <c:v>0.51228263854980505</c:v>
                </c:pt>
                <c:pt idx="83">
                  <c:v>0.506638832092285</c:v>
                </c:pt>
                <c:pt idx="84">
                  <c:v>0.46705844879150399</c:v>
                </c:pt>
                <c:pt idx="85">
                  <c:v>0.48681293487548799</c:v>
                </c:pt>
                <c:pt idx="86">
                  <c:v>0.48824001312255899</c:v>
                </c:pt>
                <c:pt idx="87">
                  <c:v>0.50358818054199195</c:v>
                </c:pt>
                <c:pt idx="88">
                  <c:v>0.48185375213623</c:v>
                </c:pt>
                <c:pt idx="89">
                  <c:v>0.48526416778564502</c:v>
                </c:pt>
                <c:pt idx="90">
                  <c:v>0.45985729217529298</c:v>
                </c:pt>
                <c:pt idx="91">
                  <c:v>0.45589118957519498</c:v>
                </c:pt>
                <c:pt idx="92">
                  <c:v>0.47995822906494101</c:v>
                </c:pt>
                <c:pt idx="93">
                  <c:v>0.498296165466309</c:v>
                </c:pt>
                <c:pt idx="94">
                  <c:v>0.49545337677001999</c:v>
                </c:pt>
                <c:pt idx="95">
                  <c:v>0.46916976928710902</c:v>
                </c:pt>
                <c:pt idx="96">
                  <c:v>0.48378795623779303</c:v>
                </c:pt>
                <c:pt idx="97">
                  <c:v>0.515730209350586</c:v>
                </c:pt>
                <c:pt idx="98">
                  <c:v>0.51886837005615205</c:v>
                </c:pt>
                <c:pt idx="99">
                  <c:v>0.50071971893310596</c:v>
                </c:pt>
                <c:pt idx="100">
                  <c:v>0.50555076599121096</c:v>
                </c:pt>
                <c:pt idx="101">
                  <c:v>0.50239955902099598</c:v>
                </c:pt>
                <c:pt idx="102">
                  <c:v>0.508456230163574</c:v>
                </c:pt>
                <c:pt idx="103">
                  <c:v>0.50255298614501998</c:v>
                </c:pt>
                <c:pt idx="105">
                  <c:v>0.51189144134521503</c:v>
                </c:pt>
                <c:pt idx="106">
                  <c:v>0.51977294921874995</c:v>
                </c:pt>
                <c:pt idx="109">
                  <c:v>0.54013488769531204</c:v>
                </c:pt>
                <c:pt idx="112">
                  <c:v>0.51916015625</c:v>
                </c:pt>
                <c:pt idx="115">
                  <c:v>0.52964752197265597</c:v>
                </c:pt>
              </c:numCache>
            </c:numRef>
          </c:val>
          <c:smooth val="0"/>
        </c:ser>
        <c:ser>
          <c:idx val="3"/>
          <c:order val="6"/>
          <c:tx>
            <c:v>France</c:v>
          </c:tx>
          <c:spPr>
            <a:ln w="44450">
              <a:solidFill>
                <a:srgbClr val="7030A0"/>
              </a:solidFill>
            </a:ln>
          </c:spPr>
          <c:marker>
            <c:symbol val="triangle"/>
            <c:size val="10"/>
            <c:spPr>
              <a:solidFill>
                <a:srgbClr val="7030A0"/>
              </a:solidFill>
              <a:ln>
                <a:solidFill>
                  <a:srgbClr val="7030A0"/>
                </a:solidFill>
              </a:ln>
            </c:spPr>
          </c:marker>
          <c:val>
            <c:numRef>
              <c:f>DataF13.8!$L$6:$L$121</c:f>
              <c:numCache>
                <c:formatCode>0.0%</c:formatCode>
                <c:ptCount val="116"/>
                <c:pt idx="0">
                  <c:v>0.84557470679299995</c:v>
                </c:pt>
                <c:pt idx="13">
                  <c:v>0.84903019999999996</c:v>
                </c:pt>
                <c:pt idx="14">
                  <c:v>0.84907359000000004</c:v>
                </c:pt>
                <c:pt idx="15">
                  <c:v>0.84342866999999999</c:v>
                </c:pt>
                <c:pt idx="16">
                  <c:v>0.84303671000000002</c:v>
                </c:pt>
                <c:pt idx="17">
                  <c:v>0.84225178000000001</c:v>
                </c:pt>
                <c:pt idx="18">
                  <c:v>0.83841341999999996</c:v>
                </c:pt>
                <c:pt idx="19">
                  <c:v>0.83334118000000001</c:v>
                </c:pt>
                <c:pt idx="20">
                  <c:v>0.82293212000000004</c:v>
                </c:pt>
                <c:pt idx="21">
                  <c:v>0.81569588000000004</c:v>
                </c:pt>
                <c:pt idx="22">
                  <c:v>0.80957168000000002</c:v>
                </c:pt>
                <c:pt idx="23">
                  <c:v>0.80484407999999996</c:v>
                </c:pt>
                <c:pt idx="24">
                  <c:v>0.80336010000000002</c:v>
                </c:pt>
                <c:pt idx="25">
                  <c:v>0.78683161999999995</c:v>
                </c:pt>
                <c:pt idx="26">
                  <c:v>0.78708880999999997</c:v>
                </c:pt>
                <c:pt idx="27">
                  <c:v>0.79804896999999997</c:v>
                </c:pt>
                <c:pt idx="29">
                  <c:v>0.80265682999999999</c:v>
                </c:pt>
                <c:pt idx="30">
                  <c:v>0.80225581000000001</c:v>
                </c:pt>
                <c:pt idx="31">
                  <c:v>0.78757292000000001</c:v>
                </c:pt>
                <c:pt idx="32">
                  <c:v>0.7796554</c:v>
                </c:pt>
                <c:pt idx="33">
                  <c:v>0.78115528999999995</c:v>
                </c:pt>
                <c:pt idx="35">
                  <c:v>0.77223933</c:v>
                </c:pt>
                <c:pt idx="36">
                  <c:v>0.76686728000000004</c:v>
                </c:pt>
                <c:pt idx="37">
                  <c:v>0.76381259999999995</c:v>
                </c:pt>
                <c:pt idx="38">
                  <c:v>0.74733388000000001</c:v>
                </c:pt>
                <c:pt idx="39">
                  <c:v>0.75572771000000005</c:v>
                </c:pt>
                <c:pt idx="40">
                  <c:v>0.72407991000000005</c:v>
                </c:pt>
                <c:pt idx="41">
                  <c:v>0.73235296999999999</c:v>
                </c:pt>
                <c:pt idx="42">
                  <c:v>0.74343872</c:v>
                </c:pt>
                <c:pt idx="43">
                  <c:v>0.76392221000000005</c:v>
                </c:pt>
                <c:pt idx="44">
                  <c:v>0.75842827999999995</c:v>
                </c:pt>
                <c:pt idx="45">
                  <c:v>0.73745543000000002</c:v>
                </c:pt>
                <c:pt idx="46">
                  <c:v>0.69750392000000005</c:v>
                </c:pt>
                <c:pt idx="47">
                  <c:v>0.68819582000000001</c:v>
                </c:pt>
                <c:pt idx="48">
                  <c:v>0.69914359000000004</c:v>
                </c:pt>
                <c:pt idx="49">
                  <c:v>0.71519737999999999</c:v>
                </c:pt>
                <c:pt idx="50">
                  <c:v>0.72239666999999996</c:v>
                </c:pt>
                <c:pt idx="51">
                  <c:v>0.69978081999999997</c:v>
                </c:pt>
                <c:pt idx="52">
                  <c:v>0.72326051999999996</c:v>
                </c:pt>
                <c:pt idx="53">
                  <c:v>0.72844237000000001</c:v>
                </c:pt>
                <c:pt idx="54">
                  <c:v>0.70854229000000002</c:v>
                </c:pt>
                <c:pt idx="55">
                  <c:v>0.70573311999999999</c:v>
                </c:pt>
                <c:pt idx="56">
                  <c:v>0.69950873000000002</c:v>
                </c:pt>
                <c:pt idx="57">
                  <c:v>0.70624231999999998</c:v>
                </c:pt>
                <c:pt idx="58">
                  <c:v>0.69166218999999995</c:v>
                </c:pt>
                <c:pt idx="59">
                  <c:v>0.70720601000000005</c:v>
                </c:pt>
                <c:pt idx="60">
                  <c:v>0.71097142000000002</c:v>
                </c:pt>
                <c:pt idx="62">
                  <c:v>0.70599358999999995</c:v>
                </c:pt>
                <c:pt idx="64">
                  <c:v>0.72894281000000005</c:v>
                </c:pt>
                <c:pt idx="65">
                  <c:v>0.71577018000000003</c:v>
                </c:pt>
                <c:pt idx="66">
                  <c:v>0.69428778000000002</c:v>
                </c:pt>
                <c:pt idx="67">
                  <c:v>0.67285490000000003</c:v>
                </c:pt>
                <c:pt idx="68">
                  <c:v>0.62462388999999996</c:v>
                </c:pt>
                <c:pt idx="69">
                  <c:v>0.58759450999999996</c:v>
                </c:pt>
                <c:pt idx="70">
                  <c:v>0.58164912000000002</c:v>
                </c:pt>
                <c:pt idx="71">
                  <c:v>0.57295191000000001</c:v>
                </c:pt>
                <c:pt idx="72">
                  <c:v>0.57104421000000005</c:v>
                </c:pt>
                <c:pt idx="73">
                  <c:v>0.56873631000000002</c:v>
                </c:pt>
                <c:pt idx="74">
                  <c:v>0.55738418999999995</c:v>
                </c:pt>
                <c:pt idx="75">
                  <c:v>0.54928940999999998</c:v>
                </c:pt>
                <c:pt idx="76">
                  <c:v>0.54128361000000003</c:v>
                </c:pt>
                <c:pt idx="77">
                  <c:v>0.53241466999999998</c:v>
                </c:pt>
                <c:pt idx="78">
                  <c:v>0.52465581999999999</c:v>
                </c:pt>
                <c:pt idx="79">
                  <c:v>0.51912581999999996</c:v>
                </c:pt>
                <c:pt idx="80">
                  <c:v>0.51645779999999997</c:v>
                </c:pt>
                <c:pt idx="81">
                  <c:v>0.50909048000000001</c:v>
                </c:pt>
                <c:pt idx="82">
                  <c:v>0.50245392</c:v>
                </c:pt>
                <c:pt idx="83">
                  <c:v>0.50010191999999998</c:v>
                </c:pt>
                <c:pt idx="84">
                  <c:v>0.49975359000000003</c:v>
                </c:pt>
                <c:pt idx="85">
                  <c:v>0.50137149999999997</c:v>
                </c:pt>
                <c:pt idx="86">
                  <c:v>0.50565808999999995</c:v>
                </c:pt>
                <c:pt idx="87">
                  <c:v>0.50498860999999995</c:v>
                </c:pt>
                <c:pt idx="88">
                  <c:v>0.50490056999999999</c:v>
                </c:pt>
                <c:pt idx="89">
                  <c:v>0.50755841000000002</c:v>
                </c:pt>
                <c:pt idx="90">
                  <c:v>0.50271708000000004</c:v>
                </c:pt>
                <c:pt idx="91">
                  <c:v>0.50654237999999996</c:v>
                </c:pt>
                <c:pt idx="92">
                  <c:v>0.51005297999999999</c:v>
                </c:pt>
                <c:pt idx="93">
                  <c:v>0.51213211000000003</c:v>
                </c:pt>
                <c:pt idx="94">
                  <c:v>0.51199359</c:v>
                </c:pt>
                <c:pt idx="95">
                  <c:v>0.51116651000000002</c:v>
                </c:pt>
                <c:pt idx="96">
                  <c:v>0.54006927999999998</c:v>
                </c:pt>
                <c:pt idx="97">
                  <c:v>0.55238478999999996</c:v>
                </c:pt>
                <c:pt idx="98">
                  <c:v>0.56328427999999997</c:v>
                </c:pt>
                <c:pt idx="99">
                  <c:v>0.56875861000000005</c:v>
                </c:pt>
                <c:pt idx="100">
                  <c:v>0.57056247999999998</c:v>
                </c:pt>
                <c:pt idx="101">
                  <c:v>0.56108272000000003</c:v>
                </c:pt>
                <c:pt idx="102">
                  <c:v>0.54605693</c:v>
                </c:pt>
                <c:pt idx="103">
                  <c:v>0.53840887999999998</c:v>
                </c:pt>
                <c:pt idx="104">
                  <c:v>0.52969909000000004</c:v>
                </c:pt>
                <c:pt idx="105">
                  <c:v>0.52372819000000004</c:v>
                </c:pt>
                <c:pt idx="106">
                  <c:v>0.52814662000000001</c:v>
                </c:pt>
                <c:pt idx="107">
                  <c:v>0.53588831000000003</c:v>
                </c:pt>
                <c:pt idx="108">
                  <c:v>0.53203440000000002</c:v>
                </c:pt>
                <c:pt idx="109">
                  <c:v>0.54052591000000005</c:v>
                </c:pt>
                <c:pt idx="110">
                  <c:v>0.55913639000000004</c:v>
                </c:pt>
                <c:pt idx="111">
                  <c:v>0.55074179000000001</c:v>
                </c:pt>
                <c:pt idx="112">
                  <c:v>0.54512137000000005</c:v>
                </c:pt>
                <c:pt idx="113">
                  <c:v>0.54851592000000005</c:v>
                </c:pt>
                <c:pt idx="114">
                  <c:v>0.55276471000000005</c:v>
                </c:pt>
                <c:pt idx="115">
                  <c:v>0.55276471376400005</c:v>
                </c:pt>
              </c:numCache>
            </c:numRef>
          </c:val>
          <c:smooth val="1"/>
        </c:ser>
        <c:dLbls>
          <c:showLegendKey val="0"/>
          <c:showVal val="0"/>
          <c:showCatName val="0"/>
          <c:showSerName val="0"/>
          <c:showPercent val="0"/>
          <c:showBubbleSize val="0"/>
        </c:dLbls>
        <c:marker val="1"/>
        <c:smooth val="0"/>
        <c:axId val="614167464"/>
        <c:axId val="614168248"/>
        <c:extLst>
          <c:ext xmlns:c15="http://schemas.microsoft.com/office/drawing/2012/chart" uri="{02D57815-91ED-43cb-92C2-25804820EDAC}">
            <c15:filteredLineSeries>
              <c15:ser>
                <c:idx val="5"/>
                <c:order val="4"/>
                <c:tx>
                  <c:v>Europe</c:v>
                </c:tx>
                <c:spPr>
                  <a:ln w="44450">
                    <a:solidFill>
                      <a:schemeClr val="accent6"/>
                    </a:solidFill>
                  </a:ln>
                </c:spPr>
                <c:marker>
                  <c:symbol val="square"/>
                  <c:size val="12"/>
                  <c:spPr>
                    <a:solidFill>
                      <a:schemeClr val="accent6"/>
                    </a:solidFill>
                    <a:ln>
                      <a:solidFill>
                        <a:schemeClr val="accent6"/>
                      </a:solidFill>
                    </a:ln>
                  </c:spPr>
                </c:marker>
                <c:val>
                  <c:numRef>
                    <c:extLst>
                      <c:ext uri="{02D57815-91ED-43cb-92C2-25804820EDAC}">
                        <c15:formulaRef>
                          <c15:sqref>DataF13.8!$J$6:$J$121</c15:sqref>
                        </c15:formulaRef>
                      </c:ext>
                    </c:extLst>
                    <c:numCache>
                      <c:formatCode>General</c:formatCode>
                      <c:ptCount val="116"/>
                      <c:pt idx="0" formatCode="0.0%">
                        <c:v>0.88225086560258326</c:v>
                      </c:pt>
                      <c:pt idx="13" formatCode="0.0%">
                        <c:v>0.88542092482096368</c:v>
                      </c:pt>
                      <c:pt idx="20" formatCode="0.0%">
                        <c:v>0.85652352811848964</c:v>
                      </c:pt>
                      <c:pt idx="25" formatCode="0.0%">
                        <c:v>0.83989311344563788</c:v>
                      </c:pt>
                      <c:pt idx="30" formatCode="0.0%">
                        <c:v>0.83302212913085938</c:v>
                      </c:pt>
                      <c:pt idx="35" formatCode="0.0%">
                        <c:v>0.82152298650553401</c:v>
                      </c:pt>
                      <c:pt idx="40" formatCode="0.0%">
                        <c:v>0.79796494639973969</c:v>
                      </c:pt>
                      <c:pt idx="45" formatCode="0.0%">
                        <c:v>0.76987771500000002</c:v>
                      </c:pt>
                      <c:pt idx="50" formatCode="0.0%">
                        <c:v>0.76490406069498695</c:v>
                      </c:pt>
                      <c:pt idx="55" formatCode="0.0%">
                        <c:v>0.72051765112467425</c:v>
                      </c:pt>
                      <c:pt idx="60" formatCode="0.0%">
                        <c:v>0.68289510488444005</c:v>
                      </c:pt>
                      <c:pt idx="65" formatCode="0.0%">
                        <c:v>0.66233755450683607</c:v>
                      </c:pt>
                      <c:pt idx="70" formatCode="0.0%">
                        <c:v>0.59108809777994809</c:v>
                      </c:pt>
                      <c:pt idx="75" formatCode="0.0%">
                        <c:v>0.55699948137288402</c:v>
                      </c:pt>
                      <c:pt idx="80" formatCode="0.0%">
                        <c:v>0.52026931966552736</c:v>
                      </c:pt>
                      <c:pt idx="85" formatCode="0.0%">
                        <c:v>0.50737881162516274</c:v>
                      </c:pt>
                      <c:pt idx="90" formatCode="0.0%">
                        <c:v>0.49972812405843109</c:v>
                      </c:pt>
                      <c:pt idx="95" formatCode="0.0%">
                        <c:v>0.50870975976236965</c:v>
                      </c:pt>
                      <c:pt idx="100" formatCode="0.0%">
                        <c:v>0.54369641533040358</c:v>
                      </c:pt>
                      <c:pt idx="105" formatCode="0.0%">
                        <c:v>0.53372024378173832</c:v>
                      </c:pt>
                      <c:pt idx="110" formatCode="0.0%">
                        <c:v>0.56460269500000004</c:v>
                      </c:pt>
                      <c:pt idx="115" formatCode="0.0%">
                        <c:v>0.5527860785788854</c:v>
                      </c:pt>
                    </c:numCache>
                  </c:numRef>
                </c:val>
                <c:smooth val="0"/>
              </c15:ser>
            </c15:filteredLineSeries>
            <c15:filteredLineSeries>
              <c15:ser>
                <c:idx val="2"/>
                <c:order val="7"/>
                <c:tx>
                  <c:v>Suède</c:v>
                </c:tx>
                <c:spPr>
                  <a:ln w="44450">
                    <a:solidFill>
                      <a:schemeClr val="accent2"/>
                    </a:solidFill>
                  </a:ln>
                </c:spPr>
                <c:marker>
                  <c:symbol val="triangle"/>
                  <c:size val="10"/>
                  <c:spPr>
                    <a:solidFill>
                      <a:schemeClr val="accent2"/>
                    </a:solidFill>
                    <a:ln>
                      <a:solidFill>
                        <a:schemeClr val="accent2"/>
                      </a:solidFill>
                    </a:ln>
                  </c:spPr>
                </c:marker>
                <c:val>
                  <c:numRef>
                    <c:extLst xmlns:c15="http://schemas.microsoft.com/office/drawing/2012/chart">
                      <c:ext xmlns:c15="http://schemas.microsoft.com/office/drawing/2012/chart" uri="{02D57815-91ED-43cb-92C2-25804820EDAC}">
                        <c15:formulaRef>
                          <c15:sqref>DataF13.8!$P$6:$P$121</c15:sqref>
                        </c15:formulaRef>
                      </c:ext>
                    </c:extLst>
                    <c:numCache>
                      <c:formatCode>0.0%</c:formatCode>
                      <c:ptCount val="116"/>
                      <c:pt idx="0">
                        <c:v>0.87657499999999999</c:v>
                      </c:pt>
                      <c:pt idx="13">
                        <c:v>0.88149999999999995</c:v>
                      </c:pt>
                      <c:pt idx="20">
                        <c:v>0.8669</c:v>
                      </c:pt>
                      <c:pt idx="25">
                        <c:v>0.85119999999999996</c:v>
                      </c:pt>
                      <c:pt idx="30">
                        <c:v>0.83550000000000002</c:v>
                      </c:pt>
                      <c:pt idx="35">
                        <c:v>0.83360000000000001</c:v>
                      </c:pt>
                      <c:pt idx="40">
                        <c:v>0.83169999999999999</c:v>
                      </c:pt>
                      <c:pt idx="45">
                        <c:v>0.80230000000000001</c:v>
                      </c:pt>
                      <c:pt idx="50">
                        <c:v>0.77290000000000003</c:v>
                      </c:pt>
                      <c:pt idx="55">
                        <c:v>0.7026</c:v>
                      </c:pt>
                      <c:pt idx="60">
                        <c:v>0.63229999999999997</c:v>
                      </c:pt>
                      <c:pt idx="65">
                        <c:v>0.58965000000000001</c:v>
                      </c:pt>
                      <c:pt idx="70">
                        <c:v>0.54700000000000004</c:v>
                      </c:pt>
                      <c:pt idx="75">
                        <c:v>0.53516000000000008</c:v>
                      </c:pt>
                      <c:pt idx="80">
                        <c:v>0.52332000000000001</c:v>
                      </c:pt>
                      <c:pt idx="85">
                        <c:v>0.53395200000000009</c:v>
                      </c:pt>
                      <c:pt idx="90">
                        <c:v>0.53661000000000014</c:v>
                      </c:pt>
                      <c:pt idx="95">
                        <c:v>0.54579300000000008</c:v>
                      </c:pt>
                      <c:pt idx="100">
                        <c:v>0.55497600000000002</c:v>
                      </c:pt>
                      <c:pt idx="105">
                        <c:v>0.56554109999999991</c:v>
                      </c:pt>
                      <c:pt idx="110">
                        <c:v>0.57006899999999994</c:v>
                      </c:pt>
                      <c:pt idx="115">
                        <c:v>0.57594599999999996</c:v>
                      </c:pt>
                    </c:numCache>
                  </c:numRef>
                </c:val>
                <c:smooth val="0"/>
              </c15:ser>
            </c15:filteredLineSeries>
          </c:ext>
        </c:extLst>
      </c:lineChart>
      <c:catAx>
        <c:axId val="614167464"/>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14168248"/>
        <c:crossesAt val="0"/>
        <c:auto val="1"/>
        <c:lblAlgn val="ctr"/>
        <c:lblOffset val="100"/>
        <c:tickLblSkip val="10"/>
        <c:tickMarkSkip val="10"/>
        <c:noMultiLvlLbl val="0"/>
      </c:catAx>
      <c:valAx>
        <c:axId val="614168248"/>
        <c:scaling>
          <c:orientation val="minMax"/>
          <c:max val="0.95"/>
          <c:min val="0.35"/>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300"/>
                  <a:t>Share</a:t>
                </a:r>
                <a:r>
                  <a:rPr lang="fr-FR" sz="1300" baseline="0"/>
                  <a:t> of top decile in total private property</a:t>
                </a:r>
                <a:endParaRPr lang="fr-FR" sz="1300"/>
              </a:p>
            </c:rich>
          </c:tx>
          <c:layout>
            <c:manualLayout>
              <c:xMode val="edge"/>
              <c:yMode val="edge"/>
              <c:x val="2.7777047485091099E-3"/>
              <c:y val="0.1400450704825630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14167464"/>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55988337956085998"/>
          <c:y val="0.106441989068011"/>
          <c:w val="0.36286187828357802"/>
          <c:h val="0.17631331266271"/>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0" b="1" i="0" u="none" strike="noStrike" baseline="0">
                <a:solidFill>
                  <a:srgbClr val="000000"/>
                </a:solidFill>
                <a:latin typeface="Arial"/>
                <a:ea typeface="Arial"/>
                <a:cs typeface="Arial"/>
              </a:defRPr>
            </a:pPr>
            <a:r>
              <a:rPr lang="fr-FR" sz="2000" baseline="0"/>
              <a:t>Top percentile wealth share: rich &amp; emerging countries</a:t>
            </a:r>
            <a:endParaRPr lang="fr-FR" sz="2000"/>
          </a:p>
        </c:rich>
      </c:tx>
      <c:layout>
        <c:manualLayout>
          <c:xMode val="edge"/>
          <c:yMode val="edge"/>
          <c:x val="0.16310509623797026"/>
          <c:y val="2.224764134212953E-3"/>
        </c:manualLayout>
      </c:layout>
      <c:overlay val="0"/>
      <c:spPr>
        <a:noFill/>
        <a:ln w="25400">
          <a:noFill/>
        </a:ln>
      </c:spPr>
    </c:title>
    <c:autoTitleDeleted val="0"/>
    <c:plotArea>
      <c:layout>
        <c:manualLayout>
          <c:layoutTarget val="inner"/>
          <c:xMode val="edge"/>
          <c:yMode val="edge"/>
          <c:x val="0.100752924024614"/>
          <c:y val="6.5632425175540507E-2"/>
          <c:w val="0.86616395114914202"/>
          <c:h val="0.76945435947705398"/>
        </c:manualLayout>
      </c:layout>
      <c:lineChart>
        <c:grouping val="standard"/>
        <c:varyColors val="0"/>
        <c:ser>
          <c:idx val="0"/>
          <c:order val="0"/>
          <c:tx>
            <c:v>United States</c:v>
          </c:tx>
          <c:spPr>
            <a:ln w="38100"/>
          </c:spPr>
          <c:marker>
            <c:symbol val="square"/>
            <c:size val="7"/>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DataF13.8!$C$6:$C$121</c:f>
              <c:numCache>
                <c:formatCode>General</c:formatCode>
                <c:ptCount val="116"/>
                <c:pt idx="0" formatCode="0.0%">
                  <c:v>0.42</c:v>
                </c:pt>
                <c:pt idx="13" formatCode="0.0%">
                  <c:v>0.45115955230864102</c:v>
                </c:pt>
                <c:pt idx="14" formatCode="0.0%">
                  <c:v>0.445876857854067</c:v>
                </c:pt>
                <c:pt idx="15" formatCode="0.0%">
                  <c:v>0.446417293373428</c:v>
                </c:pt>
                <c:pt idx="16" formatCode="0.0%">
                  <c:v>0.43302390827082898</c:v>
                </c:pt>
                <c:pt idx="17" formatCode="0.0%">
                  <c:v>0.40531978095313997</c:v>
                </c:pt>
                <c:pt idx="18" formatCode="0.0%">
                  <c:v>0.37048515159729301</c:v>
                </c:pt>
                <c:pt idx="19" formatCode="0.0%">
                  <c:v>0.40008204858115198</c:v>
                </c:pt>
                <c:pt idx="20" formatCode="0.0%">
                  <c:v>0.356744076840456</c:v>
                </c:pt>
                <c:pt idx="21" formatCode="0.0%">
                  <c:v>0.36797410784044998</c:v>
                </c:pt>
                <c:pt idx="22" formatCode="0.0%">
                  <c:v>0.39974697617865301</c:v>
                </c:pt>
                <c:pt idx="23" formatCode="0.0%">
                  <c:v>0.353841833419408</c:v>
                </c:pt>
                <c:pt idx="24" formatCode="0.0%">
                  <c:v>0.374622143541048</c:v>
                </c:pt>
                <c:pt idx="25" formatCode="0.0%">
                  <c:v>0.40917686322521901</c:v>
                </c:pt>
                <c:pt idx="26" formatCode="0.0%">
                  <c:v>0.42581875282826798</c:v>
                </c:pt>
                <c:pt idx="27" formatCode="0.0%">
                  <c:v>0.44919394855535999</c:v>
                </c:pt>
                <c:pt idx="28" formatCode="0.0%">
                  <c:v>0.47822189084829803</c:v>
                </c:pt>
                <c:pt idx="29" formatCode="0.0%">
                  <c:v>0.47986960912475601</c:v>
                </c:pt>
                <c:pt idx="30" formatCode="0.0%">
                  <c:v>0.43371326161594098</c:v>
                </c:pt>
                <c:pt idx="31" formatCode="0.0%">
                  <c:v>0.38623882874418403</c:v>
                </c:pt>
                <c:pt idx="32" formatCode="0.0%">
                  <c:v>0.380964378624082</c:v>
                </c:pt>
                <c:pt idx="33" formatCode="0.0%">
                  <c:v>0.40337144876905101</c:v>
                </c:pt>
                <c:pt idx="34" formatCode="0.0%">
                  <c:v>0.40985220161364799</c:v>
                </c:pt>
                <c:pt idx="35" formatCode="0.0%">
                  <c:v>0.40484510103869698</c:v>
                </c:pt>
                <c:pt idx="36" formatCode="0.0%">
                  <c:v>0.42988059508654503</c:v>
                </c:pt>
                <c:pt idx="37" formatCode="0.0%">
                  <c:v>0.43663302502055201</c:v>
                </c:pt>
                <c:pt idx="38" formatCode="0.0%">
                  <c:v>0.39761154943932198</c:v>
                </c:pt>
                <c:pt idx="39" formatCode="0.0%">
                  <c:v>0.40815852139653902</c:v>
                </c:pt>
                <c:pt idx="40" formatCode="0.0%">
                  <c:v>0.376684166044433</c:v>
                </c:pt>
                <c:pt idx="41" formatCode="0.0%">
                  <c:v>0.34566941124554101</c:v>
                </c:pt>
                <c:pt idx="42" formatCode="0.0%">
                  <c:v>0.34112288989005601</c:v>
                </c:pt>
                <c:pt idx="43" formatCode="0.0%">
                  <c:v>0.34379977373035903</c:v>
                </c:pt>
                <c:pt idx="44" formatCode="0.0%">
                  <c:v>0.31838033187307502</c:v>
                </c:pt>
                <c:pt idx="45" formatCode="0.0%">
                  <c:v>0.32099926563075998</c:v>
                </c:pt>
                <c:pt idx="46" formatCode="0.0%">
                  <c:v>0.29928776132010698</c:v>
                </c:pt>
                <c:pt idx="47" formatCode="0.0%">
                  <c:v>0.28684010791068698</c:v>
                </c:pt>
                <c:pt idx="48" formatCode="0.0%">
                  <c:v>0.28068916567097102</c:v>
                </c:pt>
                <c:pt idx="49" formatCode="0.0%">
                  <c:v>0.27191803334313402</c:v>
                </c:pt>
                <c:pt idx="50" formatCode="0.0%">
                  <c:v>0.28529444742756899</c:v>
                </c:pt>
                <c:pt idx="51" formatCode="0.0%">
                  <c:v>0.28101525357559798</c:v>
                </c:pt>
                <c:pt idx="52" formatCode="0.0%">
                  <c:v>0.27767801997673103</c:v>
                </c:pt>
                <c:pt idx="53" formatCode="0.0%">
                  <c:v>0.265440818477782</c:v>
                </c:pt>
                <c:pt idx="54" formatCode="0.0%">
                  <c:v>0.27236170314705299</c:v>
                </c:pt>
                <c:pt idx="55" formatCode="0.0%">
                  <c:v>0.27540458799353801</c:v>
                </c:pt>
                <c:pt idx="56" formatCode="0.0%">
                  <c:v>0.27896922289359899</c:v>
                </c:pt>
                <c:pt idx="57" formatCode="0.0%">
                  <c:v>0.27529954276278401</c:v>
                </c:pt>
                <c:pt idx="58" formatCode="0.0%">
                  <c:v>0.27115770043055498</c:v>
                </c:pt>
                <c:pt idx="59" formatCode="0.0%">
                  <c:v>0.27765629178759998</c:v>
                </c:pt>
                <c:pt idx="60" formatCode="0.0%">
                  <c:v>0.27765945093684902</c:v>
                </c:pt>
                <c:pt idx="61" formatCode="0.0%">
                  <c:v>0.27963986193665702</c:v>
                </c:pt>
                <c:pt idx="62" formatCode="0.0%">
                  <c:v>0.28103443980217002</c:v>
                </c:pt>
                <c:pt idx="63" formatCode="0.0%">
                  <c:v>0.27616612613201102</c:v>
                </c:pt>
                <c:pt idx="64" formatCode="0.0%">
                  <c:v>0.27129781246185303</c:v>
                </c:pt>
                <c:pt idx="65" formatCode="0.0%">
                  <c:v>0.26870743930339802</c:v>
                </c:pt>
                <c:pt idx="66" formatCode="0.0%">
                  <c:v>0.26611706614494302</c:v>
                </c:pt>
                <c:pt idx="67" formatCode="0.0%">
                  <c:v>0.26518388278782401</c:v>
                </c:pt>
                <c:pt idx="68" formatCode="0.0%">
                  <c:v>0.26832216605544101</c:v>
                </c:pt>
                <c:pt idx="69" formatCode="0.0%">
                  <c:v>0.26199769601225797</c:v>
                </c:pt>
                <c:pt idx="70" formatCode="0.0%">
                  <c:v>0.25857626670040201</c:v>
                </c:pt>
                <c:pt idx="71" formatCode="0.0%">
                  <c:v>0.254217773908749</c:v>
                </c:pt>
                <c:pt idx="72" formatCode="0.0%">
                  <c:v>0.24716145731508701</c:v>
                </c:pt>
                <c:pt idx="73" formatCode="0.0%">
                  <c:v>0.23851282719988401</c:v>
                </c:pt>
                <c:pt idx="74" formatCode="0.0%">
                  <c:v>0.23420097399503001</c:v>
                </c:pt>
                <c:pt idx="75" formatCode="0.0%">
                  <c:v>0.22803448140621199</c:v>
                </c:pt>
                <c:pt idx="76" formatCode="0.0%">
                  <c:v>0.221440088469535</c:v>
                </c:pt>
                <c:pt idx="77" formatCode="0.0%">
                  <c:v>0.21869720879476501</c:v>
                </c:pt>
                <c:pt idx="78" formatCode="0.0%">
                  <c:v>0.21655270861810999</c:v>
                </c:pt>
                <c:pt idx="79" formatCode="0.0%">
                  <c:v>0.22401690483093301</c:v>
                </c:pt>
                <c:pt idx="80" formatCode="0.0%">
                  <c:v>0.22544974088668801</c:v>
                </c:pt>
                <c:pt idx="81" formatCode="0.0%">
                  <c:v>0.23364903032779699</c:v>
                </c:pt>
                <c:pt idx="82" formatCode="0.0%">
                  <c:v>0.23772262036800401</c:v>
                </c:pt>
                <c:pt idx="83" formatCode="0.0%">
                  <c:v>0.22698803246021301</c:v>
                </c:pt>
                <c:pt idx="84" formatCode="0.0%">
                  <c:v>0.22933799028396601</c:v>
                </c:pt>
                <c:pt idx="85" formatCode="0.0%">
                  <c:v>0.23141743242740601</c:v>
                </c:pt>
                <c:pt idx="86" formatCode="0.0%">
                  <c:v>0.22979703545570401</c:v>
                </c:pt>
                <c:pt idx="87" formatCode="0.0%">
                  <c:v>0.24608807265758501</c:v>
                </c:pt>
                <c:pt idx="88" formatCode="0.0%">
                  <c:v>0.26496446132659901</c:v>
                </c:pt>
                <c:pt idx="89" formatCode="0.0%">
                  <c:v>0.26571738719940202</c:v>
                </c:pt>
                <c:pt idx="90" formatCode="0.0%">
                  <c:v>0.26657256484031699</c:v>
                </c:pt>
                <c:pt idx="91" formatCode="0.0%">
                  <c:v>0.259941697120667</c:v>
                </c:pt>
                <c:pt idx="92" formatCode="0.0%">
                  <c:v>0.27566269040107699</c:v>
                </c:pt>
                <c:pt idx="93" formatCode="0.0%">
                  <c:v>0.27686855196952798</c:v>
                </c:pt>
                <c:pt idx="94" formatCode="0.0%">
                  <c:v>0.27605798840522799</c:v>
                </c:pt>
                <c:pt idx="95" formatCode="0.0%">
                  <c:v>0.27918201684951799</c:v>
                </c:pt>
                <c:pt idx="96" formatCode="0.0%">
                  <c:v>0.28577533364295998</c:v>
                </c:pt>
                <c:pt idx="97" formatCode="0.0%">
                  <c:v>0.29462435841560403</c:v>
                </c:pt>
                <c:pt idx="98" formatCode="0.0%">
                  <c:v>0.30704393982887301</c:v>
                </c:pt>
                <c:pt idx="99" formatCode="0.0%">
                  <c:v>0.31470489501953097</c:v>
                </c:pt>
                <c:pt idx="100" formatCode="0.0%">
                  <c:v>0.32299152016639698</c:v>
                </c:pt>
                <c:pt idx="101" formatCode="0.0%">
                  <c:v>0.31334158778190602</c:v>
                </c:pt>
                <c:pt idx="102" formatCode="0.0%">
                  <c:v>0.30158150196075401</c:v>
                </c:pt>
                <c:pt idx="103" formatCode="0.0%">
                  <c:v>0.30323013663291898</c:v>
                </c:pt>
                <c:pt idx="104" formatCode="0.0%">
                  <c:v>0.31475982069969199</c:v>
                </c:pt>
                <c:pt idx="105" formatCode="0.0%">
                  <c:v>0.32096618413925199</c:v>
                </c:pt>
                <c:pt idx="106" formatCode="0.0%">
                  <c:v>0.32830104231834401</c:v>
                </c:pt>
                <c:pt idx="107" formatCode="0.0%">
                  <c:v>0.33960363268852201</c:v>
                </c:pt>
                <c:pt idx="108" formatCode="0.0%">
                  <c:v>0.36090961098670998</c:v>
                </c:pt>
                <c:pt idx="109" formatCode="0.0%">
                  <c:v>0.36149084568023698</c:v>
                </c:pt>
                <c:pt idx="110" formatCode="0.0%">
                  <c:v>0.37569138407707198</c:v>
                </c:pt>
                <c:pt idx="111" formatCode="0.0%">
                  <c:v>0.37431365251541099</c:v>
                </c:pt>
                <c:pt idx="112" formatCode="0.0%">
                  <c:v>0.38848647475242598</c:v>
                </c:pt>
                <c:pt idx="113" formatCode="0.0%">
                  <c:v>0.370316833257675</c:v>
                </c:pt>
                <c:pt idx="114" formatCode="0.0%">
                  <c:v>0.372446179389954</c:v>
                </c:pt>
                <c:pt idx="115" formatCode="0.0%">
                  <c:v>0.3830132517</c:v>
                </c:pt>
              </c:numCache>
            </c:numRef>
          </c:val>
          <c:smooth val="1"/>
        </c:ser>
        <c:ser>
          <c:idx val="4"/>
          <c:order val="1"/>
          <c:tx>
            <c:v>China</c:v>
          </c:tx>
          <c:spPr>
            <a:ln w="41275">
              <a:solidFill>
                <a:schemeClr val="accent2"/>
              </a:solidFill>
            </a:ln>
          </c:spPr>
          <c:marker>
            <c:symbol val="star"/>
            <c:size val="6"/>
            <c:spPr>
              <a:solidFill>
                <a:schemeClr val="accent2"/>
              </a:solidFill>
              <a:ln>
                <a:solidFill>
                  <a:schemeClr val="accent2"/>
                </a:solidFill>
              </a:ln>
            </c:spPr>
          </c:marker>
          <c:val>
            <c:numRef>
              <c:f>DataF13.8!$E$6:$E$121</c:f>
              <c:numCache>
                <c:formatCode>General</c:formatCode>
                <c:ptCount val="116"/>
                <c:pt idx="95" formatCode="0.0%">
                  <c:v>0.15797249972820299</c:v>
                </c:pt>
                <c:pt idx="96" formatCode="0.0%">
                  <c:v>0.17014415562152899</c:v>
                </c:pt>
                <c:pt idx="97" formatCode="0.0%">
                  <c:v>0.17923220992088301</c:v>
                </c:pt>
                <c:pt idx="98" formatCode="0.0%">
                  <c:v>0.18627677857875799</c:v>
                </c:pt>
                <c:pt idx="99" formatCode="0.0%">
                  <c:v>0.191897347569466</c:v>
                </c:pt>
                <c:pt idx="100" formatCode="0.0%">
                  <c:v>0.196486130356789</c:v>
                </c:pt>
                <c:pt idx="101" formatCode="0.0%">
                  <c:v>0.20030328631401101</c:v>
                </c:pt>
                <c:pt idx="102" formatCode="0.0%">
                  <c:v>0.20352843403816201</c:v>
                </c:pt>
                <c:pt idx="103" formatCode="0.0%">
                  <c:v>0.205001935362816</c:v>
                </c:pt>
                <c:pt idx="104" formatCode="0.0%">
                  <c:v>0.224525511264801</c:v>
                </c:pt>
                <c:pt idx="105" formatCode="0.0%">
                  <c:v>0.237034767866135</c:v>
                </c:pt>
                <c:pt idx="106" formatCode="0.0%">
                  <c:v>0.26204821467399603</c:v>
                </c:pt>
                <c:pt idx="107" formatCode="0.0%">
                  <c:v>0.28482428193092402</c:v>
                </c:pt>
                <c:pt idx="108" formatCode="0.0%">
                  <c:v>0.29249617457389798</c:v>
                </c:pt>
                <c:pt idx="109" formatCode="0.0%">
                  <c:v>0.311558097600937</c:v>
                </c:pt>
                <c:pt idx="110" formatCode="0.0%">
                  <c:v>0.30450358986854498</c:v>
                </c:pt>
                <c:pt idx="111" formatCode="0.0%">
                  <c:v>0.27919480204582198</c:v>
                </c:pt>
                <c:pt idx="112" formatCode="0.0%">
                  <c:v>0.27245342731475802</c:v>
                </c:pt>
                <c:pt idx="113" formatCode="0.0%">
                  <c:v>0.27246135473251298</c:v>
                </c:pt>
                <c:pt idx="114" formatCode="0.0%">
                  <c:v>0.27831006050109902</c:v>
                </c:pt>
                <c:pt idx="115" formatCode="0.0%">
                  <c:v>0.296289712190628</c:v>
                </c:pt>
              </c:numCache>
            </c:numRef>
          </c:val>
          <c:smooth val="0"/>
        </c:ser>
        <c:ser>
          <c:idx val="7"/>
          <c:order val="2"/>
          <c:tx>
            <c:v>India</c:v>
          </c:tx>
          <c:spPr>
            <a:ln w="41275">
              <a:solidFill>
                <a:schemeClr val="accent6"/>
              </a:solidFill>
            </a:ln>
          </c:spPr>
          <c:marker>
            <c:symbol val="circle"/>
            <c:size val="9"/>
            <c:spPr>
              <a:solidFill>
                <a:schemeClr val="accent6"/>
              </a:solidFill>
              <a:ln>
                <a:solidFill>
                  <a:schemeClr val="accent6"/>
                </a:solidFill>
              </a:ln>
            </c:spPr>
          </c:marker>
          <c:val>
            <c:numRef>
              <c:f>DataF13.8!$I$6:$I$121</c:f>
              <c:numCache>
                <c:formatCode>General</c:formatCode>
                <c:ptCount val="116"/>
                <c:pt idx="61" formatCode="0.0%">
                  <c:v>0.11871063799999999</c:v>
                </c:pt>
                <c:pt idx="71" formatCode="0.0%">
                  <c:v>0.11232163639999999</c:v>
                </c:pt>
                <c:pt idx="81" formatCode="0.0%">
                  <c:v>0.12496381130000001</c:v>
                </c:pt>
                <c:pt idx="91" formatCode="0.0%">
                  <c:v>0.16105803699999999</c:v>
                </c:pt>
                <c:pt idx="102" formatCode="0.0%">
                  <c:v>0.24369849930000001</c:v>
                </c:pt>
                <c:pt idx="112" formatCode="0.0%">
                  <c:v>0.3068997986</c:v>
                </c:pt>
              </c:numCache>
            </c:numRef>
          </c:val>
          <c:smooth val="0"/>
        </c:ser>
        <c:ser>
          <c:idx val="6"/>
          <c:order val="3"/>
          <c:tx>
            <c:v>Russia</c:v>
          </c:tx>
          <c:spPr>
            <a:ln w="41275">
              <a:solidFill>
                <a:schemeClr val="tx1"/>
              </a:solidFill>
            </a:ln>
          </c:spPr>
          <c:marker>
            <c:symbol val="diamond"/>
            <c:size val="8"/>
            <c:spPr>
              <a:solidFill>
                <a:schemeClr val="tx1"/>
              </a:solidFill>
              <a:ln>
                <a:solidFill>
                  <a:schemeClr val="tx1"/>
                </a:solidFill>
              </a:ln>
            </c:spPr>
          </c:marker>
          <c:val>
            <c:numRef>
              <c:f>DataF13.8!$G$6:$G$121</c:f>
              <c:numCache>
                <c:formatCode>General</c:formatCode>
                <c:ptCount val="116"/>
                <c:pt idx="95" formatCode="0.0%">
                  <c:v>0.21503122081048801</c:v>
                </c:pt>
                <c:pt idx="96" formatCode="0.0%">
                  <c:v>0.23424172308296001</c:v>
                </c:pt>
                <c:pt idx="97" formatCode="0.0%">
                  <c:v>0.31506952014751699</c:v>
                </c:pt>
                <c:pt idx="98" formatCode="0.0%">
                  <c:v>0.357449762057513</c:v>
                </c:pt>
                <c:pt idx="99" formatCode="0.0%">
                  <c:v>0.41246584523469199</c:v>
                </c:pt>
                <c:pt idx="100" formatCode="0.0%">
                  <c:v>0.39176861708983801</c:v>
                </c:pt>
                <c:pt idx="101" formatCode="0.0%">
                  <c:v>0.42886919202283003</c:v>
                </c:pt>
                <c:pt idx="102" formatCode="0.0%">
                  <c:v>0.38476455374620899</c:v>
                </c:pt>
                <c:pt idx="103" formatCode="0.0%">
                  <c:v>0.42729171505197899</c:v>
                </c:pt>
                <c:pt idx="104" formatCode="0.0%">
                  <c:v>0.43084325408563001</c:v>
                </c:pt>
                <c:pt idx="105" formatCode="0.0%">
                  <c:v>0.40450417040847197</c:v>
                </c:pt>
                <c:pt idx="106" formatCode="0.0%">
                  <c:v>0.367203334346414</c:v>
                </c:pt>
                <c:pt idx="107" formatCode="0.0%">
                  <c:v>0.35959335253573899</c:v>
                </c:pt>
                <c:pt idx="108" formatCode="0.0%">
                  <c:v>0.393181656254456</c:v>
                </c:pt>
                <c:pt idx="109" formatCode="0.0%">
                  <c:v>0.31746320240199599</c:v>
                </c:pt>
                <c:pt idx="110" formatCode="0.0%">
                  <c:v>0.34277352388016902</c:v>
                </c:pt>
                <c:pt idx="111" formatCode="0.0%">
                  <c:v>0.35979926376603499</c:v>
                </c:pt>
                <c:pt idx="112" formatCode="0.0%">
                  <c:v>0.35466636694036402</c:v>
                </c:pt>
                <c:pt idx="113" formatCode="0.0%">
                  <c:v>0.35462674754671802</c:v>
                </c:pt>
                <c:pt idx="114" formatCode="0.0%">
                  <c:v>0.36906936997547801</c:v>
                </c:pt>
                <c:pt idx="115" formatCode="0.0%">
                  <c:v>0.42581831454299401</c:v>
                </c:pt>
              </c:numCache>
            </c:numRef>
          </c:val>
          <c:smooth val="0"/>
        </c:ser>
        <c:ser>
          <c:idx val="1"/>
          <c:order val="4"/>
          <c:tx>
            <c:v>Britain</c:v>
          </c:tx>
          <c:spPr>
            <a:ln w="38100">
              <a:solidFill>
                <a:srgbClr val="FF0000"/>
              </a:solidFill>
            </a:ln>
          </c:spPr>
          <c:marker>
            <c:symbol val="triangle"/>
            <c:size val="9"/>
            <c:spPr>
              <a:solidFill>
                <a:srgbClr val="FF0000"/>
              </a:solidFill>
              <a:ln>
                <a:solidFill>
                  <a:srgbClr val="FF0000"/>
                </a:solidFill>
              </a:ln>
            </c:spPr>
          </c:marker>
          <c:val>
            <c:numRef>
              <c:f>DataF13.8!$O$6:$O$121</c:f>
              <c:numCache>
                <c:formatCode>0.0%</c:formatCode>
                <c:ptCount val="116"/>
                <c:pt idx="0">
                  <c:v>0.65586483001700002</c:v>
                </c:pt>
                <c:pt idx="13">
                  <c:v>0.66584556579589804</c:v>
                </c:pt>
                <c:pt idx="14">
                  <c:v>0.67214042663574203</c:v>
                </c:pt>
                <c:pt idx="19">
                  <c:v>0.62550647735595699</c:v>
                </c:pt>
                <c:pt idx="20">
                  <c:v>0.57314971923828095</c:v>
                </c:pt>
                <c:pt idx="21">
                  <c:v>0.60537918090820297</c:v>
                </c:pt>
                <c:pt idx="22">
                  <c:v>0.617354927062988</c:v>
                </c:pt>
                <c:pt idx="23">
                  <c:v>0.60244586944580103</c:v>
                </c:pt>
                <c:pt idx="24">
                  <c:v>0.59464096069335903</c:v>
                </c:pt>
                <c:pt idx="25">
                  <c:v>0.602700424194336</c:v>
                </c:pt>
                <c:pt idx="26">
                  <c:v>0.56887580871582</c:v>
                </c:pt>
                <c:pt idx="27">
                  <c:v>0.59110424041748</c:v>
                </c:pt>
                <c:pt idx="28">
                  <c:v>0.56459617614746105</c:v>
                </c:pt>
                <c:pt idx="29">
                  <c:v>0.56322406768798805</c:v>
                </c:pt>
                <c:pt idx="30">
                  <c:v>0.56937812805175803</c:v>
                </c:pt>
                <c:pt idx="31">
                  <c:v>0.53110935211181598</c:v>
                </c:pt>
                <c:pt idx="32">
                  <c:v>0.54318572998046899</c:v>
                </c:pt>
                <c:pt idx="33">
                  <c:v>0.559488868713379</c:v>
                </c:pt>
                <c:pt idx="34">
                  <c:v>0.53795265197753905</c:v>
                </c:pt>
                <c:pt idx="35">
                  <c:v>0.53976409912109402</c:v>
                </c:pt>
                <c:pt idx="36">
                  <c:v>0.53426807403564502</c:v>
                </c:pt>
                <c:pt idx="37">
                  <c:v>0.53131061553955095</c:v>
                </c:pt>
                <c:pt idx="38">
                  <c:v>0.54071914672851595</c:v>
                </c:pt>
                <c:pt idx="39">
                  <c:v>0.51188774108886703</c:v>
                </c:pt>
                <c:pt idx="40">
                  <c:v>0.509774398803711</c:v>
                </c:pt>
                <c:pt idx="41">
                  <c:v>0.49850311279296899</c:v>
                </c:pt>
                <c:pt idx="46">
                  <c:v>0.46076438903808598</c:v>
                </c:pt>
                <c:pt idx="47">
                  <c:v>0.44949310302734402</c:v>
                </c:pt>
                <c:pt idx="48">
                  <c:v>0.44385742187499999</c:v>
                </c:pt>
                <c:pt idx="49">
                  <c:v>0.43379375457763703</c:v>
                </c:pt>
                <c:pt idx="50">
                  <c:v>0.43041618347167998</c:v>
                </c:pt>
                <c:pt idx="51">
                  <c:v>0.41852638244628898</c:v>
                </c:pt>
                <c:pt idx="52">
                  <c:v>0.387755584716797</c:v>
                </c:pt>
                <c:pt idx="53">
                  <c:v>0.38887145996093803</c:v>
                </c:pt>
                <c:pt idx="54">
                  <c:v>0.40930950164794899</c:v>
                </c:pt>
                <c:pt idx="55">
                  <c:v>0.37862289428710899</c:v>
                </c:pt>
                <c:pt idx="56">
                  <c:v>0.37906074523925798</c:v>
                </c:pt>
                <c:pt idx="57">
                  <c:v>0.36568984985351599</c:v>
                </c:pt>
                <c:pt idx="58">
                  <c:v>0.35279254913330099</c:v>
                </c:pt>
                <c:pt idx="59">
                  <c:v>0.36094085693359401</c:v>
                </c:pt>
                <c:pt idx="60">
                  <c:v>0.35044082641601598</c:v>
                </c:pt>
                <c:pt idx="61">
                  <c:v>0.340330848693848</c:v>
                </c:pt>
                <c:pt idx="62">
                  <c:v>0.327640266418457</c:v>
                </c:pt>
                <c:pt idx="63">
                  <c:v>0.32382762908935497</c:v>
                </c:pt>
                <c:pt idx="64">
                  <c:v>0.320717658996582</c:v>
                </c:pt>
                <c:pt idx="65">
                  <c:v>0.30936054229736298</c:v>
                </c:pt>
                <c:pt idx="66">
                  <c:v>0.29270679473876898</c:v>
                </c:pt>
                <c:pt idx="67">
                  <c:v>0.29912342071533199</c:v>
                </c:pt>
                <c:pt idx="68">
                  <c:v>0.30529533386230501</c:v>
                </c:pt>
                <c:pt idx="69">
                  <c:v>0.276011428833008</c:v>
                </c:pt>
                <c:pt idx="70">
                  <c:v>0.273867111206055</c:v>
                </c:pt>
                <c:pt idx="71">
                  <c:v>0.26727466583252002</c:v>
                </c:pt>
                <c:pt idx="72">
                  <c:v>0.28352386474609398</c:v>
                </c:pt>
                <c:pt idx="73">
                  <c:v>0.26665752410888699</c:v>
                </c:pt>
                <c:pt idx="74">
                  <c:v>0.23667243957519499</c:v>
                </c:pt>
                <c:pt idx="75">
                  <c:v>0.22126346588134799</c:v>
                </c:pt>
                <c:pt idx="76">
                  <c:v>0.230811309814453</c:v>
                </c:pt>
                <c:pt idx="77">
                  <c:v>0.206281089782715</c:v>
                </c:pt>
                <c:pt idx="78">
                  <c:v>0.211547393798828</c:v>
                </c:pt>
                <c:pt idx="79">
                  <c:v>0.18525869369506801</c:v>
                </c:pt>
                <c:pt idx="80">
                  <c:v>0.18754444122314501</c:v>
                </c:pt>
                <c:pt idx="81">
                  <c:v>0.17385614395141599</c:v>
                </c:pt>
                <c:pt idx="82">
                  <c:v>0.172027168273926</c:v>
                </c:pt>
                <c:pt idx="83">
                  <c:v>0.174615592956543</c:v>
                </c:pt>
                <c:pt idx="84">
                  <c:v>0.152216196060181</c:v>
                </c:pt>
                <c:pt idx="85">
                  <c:v>0.157824687957764</c:v>
                </c:pt>
                <c:pt idx="86">
                  <c:v>0.16300773620605499</c:v>
                </c:pt>
                <c:pt idx="87">
                  <c:v>0.16673263549804701</c:v>
                </c:pt>
                <c:pt idx="88">
                  <c:v>0.152034149169922</c:v>
                </c:pt>
                <c:pt idx="89">
                  <c:v>0.165928421020508</c:v>
                </c:pt>
                <c:pt idx="90">
                  <c:v>0.16347330093383799</c:v>
                </c:pt>
                <c:pt idx="91">
                  <c:v>0.15580317497253399</c:v>
                </c:pt>
                <c:pt idx="92">
                  <c:v>0.16991674423217801</c:v>
                </c:pt>
                <c:pt idx="93">
                  <c:v>0.182895431518555</c:v>
                </c:pt>
                <c:pt idx="94">
                  <c:v>0.17645088195800801</c:v>
                </c:pt>
                <c:pt idx="95">
                  <c:v>0.162255592346191</c:v>
                </c:pt>
                <c:pt idx="96">
                  <c:v>0.165480728149414</c:v>
                </c:pt>
                <c:pt idx="97">
                  <c:v>0.19269138336181599</c:v>
                </c:pt>
                <c:pt idx="98">
                  <c:v>0.19961238861083999</c:v>
                </c:pt>
                <c:pt idx="99">
                  <c:v>0.19302942276001001</c:v>
                </c:pt>
                <c:pt idx="100">
                  <c:v>0.184968185424805</c:v>
                </c:pt>
                <c:pt idx="101">
                  <c:v>0.18856817245483401</c:v>
                </c:pt>
                <c:pt idx="102">
                  <c:v>0.180453090667725</c:v>
                </c:pt>
                <c:pt idx="103">
                  <c:v>0.167896499633789</c:v>
                </c:pt>
                <c:pt idx="105">
                  <c:v>0.18765665054321301</c:v>
                </c:pt>
                <c:pt idx="106">
                  <c:v>0.198744087219238</c:v>
                </c:pt>
                <c:pt idx="109">
                  <c:v>0.20581426620483401</c:v>
                </c:pt>
                <c:pt idx="112">
                  <c:v>0.19881242752075201</c:v>
                </c:pt>
                <c:pt idx="115">
                  <c:v>0.20231334686279301</c:v>
                </c:pt>
              </c:numCache>
            </c:numRef>
          </c:val>
          <c:smooth val="0"/>
        </c:ser>
        <c:ser>
          <c:idx val="3"/>
          <c:order val="5"/>
          <c:tx>
            <c:v>France</c:v>
          </c:tx>
          <c:spPr>
            <a:ln w="38100">
              <a:solidFill>
                <a:srgbClr val="7030A0"/>
              </a:solidFill>
            </a:ln>
          </c:spPr>
          <c:marker>
            <c:symbol val="triangle"/>
            <c:size val="10"/>
            <c:spPr>
              <a:solidFill>
                <a:srgbClr val="7030A0"/>
              </a:solidFill>
              <a:ln>
                <a:solidFill>
                  <a:srgbClr val="7030A0"/>
                </a:solidFill>
              </a:ln>
            </c:spPr>
          </c:marker>
          <c:val>
            <c:numRef>
              <c:f>DataF13.8!$M$6:$M$121</c:f>
              <c:numCache>
                <c:formatCode>0.0%</c:formatCode>
                <c:ptCount val="116"/>
                <c:pt idx="0">
                  <c:v>0.53362980485</c:v>
                </c:pt>
                <c:pt idx="13">
                  <c:v>0.54561006999999995</c:v>
                </c:pt>
                <c:pt idx="14">
                  <c:v>0.54563921999999998</c:v>
                </c:pt>
                <c:pt idx="15">
                  <c:v>0.54002081999999996</c:v>
                </c:pt>
                <c:pt idx="16">
                  <c:v>0.53761017</c:v>
                </c:pt>
                <c:pt idx="17">
                  <c:v>0.53486591999999999</c:v>
                </c:pt>
                <c:pt idx="18">
                  <c:v>0.52808487000000004</c:v>
                </c:pt>
                <c:pt idx="19">
                  <c:v>0.52001339000000002</c:v>
                </c:pt>
                <c:pt idx="20">
                  <c:v>0.50458508999999996</c:v>
                </c:pt>
                <c:pt idx="21">
                  <c:v>0.49396041000000002</c:v>
                </c:pt>
                <c:pt idx="22">
                  <c:v>0.48459899000000001</c:v>
                </c:pt>
                <c:pt idx="23">
                  <c:v>0.47731238999999998</c:v>
                </c:pt>
                <c:pt idx="24">
                  <c:v>0.47426939000000001</c:v>
                </c:pt>
                <c:pt idx="25">
                  <c:v>0.44698679000000002</c:v>
                </c:pt>
                <c:pt idx="26">
                  <c:v>0.45357438999999999</c:v>
                </c:pt>
                <c:pt idx="27">
                  <c:v>0.47740780999999999</c:v>
                </c:pt>
                <c:pt idx="29">
                  <c:v>0.4907321</c:v>
                </c:pt>
                <c:pt idx="30">
                  <c:v>0.49606510999999998</c:v>
                </c:pt>
                <c:pt idx="31">
                  <c:v>0.46331969000000001</c:v>
                </c:pt>
                <c:pt idx="32">
                  <c:v>0.44795600000000002</c:v>
                </c:pt>
                <c:pt idx="33">
                  <c:v>0.44593450000000001</c:v>
                </c:pt>
                <c:pt idx="35">
                  <c:v>0.43745329999999999</c:v>
                </c:pt>
                <c:pt idx="36">
                  <c:v>0.43266690000000002</c:v>
                </c:pt>
                <c:pt idx="37">
                  <c:v>0.42636779000000002</c:v>
                </c:pt>
                <c:pt idx="38">
                  <c:v>0.39694228999999998</c:v>
                </c:pt>
                <c:pt idx="39">
                  <c:v>0.39993488999999999</c:v>
                </c:pt>
                <c:pt idx="40">
                  <c:v>0.34785139999999998</c:v>
                </c:pt>
                <c:pt idx="41">
                  <c:v>0.34842631000000002</c:v>
                </c:pt>
                <c:pt idx="42">
                  <c:v>0.36246979000000001</c:v>
                </c:pt>
                <c:pt idx="43">
                  <c:v>0.38055071000000001</c:v>
                </c:pt>
                <c:pt idx="44">
                  <c:v>0.37837939999999998</c:v>
                </c:pt>
                <c:pt idx="45">
                  <c:v>0.35172208999999999</c:v>
                </c:pt>
                <c:pt idx="46">
                  <c:v>0.30701699999999998</c:v>
                </c:pt>
                <c:pt idx="47">
                  <c:v>0.30239081000000001</c:v>
                </c:pt>
                <c:pt idx="48">
                  <c:v>0.30566769999999999</c:v>
                </c:pt>
                <c:pt idx="49">
                  <c:v>0.33264631</c:v>
                </c:pt>
                <c:pt idx="50">
                  <c:v>0.3337734</c:v>
                </c:pt>
                <c:pt idx="51">
                  <c:v>0.32724379999999997</c:v>
                </c:pt>
                <c:pt idx="52">
                  <c:v>0.32055101000000003</c:v>
                </c:pt>
                <c:pt idx="53">
                  <c:v>0.31898128999999997</c:v>
                </c:pt>
                <c:pt idx="54">
                  <c:v>0.30430740000000001</c:v>
                </c:pt>
                <c:pt idx="55">
                  <c:v>0.31082558999999998</c:v>
                </c:pt>
                <c:pt idx="56">
                  <c:v>0.31331270999999999</c:v>
                </c:pt>
                <c:pt idx="57">
                  <c:v>0.33243439000000002</c:v>
                </c:pt>
                <c:pt idx="58">
                  <c:v>0.31122329999999998</c:v>
                </c:pt>
                <c:pt idx="59">
                  <c:v>0.32563250999999999</c:v>
                </c:pt>
                <c:pt idx="60">
                  <c:v>0.31434929</c:v>
                </c:pt>
                <c:pt idx="62">
                  <c:v>0.32007349000000002</c:v>
                </c:pt>
                <c:pt idx="64">
                  <c:v>0.32549840000000002</c:v>
                </c:pt>
                <c:pt idx="65">
                  <c:v>0.31861621000000001</c:v>
                </c:pt>
                <c:pt idx="66">
                  <c:v>0.30487608999999999</c:v>
                </c:pt>
                <c:pt idx="67">
                  <c:v>0.29204959000000003</c:v>
                </c:pt>
                <c:pt idx="68">
                  <c:v>0.25710728999999999</c:v>
                </c:pt>
                <c:pt idx="69">
                  <c:v>0.23332299000000001</c:v>
                </c:pt>
                <c:pt idx="70">
                  <c:v>0.20326620000000001</c:v>
                </c:pt>
                <c:pt idx="71">
                  <c:v>0.198403</c:v>
                </c:pt>
                <c:pt idx="72">
                  <c:v>0.19785</c:v>
                </c:pt>
                <c:pt idx="73">
                  <c:v>0.19778589999999999</c:v>
                </c:pt>
                <c:pt idx="74">
                  <c:v>0.19133059999999999</c:v>
                </c:pt>
                <c:pt idx="75">
                  <c:v>0.18681150999999999</c:v>
                </c:pt>
                <c:pt idx="76">
                  <c:v>0.18303040000000001</c:v>
                </c:pt>
                <c:pt idx="77">
                  <c:v>0.17867009</c:v>
                </c:pt>
                <c:pt idx="78">
                  <c:v>0.17602010000000001</c:v>
                </c:pt>
                <c:pt idx="79">
                  <c:v>0.17435539999999999</c:v>
                </c:pt>
                <c:pt idx="80">
                  <c:v>0.17206969999999999</c:v>
                </c:pt>
                <c:pt idx="81">
                  <c:v>0.1667469</c:v>
                </c:pt>
                <c:pt idx="82">
                  <c:v>0.16178770000000001</c:v>
                </c:pt>
                <c:pt idx="83">
                  <c:v>0.15927659999999999</c:v>
                </c:pt>
                <c:pt idx="84">
                  <c:v>0.15803719999999999</c:v>
                </c:pt>
                <c:pt idx="85">
                  <c:v>0.16139580000000001</c:v>
                </c:pt>
                <c:pt idx="86">
                  <c:v>0.16787329000000001</c:v>
                </c:pt>
                <c:pt idx="87">
                  <c:v>0.1705865</c:v>
                </c:pt>
                <c:pt idx="88">
                  <c:v>0.17369789999999999</c:v>
                </c:pt>
                <c:pt idx="89">
                  <c:v>0.1765921</c:v>
                </c:pt>
                <c:pt idx="90">
                  <c:v>0.1718258</c:v>
                </c:pt>
                <c:pt idx="91">
                  <c:v>0.18091579999999999</c:v>
                </c:pt>
                <c:pt idx="92">
                  <c:v>0.17498089</c:v>
                </c:pt>
                <c:pt idx="93">
                  <c:v>0.18789550999999999</c:v>
                </c:pt>
                <c:pt idx="94">
                  <c:v>0.1932383</c:v>
                </c:pt>
                <c:pt idx="95">
                  <c:v>0.1964225</c:v>
                </c:pt>
                <c:pt idx="96">
                  <c:v>0.23320880999999999</c:v>
                </c:pt>
                <c:pt idx="97">
                  <c:v>0.25308180000000002</c:v>
                </c:pt>
                <c:pt idx="98">
                  <c:v>0.2669858</c:v>
                </c:pt>
                <c:pt idx="99">
                  <c:v>0.27835509000000003</c:v>
                </c:pt>
                <c:pt idx="100">
                  <c:v>0.28112301000000001</c:v>
                </c:pt>
                <c:pt idx="101">
                  <c:v>0.27050110999999999</c:v>
                </c:pt>
                <c:pt idx="102">
                  <c:v>0.25402331</c:v>
                </c:pt>
                <c:pt idx="103">
                  <c:v>0.24618319999999999</c:v>
                </c:pt>
                <c:pt idx="104">
                  <c:v>0.23764179999999999</c:v>
                </c:pt>
                <c:pt idx="105">
                  <c:v>0.22511060999999999</c:v>
                </c:pt>
                <c:pt idx="106">
                  <c:v>0.22132070000000001</c:v>
                </c:pt>
                <c:pt idx="107">
                  <c:v>0.22374851000000001</c:v>
                </c:pt>
                <c:pt idx="108">
                  <c:v>0.21592929999999999</c:v>
                </c:pt>
                <c:pt idx="109">
                  <c:v>0.21701071</c:v>
                </c:pt>
                <c:pt idx="110">
                  <c:v>0.23506590999999999</c:v>
                </c:pt>
                <c:pt idx="111">
                  <c:v>0.22975509999999999</c:v>
                </c:pt>
                <c:pt idx="112">
                  <c:v>0.2235779</c:v>
                </c:pt>
                <c:pt idx="113">
                  <c:v>0.22904559999999999</c:v>
                </c:pt>
                <c:pt idx="114">
                  <c:v>0.23378858999999999</c:v>
                </c:pt>
                <c:pt idx="115">
                  <c:v>0.23378858999999999</c:v>
                </c:pt>
              </c:numCache>
            </c:numRef>
          </c:val>
          <c:smooth val="1"/>
        </c:ser>
        <c:dLbls>
          <c:showLegendKey val="0"/>
          <c:showVal val="0"/>
          <c:showCatName val="0"/>
          <c:showSerName val="0"/>
          <c:showPercent val="0"/>
          <c:showBubbleSize val="0"/>
        </c:dLbls>
        <c:marker val="1"/>
        <c:smooth val="0"/>
        <c:axId val="614166680"/>
        <c:axId val="614161976"/>
        <c:extLst/>
      </c:lineChart>
      <c:catAx>
        <c:axId val="614166680"/>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14161976"/>
        <c:crossesAt val="0"/>
        <c:auto val="1"/>
        <c:lblAlgn val="ctr"/>
        <c:lblOffset val="100"/>
        <c:tickLblSkip val="10"/>
        <c:tickMarkSkip val="10"/>
        <c:noMultiLvlLbl val="0"/>
      </c:catAx>
      <c:valAx>
        <c:axId val="614161976"/>
        <c:scaling>
          <c:orientation val="minMax"/>
          <c:max val="0.7"/>
          <c:min val="0.05"/>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300"/>
                  <a:t>Share</a:t>
                </a:r>
                <a:r>
                  <a:rPr lang="fr-FR" sz="1300" baseline="0"/>
                  <a:t> of top percentile in total private property</a:t>
                </a:r>
                <a:endParaRPr lang="fr-FR" sz="1300"/>
              </a:p>
            </c:rich>
          </c:tx>
          <c:layout>
            <c:manualLayout>
              <c:xMode val="edge"/>
              <c:yMode val="edge"/>
              <c:x val="6.9513274530166201E-3"/>
              <c:y val="0.11749207093362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14166680"/>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55988337956085998"/>
          <c:y val="0.106441989068011"/>
          <c:w val="0.36286187828357802"/>
          <c:h val="0.17631331266271"/>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25.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27.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7.xml"/></Relationships>
</file>

<file path=xl/chartsheets/sheet1.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10.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chartsheets/sheet11.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drawing r:id="rId1"/>
</chartsheet>
</file>

<file path=xl/chartsheets/sheet12.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13.xml><?xml version="1.0" encoding="utf-8"?>
<chartsheet xmlns="http://schemas.openxmlformats.org/spreadsheetml/2006/main" xmlns:r="http://schemas.openxmlformats.org/officeDocument/2006/relationships">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drawing r:id="rId1"/>
</chartsheet>
</file>

<file path=xl/chartsheets/sheet14.xml><?xml version="1.0" encoding="utf-8"?>
<chartsheet xmlns="http://schemas.openxmlformats.org/spreadsheetml/2006/main" xmlns:r="http://schemas.openxmlformats.org/officeDocument/2006/relationships">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drawing r:id="rId1"/>
</chartsheet>
</file>

<file path=xl/chartsheets/sheet2.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chartsheets/sheet3.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chartsheets/sheet4.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chartsheets/sheet5.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chartsheets/sheet6.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chartsheets/sheet7.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chartsheets/sheet8.xml><?xml version="1.0" encoding="utf-8"?>
<chartsheet xmlns="http://schemas.openxmlformats.org/spreadsheetml/2006/main" xmlns:r="http://schemas.openxmlformats.org/officeDocument/2006/relationships">
  <sheetPr/>
  <sheetViews>
    <sheetView zoomScale="90"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9.xml><?xml version="1.0" encoding="utf-8"?>
<chartsheet xmlns="http://schemas.openxmlformats.org/spreadsheetml/2006/main" xmlns:r="http://schemas.openxmlformats.org/officeDocument/2006/relationships">
  <sheetPr/>
  <sheetViews>
    <sheetView zoomScale="90" workbookViewId="0"/>
  </sheetViews>
  <pageMargins left="0.78740157499999996" right="0.78740157499999996" top="0.984251969" bottom="0.984251969" header="0.4921259845" footer="0.4921259845"/>
  <pageSetup paperSize="9" orientation="landscape" horizontalDpi="1200" verticalDpi="120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0.05522</cdr:x>
      <cdr:y>0.85054</cdr:y>
    </cdr:from>
    <cdr:to>
      <cdr:x>0.98437</cdr:x>
      <cdr:y>0.95237</cdr:y>
    </cdr:to>
    <cdr:sp macro="" textlink="">
      <cdr:nvSpPr>
        <cdr:cNvPr id="13" name="Rectangle 12"/>
        <cdr:cNvSpPr/>
      </cdr:nvSpPr>
      <cdr:spPr>
        <a:xfrm xmlns:a="http://schemas.openxmlformats.org/drawingml/2006/main">
          <a:off x="507999" y="4766312"/>
          <a:ext cx="8547803" cy="57064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2018, the ratio of the average incomes of the top 10% and the bottom 50% was 8 in Europe, 14 in China and Russia, 19 in the U.S., 20 in Brasil, 34 in the Middle East, 35 in South Africa and 36 in Qatar.  </a:t>
          </a:r>
        </a:p>
        <a:p xmlns:a="http://schemas.openxmlformats.org/drawingml/2006/main">
          <a:pPr rtl="0"/>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13.5).</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1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0.06074</cdr:x>
      <cdr:y>0.85326</cdr:y>
    </cdr:from>
    <cdr:to>
      <cdr:x>0.9899</cdr:x>
      <cdr:y>0.95509</cdr:y>
    </cdr:to>
    <cdr:sp macro="" textlink="">
      <cdr:nvSpPr>
        <cdr:cNvPr id="5" name="Rectangle 4"/>
        <cdr:cNvSpPr/>
      </cdr:nvSpPr>
      <cdr:spPr>
        <a:xfrm xmlns:a="http://schemas.openxmlformats.org/drawingml/2006/main">
          <a:off x="558800" y="4781550"/>
          <a:ext cx="8547803" cy="57064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2018, the ratio of the average incomes of the top 1% and the bottom 50% was 25 in Europe, 46 in China, 61 in Russia, 80 in the U.S., 72 in India, 85 in Brasil, 161 in the Middle East, 103 in South Africa and 154 in Qatar.  </a:t>
          </a:r>
        </a:p>
        <a:p xmlns:a="http://schemas.openxmlformats.org/drawingml/2006/main">
          <a:pPr rtl="0"/>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13.6).</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1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0.00716</cdr:x>
      <cdr:y>0.82507</cdr:y>
    </cdr:from>
    <cdr:to>
      <cdr:x>0.9948</cdr:x>
      <cdr:y>0.98303</cdr:y>
    </cdr:to>
    <cdr:sp macro="" textlink="">
      <cdr:nvSpPr>
        <cdr:cNvPr id="18" name="Rectangle 17"/>
        <cdr:cNvSpPr/>
      </cdr:nvSpPr>
      <cdr:spPr>
        <a:xfrm xmlns:a="http://schemas.openxmlformats.org/drawingml/2006/main">
          <a:off x="65940" y="4639488"/>
          <a:ext cx="9095632" cy="88823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North America (U.S.-Canada) in total global emissions (direct and indirect) was 21% on average in 2010-2018; this share rises to 36% if one looks at emissions greater than global average (6,2t CO2e per year), 46% for emissions above 2,3 times the global average (i.e. the top 10% of world emitters, accounting for 45% of total emissions, compared to 13% for the bottom 50% of world emitters), and 57% of those emitting over 9,1 times the global average (i.e. the top 1% of world emitters, accounting for 14% of total emisssions).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13.7).</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0.02919</cdr:x>
      <cdr:y>0.89193</cdr:y>
    </cdr:from>
    <cdr:to>
      <cdr:x>0.9704</cdr:x>
      <cdr:y>0.99323</cdr:y>
    </cdr:to>
    <cdr:sp macro="" textlink="">
      <cdr:nvSpPr>
        <cdr:cNvPr id="3" name="Rectangle 2"/>
        <cdr:cNvSpPr/>
      </cdr:nvSpPr>
      <cdr:spPr>
        <a:xfrm xmlns:a="http://schemas.openxmlformats.org/drawingml/2006/main">
          <a:off x="266507" y="5022623"/>
          <a:ext cx="8592080" cy="57045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Reading</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decile (the 10% largest wealth owners) in total private property (all assets combined: real estate, business and financial assets, net of debt) increased strongly in China, Russia, India and the United States since the 1980s-1990s, and to a lesser extent in Britain and France.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13.8). </a:t>
          </a:r>
          <a:endParaRPr lang="fr-FR" sz="1100">
            <a:effectLst/>
            <a:latin typeface="Arial Narrow" panose="020B060602020203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0.03339</cdr:x>
      <cdr:y>0.8987</cdr:y>
    </cdr:from>
    <cdr:to>
      <cdr:x>0.9746</cdr:x>
      <cdr:y>1</cdr:y>
    </cdr:to>
    <cdr:sp macro="" textlink="">
      <cdr:nvSpPr>
        <cdr:cNvPr id="4" name="Rectangle 3"/>
        <cdr:cNvSpPr/>
      </cdr:nvSpPr>
      <cdr:spPr>
        <a:xfrm xmlns:a="http://schemas.openxmlformats.org/drawingml/2006/main">
          <a:off x="304800" y="5060741"/>
          <a:ext cx="8592080" cy="57043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Reading</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percentile (the 1% largest wealth owners) in total private property (all assets combined: real estate, business and financial assets, net of debt) increased strongly in China, Russia, India and the United States since the 1980s-1990s, and to a lesser extent in Britain and France.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13.9). </a:t>
          </a:r>
          <a:endParaRPr lang="fr-FR" sz="1100">
            <a:effectLst/>
            <a:latin typeface="Arial Narrow" panose="020B0606020202030204" pitchFamily="34" charset="0"/>
          </a:endParaRPr>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0.01779</cdr:x>
      <cdr:y>0.83482</cdr:y>
    </cdr:from>
    <cdr:to>
      <cdr:x>0.97352</cdr:x>
      <cdr:y>0.93888</cdr:y>
    </cdr:to>
    <cdr:sp macro="" textlink="">
      <cdr:nvSpPr>
        <cdr:cNvPr id="4" name="Rectangle 3"/>
        <cdr:cNvSpPr/>
      </cdr:nvSpPr>
      <cdr:spPr>
        <a:xfrm xmlns:a="http://schemas.openxmlformats.org/drawingml/2006/main">
          <a:off x="162674" y="4703095"/>
          <a:ext cx="8739193" cy="58623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Around 1700, world population was about 600 millions inhabitants, of whom 400 million lived in Asia and the Pacific, 120 in Europe and Russia, 60 in Africa and 15 in America. In 2050, according to UN projections, it will be about 9,3 billions inhabitants, with 5,2 in Asia-Pacific, 2,2 in Africa, 1,2 in the Americas and 0,7 in Europe-Russia.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13.1).</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20.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0.12335</cdr:x>
      <cdr:y>0.7627</cdr:y>
    </cdr:from>
    <cdr:to>
      <cdr:x>0.21228</cdr:x>
      <cdr:y>0.85408</cdr:y>
    </cdr:to>
    <cdr:sp macro="" textlink="">
      <cdr:nvSpPr>
        <cdr:cNvPr id="7" name="ZoneTexte 6"/>
        <cdr:cNvSpPr txBox="1"/>
      </cdr:nvSpPr>
      <cdr:spPr>
        <a:xfrm xmlns:a="http://schemas.openxmlformats.org/drawingml/2006/main">
          <a:off x="1134709" y="4274299"/>
          <a:ext cx="818104" cy="51210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0.20511</cdr:x>
      <cdr:y>0.72657</cdr:y>
    </cdr:from>
    <cdr:to>
      <cdr:x>0.29758</cdr:x>
      <cdr:y>0.8062</cdr:y>
    </cdr:to>
    <cdr:sp macro="" textlink="">
      <cdr:nvSpPr>
        <cdr:cNvPr id="8" name="ZoneTexte 7"/>
        <cdr:cNvSpPr txBox="1"/>
      </cdr:nvSpPr>
      <cdr:spPr>
        <a:xfrm xmlns:a="http://schemas.openxmlformats.org/drawingml/2006/main">
          <a:off x="1886853" y="4071837"/>
          <a:ext cx="850670" cy="4462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0.27769</cdr:x>
      <cdr:y>0.15369</cdr:y>
    </cdr:from>
    <cdr:to>
      <cdr:x>0.39146</cdr:x>
      <cdr:y>0.31427</cdr:y>
    </cdr:to>
    <cdr:sp macro="" textlink="">
      <cdr:nvSpPr>
        <cdr:cNvPr id="9" name="ZoneTexte 8"/>
        <cdr:cNvSpPr txBox="1"/>
      </cdr:nvSpPr>
      <cdr:spPr>
        <a:xfrm xmlns:a="http://schemas.openxmlformats.org/drawingml/2006/main">
          <a:off x="2554547" y="861326"/>
          <a:ext cx="1046618" cy="8999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0.04982</cdr:x>
      <cdr:y>0.87887</cdr:y>
    </cdr:from>
    <cdr:to>
      <cdr:x>0.96152</cdr:x>
      <cdr:y>0.98984</cdr:y>
    </cdr:to>
    <cdr:sp macro="" textlink="">
      <cdr:nvSpPr>
        <cdr:cNvPr id="18" name="Rectangle 17"/>
        <cdr:cNvSpPr/>
      </cdr:nvSpPr>
      <cdr:spPr>
        <a:xfrm xmlns:a="http://schemas.openxmlformats.org/drawingml/2006/main">
          <a:off x="458325" y="4925307"/>
          <a:ext cx="8387109" cy="62189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Reading</a:t>
          </a:r>
          <a:r>
            <a:rPr lang="fr-FR" sz="1100" b="0" i="0" baseline="0">
              <a:solidFill>
                <a:schemeClr val="tx1"/>
              </a:solidFill>
              <a:effectLst/>
              <a:latin typeface="Arial" panose="020B0604020202020204" pitchFamily="34" charset="0"/>
              <a:ea typeface="+mn-ea"/>
              <a:cs typeface="Arial" panose="020B0604020202020204" pitchFamily="34" charset="0"/>
            </a:rPr>
            <a:t>. The share of the richest 10% in total private property was 89% in Europe (average of Britain, France and Sweden) in 1913 (compared with 1% for the bottom 50%), 55% in Europe in 2018 (compared to 5% for the bottom 50%) and 74% in the United States in 2018 (compared to 2% for the bottom 50%).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13.10).</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dr:relSizeAnchor xmlns:cdr="http://schemas.openxmlformats.org/drawingml/2006/chartDrawing">
    <cdr:from>
      <cdr:x>0.57199</cdr:x>
      <cdr:y>0.35801</cdr:y>
    </cdr:from>
    <cdr:to>
      <cdr:x>0.68575</cdr:x>
      <cdr:y>0.51859</cdr:y>
    </cdr:to>
    <cdr:sp macro="" textlink="">
      <cdr:nvSpPr>
        <cdr:cNvPr id="14" name="ZoneTexte 1"/>
        <cdr:cNvSpPr txBox="1"/>
      </cdr:nvSpPr>
      <cdr:spPr>
        <a:xfrm xmlns:a="http://schemas.openxmlformats.org/drawingml/2006/main">
          <a:off x="5261936" y="2006344"/>
          <a:ext cx="1046526" cy="8999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a:t>
          </a:r>
          <a:r>
            <a:rPr lang="fr-FR" sz="1200" b="1" baseline="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10% </a:t>
          </a:r>
        </a:p>
      </cdr:txBody>
    </cdr:sp>
  </cdr:relSizeAnchor>
  <cdr:relSizeAnchor xmlns:cdr="http://schemas.openxmlformats.org/drawingml/2006/chartDrawing">
    <cdr:from>
      <cdr:x>0.8647</cdr:x>
      <cdr:y>0.22054</cdr:y>
    </cdr:from>
    <cdr:to>
      <cdr:x>0.97847</cdr:x>
      <cdr:y>0.38112</cdr:y>
    </cdr:to>
    <cdr:sp macro="" textlink="">
      <cdr:nvSpPr>
        <cdr:cNvPr id="16" name="ZoneTexte 1"/>
        <cdr:cNvSpPr txBox="1"/>
      </cdr:nvSpPr>
      <cdr:spPr>
        <a:xfrm xmlns:a="http://schemas.openxmlformats.org/drawingml/2006/main">
          <a:off x="7963877" y="1237762"/>
          <a:ext cx="1047750" cy="9012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a:t>
          </a:r>
          <a:r>
            <a:rPr lang="fr-FR" sz="1200" b="1" baseline="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10% </a:t>
          </a:r>
        </a:p>
      </cdr:txBody>
    </cdr:sp>
  </cdr:relSizeAnchor>
  <cdr:relSizeAnchor xmlns:cdr="http://schemas.openxmlformats.org/drawingml/2006/chartDrawing">
    <cdr:from>
      <cdr:x>0.79233</cdr:x>
      <cdr:y>0.65837</cdr:y>
    </cdr:from>
    <cdr:to>
      <cdr:x>0.8848</cdr:x>
      <cdr:y>0.738</cdr:y>
    </cdr:to>
    <cdr:sp macro="" textlink="">
      <cdr:nvSpPr>
        <cdr:cNvPr id="19" name="ZoneTexte 1"/>
        <cdr:cNvSpPr txBox="1"/>
      </cdr:nvSpPr>
      <cdr:spPr>
        <a:xfrm xmlns:a="http://schemas.openxmlformats.org/drawingml/2006/main">
          <a:off x="7288961" y="3689606"/>
          <a:ext cx="850671" cy="4462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0.50033</cdr:x>
      <cdr:y>0.62275</cdr:y>
    </cdr:from>
    <cdr:to>
      <cdr:x>0.5928</cdr:x>
      <cdr:y>0.70238</cdr:y>
    </cdr:to>
    <cdr:sp macro="" textlink="">
      <cdr:nvSpPr>
        <cdr:cNvPr id="20" name="ZoneTexte 1"/>
        <cdr:cNvSpPr txBox="1"/>
      </cdr:nvSpPr>
      <cdr:spPr>
        <a:xfrm xmlns:a="http://schemas.openxmlformats.org/drawingml/2006/main">
          <a:off x="4602757" y="3490006"/>
          <a:ext cx="850670" cy="4462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0.41686</cdr:x>
      <cdr:y>0.74619</cdr:y>
    </cdr:from>
    <cdr:to>
      <cdr:x>0.50579</cdr:x>
      <cdr:y>0.83757</cdr:y>
    </cdr:to>
    <cdr:sp macro="" textlink="">
      <cdr:nvSpPr>
        <cdr:cNvPr id="22" name="ZoneTexte 1"/>
        <cdr:cNvSpPr txBox="1"/>
      </cdr:nvSpPr>
      <cdr:spPr>
        <a:xfrm xmlns:a="http://schemas.openxmlformats.org/drawingml/2006/main">
          <a:off x="3834829" y="4181797"/>
          <a:ext cx="818104" cy="5121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0.71197</cdr:x>
      <cdr:y>0.76429</cdr:y>
    </cdr:from>
    <cdr:to>
      <cdr:x>0.8009</cdr:x>
      <cdr:y>0.85567</cdr:y>
    </cdr:to>
    <cdr:sp macro="" textlink="">
      <cdr:nvSpPr>
        <cdr:cNvPr id="23" name="ZoneTexte 1"/>
        <cdr:cNvSpPr txBox="1"/>
      </cdr:nvSpPr>
      <cdr:spPr>
        <a:xfrm xmlns:a="http://schemas.openxmlformats.org/drawingml/2006/main">
          <a:off x="6549696" y="4283188"/>
          <a:ext cx="818104" cy="512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0.52641</cdr:x>
      <cdr:y>0.06137</cdr:y>
    </cdr:from>
    <cdr:to>
      <cdr:x>0.71858</cdr:x>
      <cdr:y>0.22957</cdr:y>
    </cdr:to>
    <cdr:sp macro="" textlink="">
      <cdr:nvSpPr>
        <cdr:cNvPr id="2" name="Ellipse 1"/>
        <cdr:cNvSpPr/>
      </cdr:nvSpPr>
      <cdr:spPr>
        <a:xfrm xmlns:a="http://schemas.openxmlformats.org/drawingml/2006/main">
          <a:off x="4893733" y="372533"/>
          <a:ext cx="1786488" cy="1021079"/>
        </a:xfrm>
        <a:prstGeom xmlns:a="http://schemas.openxmlformats.org/drawingml/2006/main" prst="ellipse">
          <a:avLst/>
        </a:prstGeom>
        <a:solidFill xmlns:a="http://schemas.openxmlformats.org/drawingml/2006/main">
          <a:schemeClr val="bg1"/>
        </a:solidFill>
        <a:ln xmlns:a="http://schemas.openxmlformats.org/drawingml/2006/main" w="38100">
          <a:solidFill>
            <a:srgbClr val="00B050"/>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fr-FR" sz="1400" b="0" baseline="0">
              <a:solidFill>
                <a:sysClr val="windowText" lastClr="000000"/>
              </a:solidFill>
              <a:latin typeface="Arial" panose="020B0604020202020204" pitchFamily="34" charset="0"/>
              <a:cs typeface="Arial" panose="020B0604020202020204" pitchFamily="34" charset="0"/>
            </a:rPr>
            <a:t>Proportion of women in top</a:t>
          </a:r>
          <a:r>
            <a:rPr lang="fr-FR" sz="1400" b="0" baseline="0">
              <a:latin typeface="Arial" panose="020B0604020202020204" pitchFamily="34" charset="0"/>
              <a:cs typeface="Arial" panose="020B0604020202020204" pitchFamily="34" charset="0"/>
            </a:rPr>
            <a:t> 50%</a:t>
          </a:r>
          <a:endParaRPr lang="fr-FR" sz="14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0.59364</cdr:x>
      <cdr:y>0.31204</cdr:y>
    </cdr:from>
    <cdr:to>
      <cdr:x>0.74206</cdr:x>
      <cdr:y>0.39187</cdr:y>
    </cdr:to>
    <cdr:sp macro="" textlink="">
      <cdr:nvSpPr>
        <cdr:cNvPr id="3" name="Ellipse 2"/>
        <cdr:cNvSpPr/>
      </cdr:nvSpPr>
      <cdr:spPr>
        <a:xfrm xmlns:a="http://schemas.openxmlformats.org/drawingml/2006/main">
          <a:off x="5518715" y="1894290"/>
          <a:ext cx="1379772" cy="484616"/>
        </a:xfrm>
        <a:prstGeom xmlns:a="http://schemas.openxmlformats.org/drawingml/2006/main" prst="ellipse">
          <a:avLst/>
        </a:prstGeom>
        <a:solidFill xmlns:a="http://schemas.openxmlformats.org/drawingml/2006/main">
          <a:schemeClr val="bg1"/>
        </a:solidFill>
        <a:ln xmlns:a="http://schemas.openxmlformats.org/drawingml/2006/main" w="38100">
          <a:solidFill>
            <a:srgbClr val="FF0000"/>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0" baseline="0">
              <a:latin typeface="Arial" panose="020B0604020202020204" pitchFamily="34" charset="0"/>
              <a:cs typeface="Arial" panose="020B0604020202020204" pitchFamily="34" charset="0"/>
            </a:rPr>
            <a:t>Top 10%</a:t>
          </a:r>
          <a:endParaRPr lang="fr-FR" sz="14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0.61449</cdr:x>
      <cdr:y>0.4987</cdr:y>
    </cdr:from>
    <cdr:to>
      <cdr:x>0.7516</cdr:x>
      <cdr:y>0.57853</cdr:y>
    </cdr:to>
    <cdr:sp macro="" textlink="">
      <cdr:nvSpPr>
        <cdr:cNvPr id="4" name="Ellipse 3"/>
        <cdr:cNvSpPr/>
      </cdr:nvSpPr>
      <cdr:spPr>
        <a:xfrm xmlns:a="http://schemas.openxmlformats.org/drawingml/2006/main">
          <a:off x="5712545" y="3027386"/>
          <a:ext cx="1274629" cy="484616"/>
        </a:xfrm>
        <a:prstGeom xmlns:a="http://schemas.openxmlformats.org/drawingml/2006/main" prst="ellipse">
          <a:avLst/>
        </a:prstGeom>
        <a:ln xmlns:a="http://schemas.openxmlformats.org/drawingml/2006/main" w="38100">
          <a:solidFill>
            <a:schemeClr val="accent2"/>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0" baseline="0">
              <a:latin typeface="Arial" panose="020B0604020202020204" pitchFamily="34" charset="0"/>
              <a:cs typeface="Arial" panose="020B0604020202020204" pitchFamily="34" charset="0"/>
            </a:rPr>
            <a:t>Top 1%</a:t>
          </a:r>
          <a:endParaRPr lang="fr-FR" sz="14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0.62188</cdr:x>
      <cdr:y>0.69718</cdr:y>
    </cdr:from>
    <cdr:to>
      <cdr:x>0.76942</cdr:x>
      <cdr:y>0.77702</cdr:y>
    </cdr:to>
    <cdr:sp macro="" textlink="">
      <cdr:nvSpPr>
        <cdr:cNvPr id="5" name="Ellipse 4"/>
        <cdr:cNvSpPr/>
      </cdr:nvSpPr>
      <cdr:spPr>
        <a:xfrm xmlns:a="http://schemas.openxmlformats.org/drawingml/2006/main">
          <a:off x="5781288" y="4232281"/>
          <a:ext cx="1371591" cy="484676"/>
        </a:xfrm>
        <a:prstGeom xmlns:a="http://schemas.openxmlformats.org/drawingml/2006/main" prst="ellipse">
          <a:avLst/>
        </a:prstGeom>
        <a:ln xmlns:a="http://schemas.openxmlformats.org/drawingml/2006/main" w="38100">
          <a:solidFill>
            <a:schemeClr val="accent5"/>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0" baseline="0">
              <a:latin typeface="Arial" panose="020B0604020202020204" pitchFamily="34" charset="0"/>
              <a:cs typeface="Arial" panose="020B0604020202020204" pitchFamily="34" charset="0"/>
            </a:rPr>
            <a:t>Top 0.1%</a:t>
          </a:r>
          <a:endParaRPr lang="fr-FR" sz="14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0.06104</cdr:x>
      <cdr:y>0.87669</cdr:y>
    </cdr:from>
    <cdr:to>
      <cdr:x>1</cdr:x>
      <cdr:y>1</cdr:y>
    </cdr:to>
    <cdr:sp macro="" textlink="">
      <cdr:nvSpPr>
        <cdr:cNvPr id="6"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0.03261</cdr:x>
      <cdr:y>0.8523</cdr:y>
    </cdr:from>
    <cdr:to>
      <cdr:x>0.98411</cdr:x>
      <cdr:y>0.99458</cdr:y>
    </cdr:to>
    <cdr:sp macro="" textlink="">
      <cdr:nvSpPr>
        <cdr:cNvPr id="7" name="ZoneTexte 2"/>
        <cdr:cNvSpPr txBox="1"/>
      </cdr:nvSpPr>
      <cdr:spPr>
        <a:xfrm xmlns:a="http://schemas.openxmlformats.org/drawingml/2006/main">
          <a:off x="297180" y="4792960"/>
          <a:ext cx="8671559" cy="800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0.77869</cdr:x>
      <cdr:y>0.40586</cdr:y>
    </cdr:from>
    <cdr:to>
      <cdr:x>0.9408</cdr:x>
      <cdr:y>0.61925</cdr:y>
    </cdr:to>
    <cdr:sp macro="" textlink="">
      <cdr:nvSpPr>
        <cdr:cNvPr id="9" name="Rectangle à coins arrondis 8"/>
        <cdr:cNvSpPr/>
      </cdr:nvSpPr>
      <cdr:spPr>
        <a:xfrm xmlns:a="http://schemas.openxmlformats.org/drawingml/2006/main">
          <a:off x="7239035" y="2463814"/>
          <a:ext cx="1507039" cy="1295405"/>
        </a:xfrm>
        <a:prstGeom xmlns:a="http://schemas.openxmlformats.org/drawingml/2006/main" prst="roundRect">
          <a:avLst/>
        </a:prstGeom>
        <a:ln xmlns:a="http://schemas.openxmlformats.org/drawingml/2006/main" w="38100">
          <a:solidFill>
            <a:schemeClr val="accent2"/>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fr-FR" sz="1400" baseline="0">
              <a:solidFill>
                <a:schemeClr val="dk1"/>
              </a:solidFill>
              <a:effectLst/>
              <a:latin typeface="Arial" panose="020B0604020202020204" pitchFamily="34" charset="0"/>
              <a:ea typeface="+mn-ea"/>
              <a:cs typeface="Arial" panose="020B0604020202020204" pitchFamily="34" charset="0"/>
            </a:rPr>
            <a:t>Proportion of women in    top 1%:          10% in 1995, 16% in 2015, 50% in 2102 ? </a:t>
          </a:r>
          <a:endParaRPr lang="fr-FR" sz="1400"/>
        </a:p>
      </cdr:txBody>
    </cdr:sp>
  </cdr:relSizeAnchor>
  <cdr:relSizeAnchor xmlns:cdr="http://schemas.openxmlformats.org/drawingml/2006/chartDrawing">
    <cdr:from>
      <cdr:x>0.7796</cdr:x>
      <cdr:y>0.6318</cdr:y>
    </cdr:from>
    <cdr:to>
      <cdr:x>0.94444</cdr:x>
      <cdr:y>0.7378</cdr:y>
    </cdr:to>
    <cdr:sp macro="" textlink="">
      <cdr:nvSpPr>
        <cdr:cNvPr id="10" name="Rectangle à coins arrondis 9"/>
        <cdr:cNvSpPr/>
      </cdr:nvSpPr>
      <cdr:spPr>
        <a:xfrm xmlns:a="http://schemas.openxmlformats.org/drawingml/2006/main">
          <a:off x="7247515" y="3835405"/>
          <a:ext cx="1532419" cy="643484"/>
        </a:xfrm>
        <a:prstGeom xmlns:a="http://schemas.openxmlformats.org/drawingml/2006/main" prst="roundRect">
          <a:avLst/>
        </a:prstGeom>
        <a:ln xmlns:a="http://schemas.openxmlformats.org/drawingml/2006/main" w="38100">
          <a:solidFill>
            <a:schemeClr val="accent5"/>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fr-FR" sz="1400" baseline="0">
              <a:solidFill>
                <a:schemeClr val="dk1"/>
              </a:solidFill>
              <a:effectLst/>
              <a:latin typeface="Arial" panose="020B0604020202020204" pitchFamily="34" charset="0"/>
              <a:ea typeface="+mn-ea"/>
              <a:cs typeface="Arial" panose="020B0604020202020204" pitchFamily="34" charset="0"/>
            </a:rPr>
            <a:t>Top 0.1%:          50% women    in 2144? </a:t>
          </a:r>
          <a:endParaRPr lang="fr-FR" sz="1400"/>
        </a:p>
      </cdr:txBody>
    </cdr:sp>
  </cdr:relSizeAnchor>
  <cdr:relSizeAnchor xmlns:cdr="http://schemas.openxmlformats.org/drawingml/2006/chartDrawing">
    <cdr:from>
      <cdr:x>0.01002</cdr:x>
      <cdr:y>0.88372</cdr:y>
    </cdr:from>
    <cdr:to>
      <cdr:x>0.98361</cdr:x>
      <cdr:y>0.97768</cdr:y>
    </cdr:to>
    <cdr:sp macro="" textlink="">
      <cdr:nvSpPr>
        <cdr:cNvPr id="11" name="Rectangle 10"/>
        <cdr:cNvSpPr/>
      </cdr:nvSpPr>
      <cdr:spPr>
        <a:xfrm xmlns:a="http://schemas.openxmlformats.org/drawingml/2006/main">
          <a:off x="93133" y="5364695"/>
          <a:ext cx="9050867" cy="57043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proportion of women in the top percentile (top 1%) of the distribution of labour income (wages and self-employment income) increased from 10% in 1995 to 16% in 2015, and should reach 50% by 2102 if the trend continues at the same speed as during the 1995-2015 period. For the top 0,1%, parity could wait until 2144.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13.11). </a:t>
          </a:r>
          <a:endParaRPr lang="fr-FR" sz="1100">
            <a:effectLst/>
            <a:latin typeface="Arial Narrow" panose="020B0606020202030204" pitchFamily="34" charset="0"/>
          </a:endParaRPr>
        </a:p>
      </cdr:txBody>
    </cdr:sp>
  </cdr:relSizeAnchor>
</c:userShapes>
</file>

<file path=xl/drawings/drawing23.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0.02224</cdr:x>
      <cdr:y>0.81673</cdr:y>
    </cdr:from>
    <cdr:to>
      <cdr:x>0.97498</cdr:x>
      <cdr:y>0.97417</cdr:y>
    </cdr:to>
    <cdr:sp macro="" textlink="">
      <cdr:nvSpPr>
        <cdr:cNvPr id="4" name="Rectangle 3"/>
        <cdr:cNvSpPr/>
      </cdr:nvSpPr>
      <cdr:spPr>
        <a:xfrm xmlns:a="http://schemas.openxmlformats.org/drawingml/2006/main">
          <a:off x="203199" y="4605377"/>
          <a:ext cx="8703733" cy="88777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low-income countries (bottom third: Subsaharan Africa, South Asia, etc.), tax revenues dropped from 15,6% of GDP in 1970-1979 to 13,7% in 1990-1999 and 14,5% in 2010-2018, partly due to the uncompensated fall in customs duties and other taxes on international trade (which raised 5,9% of GDP in 1970-1979, 3,9% in 1990-1999 and 2,8% in 2010-2018). In high-income countries (top third: Europe, North America, etc.), customs dutiers were already very small at the beginning of the period and tax revenues kept rising before stabilizing.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13.12).</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2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0.00668</cdr:x>
      <cdr:y>0.83491</cdr:y>
    </cdr:from>
    <cdr:to>
      <cdr:x>0.98776</cdr:x>
      <cdr:y>0.99052</cdr:y>
    </cdr:to>
    <cdr:sp macro="" textlink="">
      <cdr:nvSpPr>
        <cdr:cNvPr id="3" name="Rectangle 2"/>
        <cdr:cNvSpPr/>
      </cdr:nvSpPr>
      <cdr:spPr>
        <a:xfrm xmlns:a="http://schemas.openxmlformats.org/drawingml/2006/main">
          <a:off x="60980" y="4701528"/>
          <a:ext cx="8956020" cy="87626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Total assets of the European Central Bank (ECB) rose from 11% of euro zone GDP on 31/12/2004 to 41% on 31/12/2018. The evolution 1900-1998 indicates the average obtained for the blance sheets of the German and French central banks (with peaks equal to 39% in 1918 and 62% in 1944). Total assets of the Federal Reserve (created in 1913) rose from 6% of GDP in 2007 to 26% at th end of 2014. </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The average of rich countries is the arithmetic average of the 17 following countries: Australia, Belgium, Britain, Canada, Denmark, France, Finland, Germany, Holland, Italy, Japan, Norway, Portugal, Spain, Sweden, Switzerland, U.S.)</a:t>
          </a:r>
          <a:r>
            <a:rPr lang="fr-FR" sz="1100" b="0" i="0" baseline="0">
              <a:solidFill>
                <a:schemeClr val="tx1"/>
              </a:solidFill>
              <a:effectLst/>
              <a:latin typeface="Arial" panose="020B060402020202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13.13). </a:t>
          </a:r>
          <a:endParaRPr lang="fr-FR" sz="1100">
            <a:effectLst/>
            <a:latin typeface="Arial Narrow" panose="020B0606020202030204" pitchFamily="34" charset="0"/>
          </a:endParaRPr>
        </a:p>
      </cdr:txBody>
    </cdr:sp>
  </cdr:relSizeAnchor>
</c:userShapes>
</file>

<file path=xl/drawings/drawing27.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0.01047</cdr:x>
      <cdr:y>0.83596</cdr:y>
    </cdr:from>
    <cdr:to>
      <cdr:x>0.98778</cdr:x>
      <cdr:y>0.96376</cdr:y>
    </cdr:to>
    <cdr:sp macro="" textlink="">
      <cdr:nvSpPr>
        <cdr:cNvPr id="4" name="Rectangle 3"/>
        <cdr:cNvSpPr/>
      </cdr:nvSpPr>
      <cdr:spPr>
        <a:xfrm xmlns:a="http://schemas.openxmlformats.org/drawingml/2006/main">
          <a:off x="95849" y="4720756"/>
          <a:ext cx="8945912" cy="72170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Total assets of the central banks of rich countries rose from 13% of GDP on 31/12/2000 to 51% on 31/12/2018. The assets of the central banks of Japan and Switzerland exceeded 100% of GDP in 2017-2018. </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The average of rich countries is the arithmetic average of the 17 following countries: Australia, Belgium, Britain, Canada, Denmark, France, Finland, Germany, Holland, Italy, Japan, Norway, Portugal, Spain, Sweden, Switzerland, U.S.)</a:t>
          </a:r>
          <a:r>
            <a:rPr lang="fr-FR" sz="1100" b="0" i="0" baseline="0">
              <a:solidFill>
                <a:schemeClr val="tx1"/>
              </a:solidFill>
              <a:effectLst/>
              <a:latin typeface="Arial" panose="020B060402020202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13.14). </a:t>
          </a:r>
          <a:endParaRPr lang="fr-FR" sz="1100">
            <a:effectLst/>
            <a:latin typeface="Arial Narrow" panose="020B060602020203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0.03514</cdr:x>
      <cdr:y>0.85206</cdr:y>
    </cdr:from>
    <cdr:to>
      <cdr:x>0.99446</cdr:x>
      <cdr:y>0.95389</cdr:y>
    </cdr:to>
    <cdr:sp macro="" textlink="">
      <cdr:nvSpPr>
        <cdr:cNvPr id="13" name="Rectangle 12"/>
        <cdr:cNvSpPr/>
      </cdr:nvSpPr>
      <cdr:spPr>
        <a:xfrm xmlns:a="http://schemas.openxmlformats.org/drawingml/2006/main">
          <a:off x="323232" y="4774846"/>
          <a:ext cx="8825325" cy="57064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2018, the share of the top decile (the 10% highest incomes) in national income was 34% in Europe (EU+), 41% in China, 46% in Russia, 48% in the U.S., 55% in India, 56% in Brasil, 64% in the Middle East, 65% in South Africa and 68% in Qatar.  </a:t>
          </a:r>
        </a:p>
        <a:p xmlns:a="http://schemas.openxmlformats.org/drawingml/2006/main">
          <a:pPr rtl="0"/>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13.2).</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1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0.12569</cdr:x>
      <cdr:y>0.70626</cdr:y>
    </cdr:from>
    <cdr:to>
      <cdr:x>0.21462</cdr:x>
      <cdr:y>0.79764</cdr:y>
    </cdr:to>
    <cdr:sp macro="" textlink="">
      <cdr:nvSpPr>
        <cdr:cNvPr id="7" name="ZoneTexte 6"/>
        <cdr:cNvSpPr txBox="1"/>
      </cdr:nvSpPr>
      <cdr:spPr>
        <a:xfrm xmlns:a="http://schemas.openxmlformats.org/drawingml/2006/main">
          <a:off x="1157639" y="3963847"/>
          <a:ext cx="819040" cy="5128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0.20745</cdr:x>
      <cdr:y>0.54699</cdr:y>
    </cdr:from>
    <cdr:to>
      <cdr:x>0.29992</cdr:x>
      <cdr:y>0.62662</cdr:y>
    </cdr:to>
    <cdr:sp macro="" textlink="">
      <cdr:nvSpPr>
        <cdr:cNvPr id="8" name="ZoneTexte 7"/>
        <cdr:cNvSpPr txBox="1"/>
      </cdr:nvSpPr>
      <cdr:spPr>
        <a:xfrm xmlns:a="http://schemas.openxmlformats.org/drawingml/2006/main">
          <a:off x="1910624" y="3069961"/>
          <a:ext cx="851643" cy="4469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0.28003</cdr:x>
      <cdr:y>0.4282</cdr:y>
    </cdr:from>
    <cdr:to>
      <cdr:x>0.3938</cdr:x>
      <cdr:y>0.58878</cdr:y>
    </cdr:to>
    <cdr:sp macro="" textlink="">
      <cdr:nvSpPr>
        <cdr:cNvPr id="9" name="ZoneTexte 8"/>
        <cdr:cNvSpPr txBox="1"/>
      </cdr:nvSpPr>
      <cdr:spPr>
        <a:xfrm xmlns:a="http://schemas.openxmlformats.org/drawingml/2006/main">
          <a:off x="2579050" y="2403212"/>
          <a:ext cx="1047815" cy="9012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0.04455</cdr:x>
      <cdr:y>0.88381</cdr:y>
    </cdr:from>
    <cdr:to>
      <cdr:x>0.95625</cdr:x>
      <cdr:y>0.99478</cdr:y>
    </cdr:to>
    <cdr:sp macro="" textlink="">
      <cdr:nvSpPr>
        <cdr:cNvPr id="18" name="Rectangle 17"/>
        <cdr:cNvSpPr/>
      </cdr:nvSpPr>
      <cdr:spPr>
        <a:xfrm xmlns:a="http://schemas.openxmlformats.org/drawingml/2006/main">
          <a:off x="410308" y="4960301"/>
          <a:ext cx="8396654" cy="62281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10% highest incomes is 64% of total income in the Middle East (pop. 420 million), compared to 9% for the bottom 50% share. In Europe (enlarged EU, pop. 540 million) these two shares are 34% and 21%. In the United States (pop. 320 million) they are 47% and 13%.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13.3).</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dr:relSizeAnchor xmlns:cdr="http://schemas.openxmlformats.org/drawingml/2006/chartDrawing">
    <cdr:from>
      <cdr:x>0.57433</cdr:x>
      <cdr:y>0.3067</cdr:y>
    </cdr:from>
    <cdr:to>
      <cdr:x>0.68809</cdr:x>
      <cdr:y>0.46728</cdr:y>
    </cdr:to>
    <cdr:sp macro="" textlink="">
      <cdr:nvSpPr>
        <cdr:cNvPr id="14" name="ZoneTexte 1"/>
        <cdr:cNvSpPr txBox="1"/>
      </cdr:nvSpPr>
      <cdr:spPr>
        <a:xfrm xmlns:a="http://schemas.openxmlformats.org/drawingml/2006/main">
          <a:off x="5289566" y="1721341"/>
          <a:ext cx="1047723" cy="9012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0.8647</cdr:x>
      <cdr:y>0.22054</cdr:y>
    </cdr:from>
    <cdr:to>
      <cdr:x>0.97847</cdr:x>
      <cdr:y>0.38112</cdr:y>
    </cdr:to>
    <cdr:sp macro="" textlink="">
      <cdr:nvSpPr>
        <cdr:cNvPr id="16" name="ZoneTexte 1"/>
        <cdr:cNvSpPr txBox="1"/>
      </cdr:nvSpPr>
      <cdr:spPr>
        <a:xfrm xmlns:a="http://schemas.openxmlformats.org/drawingml/2006/main">
          <a:off x="7963877" y="1237762"/>
          <a:ext cx="1047750" cy="9012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0.79311</cdr:x>
      <cdr:y>0.61219</cdr:y>
    </cdr:from>
    <cdr:to>
      <cdr:x>0.88558</cdr:x>
      <cdr:y>0.69182</cdr:y>
    </cdr:to>
    <cdr:sp macro="" textlink="">
      <cdr:nvSpPr>
        <cdr:cNvPr id="19" name="ZoneTexte 1"/>
        <cdr:cNvSpPr txBox="1"/>
      </cdr:nvSpPr>
      <cdr:spPr>
        <a:xfrm xmlns:a="http://schemas.openxmlformats.org/drawingml/2006/main">
          <a:off x="7304528" y="3435857"/>
          <a:ext cx="851643" cy="4469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0.50214</cdr:x>
      <cdr:y>0.55605</cdr:y>
    </cdr:from>
    <cdr:to>
      <cdr:x>0.59461</cdr:x>
      <cdr:y>0.63568</cdr:y>
    </cdr:to>
    <cdr:sp macro="" textlink="">
      <cdr:nvSpPr>
        <cdr:cNvPr id="20" name="ZoneTexte 1"/>
        <cdr:cNvSpPr txBox="1"/>
      </cdr:nvSpPr>
      <cdr:spPr>
        <a:xfrm xmlns:a="http://schemas.openxmlformats.org/drawingml/2006/main">
          <a:off x="4619454" y="3116035"/>
          <a:ext cx="850683" cy="4462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0.4192</cdr:x>
      <cdr:y>0.72054</cdr:y>
    </cdr:from>
    <cdr:to>
      <cdr:x>0.50813</cdr:x>
      <cdr:y>0.81192</cdr:y>
    </cdr:to>
    <cdr:sp macro="" textlink="">
      <cdr:nvSpPr>
        <cdr:cNvPr id="22" name="ZoneTexte 1"/>
        <cdr:cNvSpPr txBox="1"/>
      </cdr:nvSpPr>
      <cdr:spPr>
        <a:xfrm xmlns:a="http://schemas.openxmlformats.org/drawingml/2006/main">
          <a:off x="3860808" y="4043990"/>
          <a:ext cx="819040" cy="512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0.71275</cdr:x>
      <cdr:y>0.72837</cdr:y>
    </cdr:from>
    <cdr:to>
      <cdr:x>0.80168</cdr:x>
      <cdr:y>0.81975</cdr:y>
    </cdr:to>
    <cdr:sp macro="" textlink="">
      <cdr:nvSpPr>
        <cdr:cNvPr id="23" name="ZoneTexte 1"/>
        <cdr:cNvSpPr txBox="1"/>
      </cdr:nvSpPr>
      <cdr:spPr>
        <a:xfrm xmlns:a="http://schemas.openxmlformats.org/drawingml/2006/main">
          <a:off x="6564396" y="4087925"/>
          <a:ext cx="819040" cy="5128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0.12649</cdr:x>
      <cdr:y>0.42689</cdr:y>
    </cdr:from>
    <cdr:to>
      <cdr:x>0.21542</cdr:x>
      <cdr:y>0.51827</cdr:y>
    </cdr:to>
    <cdr:sp macro="" textlink="">
      <cdr:nvSpPr>
        <cdr:cNvPr id="7" name="ZoneTexte 6"/>
        <cdr:cNvSpPr txBox="1"/>
      </cdr:nvSpPr>
      <cdr:spPr>
        <a:xfrm xmlns:a="http://schemas.openxmlformats.org/drawingml/2006/main">
          <a:off x="1164925" y="2395868"/>
          <a:ext cx="819040" cy="5128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0.21222</cdr:x>
      <cdr:y>0.60443</cdr:y>
    </cdr:from>
    <cdr:to>
      <cdr:x>0.30469</cdr:x>
      <cdr:y>0.68406</cdr:y>
    </cdr:to>
    <cdr:sp macro="" textlink="">
      <cdr:nvSpPr>
        <cdr:cNvPr id="8" name="ZoneTexte 7"/>
        <cdr:cNvSpPr txBox="1"/>
      </cdr:nvSpPr>
      <cdr:spPr>
        <a:xfrm xmlns:a="http://schemas.openxmlformats.org/drawingml/2006/main">
          <a:off x="1954563" y="3392323"/>
          <a:ext cx="851644" cy="4469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Top 1%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0.33333</cdr:x>
      <cdr:y>0.48434</cdr:y>
    </cdr:from>
    <cdr:to>
      <cdr:x>0.4471</cdr:x>
      <cdr:y>0.64492</cdr:y>
    </cdr:to>
    <cdr:sp macro="" textlink="">
      <cdr:nvSpPr>
        <cdr:cNvPr id="9" name="ZoneTexte 8"/>
        <cdr:cNvSpPr txBox="1"/>
      </cdr:nvSpPr>
      <cdr:spPr>
        <a:xfrm xmlns:a="http://schemas.openxmlformats.org/drawingml/2006/main">
          <a:off x="3069964" y="2718298"/>
          <a:ext cx="1047815" cy="90124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Bottom 50% </a:t>
          </a:r>
        </a:p>
      </cdr:txBody>
    </cdr:sp>
  </cdr:relSizeAnchor>
  <cdr:relSizeAnchor xmlns:cdr="http://schemas.openxmlformats.org/drawingml/2006/chartDrawing">
    <cdr:from>
      <cdr:x>0.04455</cdr:x>
      <cdr:y>0.88381</cdr:y>
    </cdr:from>
    <cdr:to>
      <cdr:x>0.96357</cdr:x>
      <cdr:y>0.99478</cdr:y>
    </cdr:to>
    <cdr:sp macro="" textlink="">
      <cdr:nvSpPr>
        <cdr:cNvPr id="18" name="Rectangle 17"/>
        <cdr:cNvSpPr/>
      </cdr:nvSpPr>
      <cdr:spPr>
        <a:xfrm xmlns:a="http://schemas.openxmlformats.org/drawingml/2006/main">
          <a:off x="410283" y="4969792"/>
          <a:ext cx="8463742" cy="62400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bottom 50% highest incomes is only 9% of total income in the Middle East, vs 30% for the top 1% share. In Europe, these two shares are 21% and 11%. In China they are 15% and 14%, and in the U.S; they are 13% and 20%.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13.4).</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dr:relSizeAnchor xmlns:cdr="http://schemas.openxmlformats.org/drawingml/2006/chartDrawing">
    <cdr:from>
      <cdr:x>0.64036</cdr:x>
      <cdr:y>0.34848</cdr:y>
    </cdr:from>
    <cdr:to>
      <cdr:x>0.75412</cdr:x>
      <cdr:y>0.50906</cdr:y>
    </cdr:to>
    <cdr:sp macro="" textlink="">
      <cdr:nvSpPr>
        <cdr:cNvPr id="14" name="ZoneTexte 1"/>
        <cdr:cNvSpPr txBox="1"/>
      </cdr:nvSpPr>
      <cdr:spPr>
        <a:xfrm xmlns:a="http://schemas.openxmlformats.org/drawingml/2006/main">
          <a:off x="5897680" y="1955791"/>
          <a:ext cx="1047723" cy="9012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   </a:t>
          </a:r>
        </a:p>
      </cdr:txBody>
    </cdr:sp>
  </cdr:relSizeAnchor>
  <cdr:relSizeAnchor xmlns:cdr="http://schemas.openxmlformats.org/drawingml/2006/chartDrawing">
    <cdr:from>
      <cdr:x>0.8647</cdr:x>
      <cdr:y>0.22054</cdr:y>
    </cdr:from>
    <cdr:to>
      <cdr:x>0.97847</cdr:x>
      <cdr:y>0.38112</cdr:y>
    </cdr:to>
    <cdr:sp macro="" textlink="">
      <cdr:nvSpPr>
        <cdr:cNvPr id="16" name="ZoneTexte 1"/>
        <cdr:cNvSpPr txBox="1"/>
      </cdr:nvSpPr>
      <cdr:spPr>
        <a:xfrm xmlns:a="http://schemas.openxmlformats.org/drawingml/2006/main">
          <a:off x="7963877" y="1237762"/>
          <a:ext cx="1047750" cy="9012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   </a:t>
          </a:r>
        </a:p>
      </cdr:txBody>
    </cdr:sp>
  </cdr:relSizeAnchor>
  <cdr:relSizeAnchor xmlns:cdr="http://schemas.openxmlformats.org/drawingml/2006/chartDrawing">
    <cdr:from>
      <cdr:x>0.56558</cdr:x>
      <cdr:y>0.57955</cdr:y>
    </cdr:from>
    <cdr:to>
      <cdr:x>0.65805</cdr:x>
      <cdr:y>0.65918</cdr:y>
    </cdr:to>
    <cdr:sp macro="" textlink="">
      <cdr:nvSpPr>
        <cdr:cNvPr id="20" name="ZoneTexte 1"/>
        <cdr:cNvSpPr txBox="1"/>
      </cdr:nvSpPr>
      <cdr:spPr>
        <a:xfrm xmlns:a="http://schemas.openxmlformats.org/drawingml/2006/main">
          <a:off x="5208961" y="3252673"/>
          <a:ext cx="851643" cy="4469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0.43193</cdr:x>
      <cdr:y>0.54169</cdr:y>
    </cdr:from>
    <cdr:to>
      <cdr:x>0.52086</cdr:x>
      <cdr:y>0.63307</cdr:y>
    </cdr:to>
    <cdr:sp macro="" textlink="">
      <cdr:nvSpPr>
        <cdr:cNvPr id="22" name="ZoneTexte 1"/>
        <cdr:cNvSpPr txBox="1"/>
      </cdr:nvSpPr>
      <cdr:spPr>
        <a:xfrm xmlns:a="http://schemas.openxmlformats.org/drawingml/2006/main">
          <a:off x="3978038" y="3040186"/>
          <a:ext cx="819040" cy="512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Top 1%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0.78674</cdr:x>
      <cdr:y>0.62132</cdr:y>
    </cdr:from>
    <cdr:to>
      <cdr:x>0.87567</cdr:x>
      <cdr:y>0.7127</cdr:y>
    </cdr:to>
    <cdr:sp macro="" textlink="">
      <cdr:nvSpPr>
        <cdr:cNvPr id="23" name="ZoneTexte 1"/>
        <cdr:cNvSpPr txBox="1"/>
      </cdr:nvSpPr>
      <cdr:spPr>
        <a:xfrm xmlns:a="http://schemas.openxmlformats.org/drawingml/2006/main">
          <a:off x="7245790" y="3487113"/>
          <a:ext cx="819040" cy="512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Q_ISC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pplications/Microsoft%20Office%202011/Microsoft%20Excel.app/Contents/MacOS/TC_A7_EAG2011.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1_TIM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lydiaassouad/Desktop/Texte/China,%20Russia/minimum%20wag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C/Users/T517E~1.PIK/AppData/Local/Temp/https::nowa.nuff.ox.ac.uk:senate%20poverty%20response/pov%20response/minimum%20wage.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FG_567.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F1_ALL.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pplications/Microsoft%20Office%202011/Microsoft%20Excel.app/Contents/MacOS/Q_ISC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Applications/Microsoft%20Office%202011/Microsoft%20Excel.app/Contents/MacOS/F13_ALL.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JPN_VEH_THEFT.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portal.oecd.org/Temp/MASTER_INPUT.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E9C3NAG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E9C3NE.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POpul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t.piketty/Dropbox/WIDMiddleEast/AlvaredoAssouadPiketty2017MiddleEast/All%20couples%201970%20to%202004%20MFTTAWE%20comparison.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P/joint%20income%20dist/All%20couples%201970%20to%202004%20MFTTAWE%20comparison.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SUBSNEU.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portal.oecd.org/Documents%20and%20Settings/gonnard_e/My%20Documents/4.%20RAAG%20PUBLICATION/RAG_2013/RAG13_GDPpc_CRISIS.xlsx"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Dat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oecdshare.oecd.org/edu/Projects/eag/2012/Content/EAG2012_TC_A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oecdshare.oecd.org/edu/Projects/LSO/EAG2016/EAGData/EAG2016_TC_A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tps://portal.oecd.org/eshare/edu/pc/Deliverables/Collaboration%20with%20PAC/EAG2016/Indicators%20-%20data%20and%20analysis/EAG2016_TC_A6_current.xlsx"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Germany.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EduExpend.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IRPISAPlus_Chap5_ChartCorrect.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F5_W.XLS"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EPC_Jap.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Q_ISC56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calcul_B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ies"/>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Basic Wage"/>
      <sheetName val="Minimum wage"/>
      <sheetName val="MTAWE"/>
      <sheetName val="Minimum wage tax "/>
      <sheetName val="C10+C14 since 1971 + Reason"/>
      <sheetName val="rba table"/>
      <sheetName val="eeh"/>
      <sheetName val="Bond material"/>
    </sheetNames>
    <sheetDataSet>
      <sheetData sheetId="0"/>
      <sheetData sheetId="1"/>
      <sheetData sheetId="2"/>
      <sheetData sheetId="3"/>
      <sheetData sheetId="4"/>
      <sheetData sheetId="5"/>
      <sheetData sheetId="6">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7"/>
      <sheetData sheetId="8"/>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84.3907060189552</v>
          </cell>
          <cell r="D2">
            <v>88.156960139078606</v>
          </cell>
          <cell r="E2">
            <v>11.843039860921399</v>
          </cell>
          <cell r="F2" t="str">
            <v>n</v>
          </cell>
          <cell r="G2" t="str">
            <v/>
          </cell>
          <cell r="H2">
            <v>100</v>
          </cell>
          <cell r="I2" t="str">
            <v>n</v>
          </cell>
          <cell r="J2" t="str">
            <v>n</v>
          </cell>
          <cell r="K2" t="str">
            <v>n</v>
          </cell>
          <cell r="L2" t="str">
            <v>n</v>
          </cell>
          <cell r="M2" t="str">
            <v>n</v>
          </cell>
          <cell r="N2">
            <v>88.156960139078606</v>
          </cell>
          <cell r="O2">
            <v>11.843039860921399</v>
          </cell>
          <cell r="P2" t="str">
            <v>n</v>
          </cell>
          <cell r="Q2" t="str">
            <v/>
          </cell>
          <cell r="R2" t="str">
            <v>n</v>
          </cell>
          <cell r="S2" t="str">
            <v>n</v>
          </cell>
          <cell r="T2" t="str">
            <v>n</v>
          </cell>
          <cell r="U2" t="str">
            <v>n</v>
          </cell>
          <cell r="V2" t="str">
            <v/>
          </cell>
          <cell r="W2" t="str">
            <v/>
          </cell>
          <cell r="X2">
            <v>15.6092939810448</v>
          </cell>
          <cell r="Y2">
            <v>88.156960139078606</v>
          </cell>
          <cell r="Z2" t="str">
            <v/>
          </cell>
          <cell r="AA2">
            <v>11.843039860921399</v>
          </cell>
          <cell r="AB2" t="str">
            <v/>
          </cell>
          <cell r="AC2">
            <v>0</v>
          </cell>
          <cell r="AD2" t="str">
            <v>n</v>
          </cell>
          <cell r="AE2" t="str">
            <v/>
          </cell>
          <cell r="AF2" t="str">
            <v/>
          </cell>
          <cell r="AG2">
            <v>0</v>
          </cell>
          <cell r="AH2" t="str">
            <v>n</v>
          </cell>
          <cell r="AI2">
            <v>0</v>
          </cell>
          <cell r="AJ2" t="str">
            <v>n</v>
          </cell>
          <cell r="AK2">
            <v>0</v>
          </cell>
          <cell r="AL2" t="str">
            <v>n</v>
          </cell>
          <cell r="AM2">
            <v>0</v>
          </cell>
          <cell r="AN2" t="str">
            <v>n</v>
          </cell>
          <cell r="AO2" t="str">
            <v/>
          </cell>
          <cell r="AP2" t="str">
            <v/>
          </cell>
          <cell r="AQ2" t="str">
            <v/>
          </cell>
          <cell r="AR2" t="str">
            <v/>
          </cell>
          <cell r="AS2">
            <v>15.6092939810448</v>
          </cell>
          <cell r="AT2" t="str">
            <v>""</v>
          </cell>
        </row>
        <row r="3">
          <cell r="A3" t="str">
            <v>Australia</v>
          </cell>
          <cell r="B3">
            <v>901030</v>
          </cell>
          <cell r="C3">
            <v>88.379863261162697</v>
          </cell>
          <cell r="D3">
            <v>75.751728961537793</v>
          </cell>
          <cell r="E3">
            <v>15.2902303875165</v>
          </cell>
          <cell r="F3" t="str">
            <v>n</v>
          </cell>
          <cell r="G3" t="str">
            <v/>
          </cell>
          <cell r="H3">
            <v>91.041959349054295</v>
          </cell>
          <cell r="I3">
            <v>8.0475848804047008</v>
          </cell>
          <cell r="J3" t="str">
            <v>n</v>
          </cell>
          <cell r="K3">
            <v>8.0475848804047008</v>
          </cell>
          <cell r="L3">
            <v>0.910455770541028</v>
          </cell>
          <cell r="M3">
            <v>8.9580406509457298</v>
          </cell>
          <cell r="N3">
            <v>83.205292925546701</v>
          </cell>
          <cell r="O3">
            <v>16.794707074453299</v>
          </cell>
          <cell r="P3" t="str">
            <v>n</v>
          </cell>
          <cell r="Q3" t="str">
            <v/>
          </cell>
          <cell r="R3">
            <v>89.836440735007102</v>
          </cell>
          <cell r="S3" t="str">
            <v>n</v>
          </cell>
          <cell r="T3">
            <v>89.836440735007102</v>
          </cell>
          <cell r="U3">
            <v>10.1635592649929</v>
          </cell>
          <cell r="V3" t="str">
            <v/>
          </cell>
          <cell r="W3" t="str">
            <v/>
          </cell>
          <cell r="X3">
            <v>11.620136738837299</v>
          </cell>
          <cell r="Y3">
            <v>83.205292925546701</v>
          </cell>
          <cell r="Z3" t="str">
            <v/>
          </cell>
          <cell r="AA3">
            <v>16.794707074453299</v>
          </cell>
          <cell r="AB3" t="str">
            <v/>
          </cell>
          <cell r="AC3">
            <v>0</v>
          </cell>
          <cell r="AD3" t="str">
            <v>n</v>
          </cell>
          <cell r="AE3" t="str">
            <v/>
          </cell>
          <cell r="AF3" t="str">
            <v/>
          </cell>
          <cell r="AG3">
            <v>89.836440735007102</v>
          </cell>
          <cell r="AH3" t="str">
            <v/>
          </cell>
          <cell r="AI3">
            <v>0</v>
          </cell>
          <cell r="AJ3" t="str">
            <v>n</v>
          </cell>
          <cell r="AK3">
            <v>89.836440735007102</v>
          </cell>
          <cell r="AL3" t="str">
            <v/>
          </cell>
          <cell r="AM3">
            <v>10.1635592649929</v>
          </cell>
          <cell r="AN3" t="str">
            <v/>
          </cell>
          <cell r="AO3" t="str">
            <v/>
          </cell>
          <cell r="AP3" t="str">
            <v/>
          </cell>
          <cell r="AQ3" t="str">
            <v/>
          </cell>
          <cell r="AR3" t="str">
            <v/>
          </cell>
          <cell r="AS3">
            <v>11.620136738837299</v>
          </cell>
          <cell r="AT3" t="str">
            <v>""</v>
          </cell>
        </row>
        <row r="4">
          <cell r="A4" t="str">
            <v>Austria</v>
          </cell>
          <cell r="B4">
            <v>901030</v>
          </cell>
          <cell r="C4">
            <v>99.015368143706198</v>
          </cell>
          <cell r="D4">
            <v>98.916135376838497</v>
          </cell>
          <cell r="E4">
            <v>0.31382347346183698</v>
          </cell>
          <cell r="F4" t="str">
            <v>a</v>
          </cell>
          <cell r="G4" t="str">
            <v/>
          </cell>
          <cell r="H4">
            <v>99.229958850300306</v>
          </cell>
          <cell r="I4">
            <v>0.613296281175153</v>
          </cell>
          <cell r="J4" t="str">
            <v>a</v>
          </cell>
          <cell r="K4">
            <v>0.613296281175153</v>
          </cell>
          <cell r="L4">
            <v>0.15674486852454</v>
          </cell>
          <cell r="M4">
            <v>0.77004114969969295</v>
          </cell>
          <cell r="N4">
            <v>99.683741203666798</v>
          </cell>
          <cell r="O4">
            <v>0.31625879633314702</v>
          </cell>
          <cell r="P4" t="str">
            <v>a</v>
          </cell>
          <cell r="Q4" t="str">
            <v/>
          </cell>
          <cell r="R4">
            <v>79.644611383993094</v>
          </cell>
          <cell r="S4" t="str">
            <v>a</v>
          </cell>
          <cell r="T4">
            <v>79.644611383993094</v>
          </cell>
          <cell r="U4">
            <v>20.355388616006898</v>
          </cell>
          <cell r="V4" t="str">
            <v/>
          </cell>
          <cell r="W4" t="str">
            <v/>
          </cell>
          <cell r="X4">
            <v>0.98463185629375705</v>
          </cell>
          <cell r="Y4">
            <v>99.683741203666798</v>
          </cell>
          <cell r="Z4" t="str">
            <v/>
          </cell>
          <cell r="AA4">
            <v>0.31625879633314702</v>
          </cell>
          <cell r="AB4" t="str">
            <v/>
          </cell>
          <cell r="AC4">
            <v>0</v>
          </cell>
          <cell r="AD4" t="str">
            <v>a</v>
          </cell>
          <cell r="AE4" t="str">
            <v/>
          </cell>
          <cell r="AF4" t="str">
            <v/>
          </cell>
          <cell r="AG4">
            <v>79.644611383993094</v>
          </cell>
          <cell r="AH4" t="str">
            <v/>
          </cell>
          <cell r="AI4">
            <v>0</v>
          </cell>
          <cell r="AJ4" t="str">
            <v>a</v>
          </cell>
          <cell r="AK4">
            <v>79.644611383993094</v>
          </cell>
          <cell r="AL4" t="str">
            <v/>
          </cell>
          <cell r="AM4">
            <v>20.355388616006898</v>
          </cell>
          <cell r="AN4" t="str">
            <v/>
          </cell>
          <cell r="AO4" t="str">
            <v/>
          </cell>
          <cell r="AP4" t="str">
            <v/>
          </cell>
          <cell r="AQ4" t="str">
            <v/>
          </cell>
          <cell r="AR4" t="str">
            <v/>
          </cell>
          <cell r="AS4">
            <v>0.98463185629375705</v>
          </cell>
          <cell r="AT4" t="str">
            <v>""</v>
          </cell>
        </row>
        <row r="5">
          <cell r="A5" t="str">
            <v>Belgium (Fl)</v>
          </cell>
          <cell r="B5">
            <v>901030</v>
          </cell>
          <cell r="C5" t="str">
            <v>m.</v>
          </cell>
          <cell r="D5">
            <v>37.319868458468299</v>
          </cell>
          <cell r="E5">
            <v>62.403017703287802</v>
          </cell>
          <cell r="F5" t="str">
            <v>n</v>
          </cell>
          <cell r="G5" t="str">
            <v/>
          </cell>
          <cell r="H5">
            <v>99.722886161755994</v>
          </cell>
          <cell r="I5">
            <v>0.27711383824400398</v>
          </cell>
          <cell r="J5" t="str">
            <v/>
          </cell>
          <cell r="K5">
            <v>0.27711383824400398</v>
          </cell>
          <cell r="L5" t="str">
            <v/>
          </cell>
          <cell r="M5">
            <v>0.27711383824400398</v>
          </cell>
          <cell r="N5">
            <v>37.423574361790301</v>
          </cell>
          <cell r="O5">
            <v>62.576425638209699</v>
          </cell>
          <cell r="P5" t="str">
            <v>n</v>
          </cell>
          <cell r="Q5" t="str">
            <v/>
          </cell>
          <cell r="R5">
            <v>100</v>
          </cell>
          <cell r="S5" t="str">
            <v/>
          </cell>
          <cell r="T5">
            <v>100</v>
          </cell>
          <cell r="U5" t="str">
            <v/>
          </cell>
          <cell r="V5" t="str">
            <v/>
          </cell>
          <cell r="W5" t="str">
            <v/>
          </cell>
          <cell r="X5" t="str">
            <v>m</v>
          </cell>
          <cell r="Y5">
            <v>37.423574361790301</v>
          </cell>
          <cell r="Z5" t="str">
            <v/>
          </cell>
          <cell r="AA5">
            <v>62.576425638209699</v>
          </cell>
          <cell r="AB5" t="str">
            <v/>
          </cell>
          <cell r="AC5">
            <v>0</v>
          </cell>
          <cell r="AD5" t="str">
            <v>n</v>
          </cell>
          <cell r="AE5" t="str">
            <v/>
          </cell>
          <cell r="AF5" t="str">
            <v/>
          </cell>
          <cell r="AG5">
            <v>100</v>
          </cell>
          <cell r="AH5" t="str">
            <v/>
          </cell>
          <cell r="AI5">
            <v>0</v>
          </cell>
          <cell r="AJ5" t="str">
            <v/>
          </cell>
          <cell r="AK5">
            <v>100</v>
          </cell>
          <cell r="AL5" t="str">
            <v/>
          </cell>
          <cell r="AM5">
            <v>0</v>
          </cell>
          <cell r="AN5" t="str">
            <v/>
          </cell>
          <cell r="AO5" t="str">
            <v/>
          </cell>
          <cell r="AP5" t="str">
            <v/>
          </cell>
          <cell r="AQ5" t="str">
            <v/>
          </cell>
          <cell r="AR5" t="str">
            <v/>
          </cell>
          <cell r="AS5">
            <v>0</v>
          </cell>
          <cell r="AT5" t="str">
            <v>m</v>
          </cell>
        </row>
        <row r="6">
          <cell r="A6" t="str">
            <v>Brazil</v>
          </cell>
          <cell r="B6">
            <v>901030</v>
          </cell>
          <cell r="C6" t="str">
            <v>m</v>
          </cell>
          <cell r="D6">
            <v>97.765587233097307</v>
          </cell>
          <cell r="E6" t="str">
            <v>xr</v>
          </cell>
          <cell r="F6" t="str">
            <v>xr</v>
          </cell>
          <cell r="G6" t="str">
            <v/>
          </cell>
          <cell r="H6">
            <v>99.9981988468179</v>
          </cell>
          <cell r="I6">
            <v>1.8011531821565401E-3</v>
          </cell>
          <cell r="J6" t="str">
            <v>m</v>
          </cell>
          <cell r="K6">
            <v>1.8011531821565401E-3</v>
          </cell>
          <cell r="L6" t="str">
            <v>m</v>
          </cell>
          <cell r="M6">
            <v>1.8011531821565401E-3</v>
          </cell>
          <cell r="N6">
            <v>97.767348172799998</v>
          </cell>
          <cell r="O6" t="str">
            <v>xr</v>
          </cell>
          <cell r="P6" t="str">
            <v>xr</v>
          </cell>
          <cell r="Q6" t="str">
            <v/>
          </cell>
          <cell r="R6" t="str">
            <v>m.</v>
          </cell>
          <cell r="S6" t="str">
            <v>m</v>
          </cell>
          <cell r="T6" t="str">
            <v>m.</v>
          </cell>
          <cell r="U6" t="str">
            <v>m</v>
          </cell>
          <cell r="V6" t="str">
            <v/>
          </cell>
          <cell r="W6" t="str">
            <v/>
          </cell>
          <cell r="X6" t="str">
            <v>m</v>
          </cell>
          <cell r="Y6">
            <v>97.767348172799998</v>
          </cell>
          <cell r="Z6" t="str">
            <v/>
          </cell>
          <cell r="AA6">
            <v>0</v>
          </cell>
          <cell r="AB6" t="str">
            <v>xr</v>
          </cell>
          <cell r="AC6">
            <v>0</v>
          </cell>
          <cell r="AD6" t="str">
            <v>xr</v>
          </cell>
          <cell r="AE6" t="str">
            <v/>
          </cell>
          <cell r="AF6" t="str">
            <v/>
          </cell>
          <cell r="AG6">
            <v>100</v>
          </cell>
          <cell r="AH6" t="str">
            <v>m</v>
          </cell>
          <cell r="AI6">
            <v>0</v>
          </cell>
          <cell r="AJ6" t="str">
            <v>m</v>
          </cell>
          <cell r="AK6">
            <v>100</v>
          </cell>
          <cell r="AL6" t="str">
            <v>m</v>
          </cell>
          <cell r="AM6">
            <v>0</v>
          </cell>
          <cell r="AN6" t="str">
            <v>m</v>
          </cell>
          <cell r="AO6" t="str">
            <v/>
          </cell>
          <cell r="AP6" t="str">
            <v/>
          </cell>
          <cell r="AQ6" t="str">
            <v/>
          </cell>
          <cell r="AR6" t="str">
            <v/>
          </cell>
          <cell r="AS6">
            <v>0</v>
          </cell>
          <cell r="AT6" t="str">
            <v>m</v>
          </cell>
        </row>
        <row r="7">
          <cell r="A7" t="str">
            <v>Canada</v>
          </cell>
          <cell r="B7">
            <v>901030</v>
          </cell>
          <cell r="C7" t="str">
            <v>m.</v>
          </cell>
          <cell r="D7">
            <v>98.271987448268305</v>
          </cell>
          <cell r="E7">
            <v>1.01688084934704</v>
          </cell>
          <cell r="F7">
            <v>0.71113170238462298</v>
          </cell>
          <cell r="G7" t="str">
            <v/>
          </cell>
          <cell r="H7">
            <v>100</v>
          </cell>
          <cell r="I7" t="str">
            <v>xr</v>
          </cell>
          <cell r="J7" t="str">
            <v>a</v>
          </cell>
          <cell r="K7" t="str">
            <v>xr</v>
          </cell>
          <cell r="L7" t="str">
            <v>xr</v>
          </cell>
          <cell r="M7" t="str">
            <v>xr</v>
          </cell>
          <cell r="N7">
            <v>98.271987448268305</v>
          </cell>
          <cell r="O7">
            <v>1.01688084934704</v>
          </cell>
          <cell r="P7">
            <v>0.71113170238462298</v>
          </cell>
          <cell r="Q7" t="str">
            <v/>
          </cell>
          <cell r="R7" t="str">
            <v>xr</v>
          </cell>
          <cell r="S7" t="str">
            <v>a</v>
          </cell>
          <cell r="T7" t="str">
            <v>xr</v>
          </cell>
          <cell r="U7" t="str">
            <v>xr</v>
          </cell>
          <cell r="V7" t="str">
            <v/>
          </cell>
          <cell r="W7" t="str">
            <v/>
          </cell>
          <cell r="X7" t="str">
            <v>m</v>
          </cell>
          <cell r="Y7">
            <v>98.271987448268305</v>
          </cell>
          <cell r="Z7" t="str">
            <v/>
          </cell>
          <cell r="AA7">
            <v>1.01688084934704</v>
          </cell>
          <cell r="AB7" t="str">
            <v/>
          </cell>
          <cell r="AC7">
            <v>0.71113170238462298</v>
          </cell>
          <cell r="AD7" t="str">
            <v/>
          </cell>
          <cell r="AE7" t="str">
            <v/>
          </cell>
          <cell r="AF7" t="str">
            <v/>
          </cell>
          <cell r="AG7">
            <v>0</v>
          </cell>
          <cell r="AH7" t="str">
            <v>xr</v>
          </cell>
          <cell r="AI7">
            <v>0</v>
          </cell>
          <cell r="AJ7" t="str">
            <v>a</v>
          </cell>
          <cell r="AK7">
            <v>0</v>
          </cell>
          <cell r="AL7" t="str">
            <v>xr</v>
          </cell>
          <cell r="AM7">
            <v>0</v>
          </cell>
          <cell r="AN7" t="str">
            <v>xr</v>
          </cell>
          <cell r="AO7" t="str">
            <v/>
          </cell>
          <cell r="AP7" t="str">
            <v/>
          </cell>
          <cell r="AQ7" t="str">
            <v/>
          </cell>
          <cell r="AR7" t="str">
            <v/>
          </cell>
          <cell r="AS7">
            <v>0</v>
          </cell>
          <cell r="AT7" t="str">
            <v>m</v>
          </cell>
        </row>
        <row r="8">
          <cell r="A8" t="str">
            <v>Chile</v>
          </cell>
          <cell r="B8">
            <v>901030</v>
          </cell>
          <cell r="C8" t="str">
            <v>m</v>
          </cell>
          <cell r="D8" t="str">
            <v>m</v>
          </cell>
          <cell r="E8" t="str">
            <v>m</v>
          </cell>
          <cell r="F8" t="str">
            <v>m</v>
          </cell>
          <cell r="G8" t="str">
            <v>m</v>
          </cell>
          <cell r="H8" t="str">
            <v>m</v>
          </cell>
          <cell r="I8" t="str">
            <v>m</v>
          </cell>
          <cell r="J8" t="str">
            <v>m</v>
          </cell>
          <cell r="K8" t="str">
            <v>m</v>
          </cell>
          <cell r="L8" t="str">
            <v>m</v>
          </cell>
          <cell r="M8" t="str">
            <v>m</v>
          </cell>
          <cell r="N8">
            <v>91.8956136368747</v>
          </cell>
          <cell r="O8">
            <v>7.6709770908472699</v>
          </cell>
          <cell r="P8">
            <v>0.43340927227797399</v>
          </cell>
          <cell r="Q8" t="str">
            <v/>
          </cell>
          <cell r="R8" t="str">
            <v>m</v>
          </cell>
          <cell r="S8" t="str">
            <v>m</v>
          </cell>
          <cell r="T8" t="str">
            <v>m</v>
          </cell>
          <cell r="U8" t="str">
            <v>m</v>
          </cell>
          <cell r="V8" t="str">
            <v>m</v>
          </cell>
          <cell r="W8" t="str">
            <v>m</v>
          </cell>
          <cell r="X8" t="str">
            <v>m</v>
          </cell>
          <cell r="Y8">
            <v>91.8956136368747</v>
          </cell>
          <cell r="Z8" t="str">
            <v/>
          </cell>
          <cell r="AA8">
            <v>7.6709770908472699</v>
          </cell>
          <cell r="AB8" t="str">
            <v/>
          </cell>
          <cell r="AC8">
            <v>0.43340927227797399</v>
          </cell>
          <cell r="AD8" t="str">
            <v/>
          </cell>
          <cell r="AE8" t="str">
            <v/>
          </cell>
          <cell r="AF8" t="str">
            <v/>
          </cell>
          <cell r="AG8">
            <v>0</v>
          </cell>
          <cell r="AH8" t="str">
            <v>m</v>
          </cell>
          <cell r="AI8">
            <v>0</v>
          </cell>
          <cell r="AJ8" t="str">
            <v>m</v>
          </cell>
          <cell r="AK8">
            <v>0</v>
          </cell>
          <cell r="AL8" t="str">
            <v>m</v>
          </cell>
          <cell r="AM8">
            <v>0</v>
          </cell>
          <cell r="AN8" t="str">
            <v>m</v>
          </cell>
          <cell r="AO8">
            <v>0</v>
          </cell>
          <cell r="AP8" t="str">
            <v>m</v>
          </cell>
          <cell r="AQ8">
            <v>0</v>
          </cell>
          <cell r="AR8" t="str">
            <v>m</v>
          </cell>
          <cell r="AS8">
            <v>0</v>
          </cell>
          <cell r="AT8" t="str">
            <v>m</v>
          </cell>
        </row>
        <row r="9">
          <cell r="A9" t="str">
            <v>China</v>
          </cell>
          <cell r="B9">
            <v>901030</v>
          </cell>
          <cell r="C9" t="str">
            <v>m.</v>
          </cell>
          <cell r="D9" t="str">
            <v>xr</v>
          </cell>
          <cell r="E9" t="str">
            <v>xr</v>
          </cell>
          <cell r="F9" t="str">
            <v>xr</v>
          </cell>
          <cell r="G9" t="str">
            <v/>
          </cell>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t="str">
            <v/>
          </cell>
          <cell r="W9" t="str">
            <v/>
          </cell>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t="str">
            <v/>
          </cell>
          <cell r="AP9" t="str">
            <v>xc</v>
          </cell>
          <cell r="AQ9" t="str">
            <v/>
          </cell>
          <cell r="AR9" t="str">
            <v>xc</v>
          </cell>
          <cell r="AS9">
            <v>0</v>
          </cell>
          <cell r="AT9" t="str">
            <v>m</v>
          </cell>
        </row>
        <row r="10">
          <cell r="A10" t="str">
            <v>Czech Republic</v>
          </cell>
          <cell r="B10">
            <v>901030</v>
          </cell>
          <cell r="C10" t="str">
            <v>m</v>
          </cell>
          <cell r="D10">
            <v>89.705290370607102</v>
          </cell>
          <cell r="E10">
            <v>3.2905769382483299</v>
          </cell>
          <cell r="F10" t="str">
            <v>a</v>
          </cell>
          <cell r="G10" t="str">
            <v/>
          </cell>
          <cell r="H10">
            <v>92.995867308855495</v>
          </cell>
          <cell r="I10">
            <v>7.0041326911445498</v>
          </cell>
          <cell r="J10" t="str">
            <v>a</v>
          </cell>
          <cell r="K10">
            <v>7.0041326911445498</v>
          </cell>
          <cell r="L10" t="str">
            <v>n</v>
          </cell>
          <cell r="M10">
            <v>7.0041326911445498</v>
          </cell>
          <cell r="N10">
            <v>96.461587989367601</v>
          </cell>
          <cell r="O10">
            <v>3.5384120106324199</v>
          </cell>
          <cell r="P10" t="str">
            <v>a</v>
          </cell>
          <cell r="Q10" t="str">
            <v/>
          </cell>
          <cell r="R10">
            <v>100</v>
          </cell>
          <cell r="S10" t="str">
            <v>a</v>
          </cell>
          <cell r="T10">
            <v>100</v>
          </cell>
          <cell r="U10" t="str">
            <v>n</v>
          </cell>
          <cell r="V10" t="str">
            <v/>
          </cell>
          <cell r="W10" t="str">
            <v/>
          </cell>
          <cell r="X10" t="str">
            <v>m</v>
          </cell>
          <cell r="Y10">
            <v>96.461587989367601</v>
          </cell>
          <cell r="Z10" t="str">
            <v/>
          </cell>
          <cell r="AA10">
            <v>3.5384120106324199</v>
          </cell>
          <cell r="AB10" t="str">
            <v/>
          </cell>
          <cell r="AC10">
            <v>0</v>
          </cell>
          <cell r="AD10" t="str">
            <v>a</v>
          </cell>
          <cell r="AE10" t="str">
            <v/>
          </cell>
          <cell r="AF10" t="str">
            <v/>
          </cell>
          <cell r="AG10">
            <v>100</v>
          </cell>
          <cell r="AH10" t="str">
            <v/>
          </cell>
          <cell r="AI10">
            <v>0</v>
          </cell>
          <cell r="AJ10" t="str">
            <v>a</v>
          </cell>
          <cell r="AK10">
            <v>100</v>
          </cell>
          <cell r="AL10" t="str">
            <v/>
          </cell>
          <cell r="AM10">
            <v>0</v>
          </cell>
          <cell r="AN10" t="str">
            <v>n</v>
          </cell>
          <cell r="AO10" t="str">
            <v/>
          </cell>
          <cell r="AP10" t="str">
            <v/>
          </cell>
          <cell r="AQ10" t="str">
            <v/>
          </cell>
          <cell r="AR10" t="str">
            <v/>
          </cell>
          <cell r="AS10">
            <v>0</v>
          </cell>
          <cell r="AT10" t="str">
            <v>m</v>
          </cell>
        </row>
        <row r="11">
          <cell r="A11" t="str">
            <v>Denmark</v>
          </cell>
          <cell r="B11">
            <v>901030</v>
          </cell>
          <cell r="C11">
            <v>98.105456409034801</v>
          </cell>
          <cell r="D11">
            <v>81.248694726778794</v>
          </cell>
          <cell r="E11">
            <v>6.2306160085299096</v>
          </cell>
          <cell r="F11" t="str">
            <v>a</v>
          </cell>
          <cell r="G11" t="str">
            <v/>
          </cell>
          <cell r="H11">
            <v>87.4793107353088</v>
          </cell>
          <cell r="I11">
            <v>12.255498202902601</v>
          </cell>
          <cell r="J11">
            <v>0.26519106178870699</v>
          </cell>
          <cell r="K11">
            <v>12.520689264691301</v>
          </cell>
          <cell r="L11" t="str">
            <v>xc</v>
          </cell>
          <cell r="M11">
            <v>12.520689264691301</v>
          </cell>
          <cell r="N11">
            <v>92.877611910566699</v>
          </cell>
          <cell r="O11">
            <v>7.1223880894332297</v>
          </cell>
          <cell r="P11" t="str">
            <v>a</v>
          </cell>
          <cell r="Q11" t="str">
            <v/>
          </cell>
          <cell r="R11">
            <v>97.881977132548499</v>
          </cell>
          <cell r="S11">
            <v>2.1180228674514998</v>
          </cell>
          <cell r="T11">
            <v>100</v>
          </cell>
          <cell r="U11" t="str">
            <v>xc</v>
          </cell>
          <cell r="V11" t="str">
            <v/>
          </cell>
          <cell r="W11" t="str">
            <v/>
          </cell>
          <cell r="X11">
            <v>1.89454359096517</v>
          </cell>
          <cell r="Y11">
            <v>92.877611910566699</v>
          </cell>
          <cell r="Z11" t="str">
            <v/>
          </cell>
          <cell r="AA11">
            <v>7.1223880894332297</v>
          </cell>
          <cell r="AB11" t="str">
            <v/>
          </cell>
          <cell r="AC11">
            <v>0</v>
          </cell>
          <cell r="AD11" t="str">
            <v>a</v>
          </cell>
          <cell r="AE11" t="str">
            <v/>
          </cell>
          <cell r="AF11" t="str">
            <v/>
          </cell>
          <cell r="AG11">
            <v>97.881977132548499</v>
          </cell>
          <cell r="AH11" t="str">
            <v/>
          </cell>
          <cell r="AI11">
            <v>2.1180228674514998</v>
          </cell>
          <cell r="AJ11" t="str">
            <v/>
          </cell>
          <cell r="AK11">
            <v>100</v>
          </cell>
          <cell r="AL11" t="str">
            <v/>
          </cell>
          <cell r="AM11">
            <v>0</v>
          </cell>
          <cell r="AN11" t="str">
            <v>xc</v>
          </cell>
          <cell r="AO11" t="str">
            <v/>
          </cell>
          <cell r="AP11" t="str">
            <v/>
          </cell>
          <cell r="AQ11" t="str">
            <v/>
          </cell>
          <cell r="AR11" t="str">
            <v/>
          </cell>
          <cell r="AS11">
            <v>1.89454359096517</v>
          </cell>
          <cell r="AT11" t="str">
            <v>""</v>
          </cell>
        </row>
        <row r="12">
          <cell r="A12" t="str">
            <v>Finland</v>
          </cell>
          <cell r="B12">
            <v>901030</v>
          </cell>
          <cell r="C12">
            <v>100</v>
          </cell>
          <cell r="D12">
            <v>89.906000272139806</v>
          </cell>
          <cell r="E12">
            <v>4.9768419741157999</v>
          </cell>
          <cell r="F12" t="str">
            <v>a</v>
          </cell>
          <cell r="G12" t="str">
            <v/>
          </cell>
          <cell r="H12">
            <v>94.882842246255507</v>
          </cell>
          <cell r="I12">
            <v>5.1171577537444399</v>
          </cell>
          <cell r="J12" t="str">
            <v>n</v>
          </cell>
          <cell r="K12">
            <v>5.1171577537444399</v>
          </cell>
          <cell r="L12" t="str">
            <v>m</v>
          </cell>
          <cell r="M12">
            <v>5.1171577537444399</v>
          </cell>
          <cell r="N12">
            <v>94.754750325460193</v>
          </cell>
          <cell r="O12">
            <v>5.2452496745397701</v>
          </cell>
          <cell r="P12" t="str">
            <v>a</v>
          </cell>
          <cell r="Q12" t="str">
            <v/>
          </cell>
          <cell r="R12">
            <v>100</v>
          </cell>
          <cell r="S12" t="str">
            <v>n</v>
          </cell>
          <cell r="T12">
            <v>100</v>
          </cell>
          <cell r="U12" t="str">
            <v>m</v>
          </cell>
          <cell r="V12" t="str">
            <v/>
          </cell>
          <cell r="W12" t="str">
            <v/>
          </cell>
          <cell r="X12" t="str">
            <v>""</v>
          </cell>
          <cell r="Y12">
            <v>94.754750325460193</v>
          </cell>
          <cell r="Z12" t="str">
            <v/>
          </cell>
          <cell r="AA12">
            <v>5.2452496745397701</v>
          </cell>
          <cell r="AB12" t="str">
            <v/>
          </cell>
          <cell r="AC12">
            <v>0</v>
          </cell>
          <cell r="AD12" t="str">
            <v>a</v>
          </cell>
          <cell r="AE12" t="str">
            <v/>
          </cell>
          <cell r="AF12" t="str">
            <v/>
          </cell>
          <cell r="AG12">
            <v>100</v>
          </cell>
          <cell r="AH12" t="str">
            <v/>
          </cell>
          <cell r="AI12">
            <v>0</v>
          </cell>
          <cell r="AJ12" t="str">
            <v>n</v>
          </cell>
          <cell r="AK12">
            <v>100</v>
          </cell>
          <cell r="AL12" t="str">
            <v/>
          </cell>
          <cell r="AM12">
            <v>0</v>
          </cell>
          <cell r="AN12" t="str">
            <v>m</v>
          </cell>
          <cell r="AO12" t="str">
            <v/>
          </cell>
          <cell r="AP12" t="str">
            <v/>
          </cell>
          <cell r="AQ12" t="str">
            <v/>
          </cell>
          <cell r="AR12" t="str">
            <v/>
          </cell>
          <cell r="AS12">
            <v>0</v>
          </cell>
          <cell r="AT12" t="str">
            <v>""</v>
          </cell>
        </row>
        <row r="13">
          <cell r="A13" t="str">
            <v>France</v>
          </cell>
          <cell r="B13">
            <v>901030</v>
          </cell>
          <cell r="C13">
            <v>93.0240041371583</v>
          </cell>
          <cell r="D13">
            <v>83.152348479233098</v>
          </cell>
          <cell r="E13">
            <v>12.949682504385599</v>
          </cell>
          <cell r="F13">
            <v>1.8530872433474199E-3</v>
          </cell>
          <cell r="G13" t="str">
            <v/>
          </cell>
          <cell r="H13">
            <v>96.103884070862094</v>
          </cell>
          <cell r="I13">
            <v>3.8961159291379399</v>
          </cell>
          <cell r="J13" t="str">
            <v>n</v>
          </cell>
          <cell r="K13">
            <v>3.8961159291379399</v>
          </cell>
          <cell r="L13" t="str">
            <v>n</v>
          </cell>
          <cell r="M13">
            <v>3.8961159291379399</v>
          </cell>
          <cell r="N13">
            <v>86.523400467270207</v>
          </cell>
          <cell r="O13">
            <v>13.4746713200865</v>
          </cell>
          <cell r="P13">
            <v>1.9282126432903E-3</v>
          </cell>
          <cell r="Q13" t="str">
            <v/>
          </cell>
          <cell r="R13">
            <v>100</v>
          </cell>
          <cell r="S13" t="str">
            <v>n</v>
          </cell>
          <cell r="T13">
            <v>100</v>
          </cell>
          <cell r="U13" t="str">
            <v>n</v>
          </cell>
          <cell r="V13" t="str">
            <v/>
          </cell>
          <cell r="W13" t="str">
            <v/>
          </cell>
          <cell r="X13">
            <v>6.9759958628417102</v>
          </cell>
          <cell r="Y13">
            <v>86.523400467270207</v>
          </cell>
          <cell r="Z13" t="str">
            <v/>
          </cell>
          <cell r="AA13">
            <v>13.4746713200865</v>
          </cell>
          <cell r="AB13" t="str">
            <v/>
          </cell>
          <cell r="AC13">
            <v>1.9282126432903E-3</v>
          </cell>
          <cell r="AD13" t="str">
            <v/>
          </cell>
          <cell r="AE13" t="str">
            <v/>
          </cell>
          <cell r="AF13" t="str">
            <v/>
          </cell>
          <cell r="AG13">
            <v>100</v>
          </cell>
          <cell r="AH13" t="str">
            <v/>
          </cell>
          <cell r="AI13">
            <v>0</v>
          </cell>
          <cell r="AJ13" t="str">
            <v>n</v>
          </cell>
          <cell r="AK13">
            <v>100</v>
          </cell>
          <cell r="AL13" t="str">
            <v/>
          </cell>
          <cell r="AM13">
            <v>0</v>
          </cell>
          <cell r="AN13" t="str">
            <v>n</v>
          </cell>
          <cell r="AO13" t="str">
            <v/>
          </cell>
          <cell r="AP13" t="str">
            <v/>
          </cell>
          <cell r="AQ13" t="str">
            <v/>
          </cell>
          <cell r="AR13" t="str">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n</v>
          </cell>
          <cell r="M14" t="str">
            <v>xc</v>
          </cell>
          <cell r="N14">
            <v>93.233892803492907</v>
          </cell>
          <cell r="O14">
            <v>4.4171234315341303</v>
          </cell>
          <cell r="P14">
            <v>2.34898376497308</v>
          </cell>
          <cell r="Q14" t="str">
            <v/>
          </cell>
          <cell r="R14" t="str">
            <v>xc</v>
          </cell>
          <cell r="S14" t="str">
            <v>xc</v>
          </cell>
          <cell r="T14" t="str">
            <v>xc</v>
          </cell>
          <cell r="U14" t="str">
            <v>n</v>
          </cell>
          <cell r="V14" t="str">
            <v>xc</v>
          </cell>
          <cell r="W14" t="str">
            <v>xc</v>
          </cell>
          <cell r="X14" t="str">
            <v>100.00(x)</v>
          </cell>
          <cell r="Y14">
            <v>93.233892803492907</v>
          </cell>
          <cell r="Z14" t="str">
            <v/>
          </cell>
          <cell r="AA14">
            <v>4.4171234315341303</v>
          </cell>
          <cell r="AB14" t="str">
            <v/>
          </cell>
          <cell r="AC14">
            <v>2.34898376497308</v>
          </cell>
          <cell r="AD14" t="str">
            <v/>
          </cell>
          <cell r="AE14" t="str">
            <v/>
          </cell>
          <cell r="AF14" t="str">
            <v/>
          </cell>
          <cell r="AG14">
            <v>0</v>
          </cell>
          <cell r="AH14" t="str">
            <v>xc</v>
          </cell>
          <cell r="AI14">
            <v>0</v>
          </cell>
          <cell r="AJ14" t="str">
            <v>xc</v>
          </cell>
          <cell r="AK14">
            <v>0</v>
          </cell>
          <cell r="AL14" t="str">
            <v>xc</v>
          </cell>
          <cell r="AM14">
            <v>0</v>
          </cell>
          <cell r="AN14" t="str">
            <v>n</v>
          </cell>
          <cell r="AO14">
            <v>0</v>
          </cell>
          <cell r="AP14" t="str">
            <v>xc</v>
          </cell>
          <cell r="AQ14">
            <v>0</v>
          </cell>
          <cell r="AR14" t="str">
            <v>xc</v>
          </cell>
          <cell r="AS14">
            <v>100</v>
          </cell>
          <cell r="AT14" t="str">
            <v>x</v>
          </cell>
        </row>
        <row r="15">
          <cell r="A15" t="str">
            <v>Greece</v>
          </cell>
          <cell r="B15">
            <v>901030</v>
          </cell>
          <cell r="C15" t="str">
            <v>m</v>
          </cell>
          <cell r="D15">
            <v>99.973054127512995</v>
          </cell>
          <cell r="E15" t="str">
            <v>a</v>
          </cell>
          <cell r="F15" t="str">
            <v>a</v>
          </cell>
          <cell r="G15" t="str">
            <v/>
          </cell>
          <cell r="H15">
            <v>99.973054127512995</v>
          </cell>
          <cell r="I15">
            <v>2.6945872487049601E-2</v>
          </cell>
          <cell r="J15" t="str">
            <v>n</v>
          </cell>
          <cell r="K15">
            <v>2.6945872487049601E-2</v>
          </cell>
          <cell r="L15" t="str">
            <v>n</v>
          </cell>
          <cell r="M15">
            <v>2.6945872487049601E-2</v>
          </cell>
          <cell r="N15">
            <v>100</v>
          </cell>
          <cell r="O15" t="str">
            <v>a</v>
          </cell>
          <cell r="P15" t="str">
            <v>a</v>
          </cell>
          <cell r="Q15" t="str">
            <v/>
          </cell>
          <cell r="R15">
            <v>100</v>
          </cell>
          <cell r="S15" t="str">
            <v>n</v>
          </cell>
          <cell r="T15">
            <v>100</v>
          </cell>
          <cell r="U15" t="str">
            <v>n</v>
          </cell>
          <cell r="V15" t="str">
            <v/>
          </cell>
          <cell r="W15" t="str">
            <v/>
          </cell>
          <cell r="X15" t="str">
            <v>m</v>
          </cell>
          <cell r="Y15">
            <v>100</v>
          </cell>
          <cell r="Z15" t="str">
            <v/>
          </cell>
          <cell r="AA15">
            <v>0</v>
          </cell>
          <cell r="AB15" t="str">
            <v>a</v>
          </cell>
          <cell r="AC15">
            <v>0</v>
          </cell>
          <cell r="AD15" t="str">
            <v>a</v>
          </cell>
          <cell r="AE15" t="str">
            <v/>
          </cell>
          <cell r="AF15" t="str">
            <v/>
          </cell>
          <cell r="AG15">
            <v>100</v>
          </cell>
          <cell r="AH15" t="str">
            <v/>
          </cell>
          <cell r="AI15">
            <v>0</v>
          </cell>
          <cell r="AJ15" t="str">
            <v>n</v>
          </cell>
          <cell r="AK15">
            <v>100</v>
          </cell>
          <cell r="AL15" t="str">
            <v/>
          </cell>
          <cell r="AM15">
            <v>0</v>
          </cell>
          <cell r="AN15" t="str">
            <v>n</v>
          </cell>
          <cell r="AO15" t="str">
            <v/>
          </cell>
          <cell r="AP15" t="str">
            <v/>
          </cell>
          <cell r="AQ15" t="str">
            <v/>
          </cell>
          <cell r="AR15" t="str">
            <v/>
          </cell>
          <cell r="AS15">
            <v>0</v>
          </cell>
          <cell r="AT15" t="str">
            <v>m</v>
          </cell>
        </row>
        <row r="16">
          <cell r="A16" t="str">
            <v>Hungary</v>
          </cell>
          <cell r="B16">
            <v>901030</v>
          </cell>
          <cell r="C16" t="str">
            <v>m</v>
          </cell>
          <cell r="D16">
            <v>95.517003639628697</v>
          </cell>
          <cell r="E16">
            <v>3.83523866023185</v>
          </cell>
          <cell r="F16" t="str">
            <v>a</v>
          </cell>
          <cell r="G16" t="str">
            <v/>
          </cell>
          <cell r="H16">
            <v>99.352242299860507</v>
          </cell>
          <cell r="I16">
            <v>0.64775770013949197</v>
          </cell>
          <cell r="J16" t="str">
            <v>a</v>
          </cell>
          <cell r="K16">
            <v>0.64775770013949197</v>
          </cell>
          <cell r="L16" t="str">
            <v>n</v>
          </cell>
          <cell r="M16">
            <v>0.64775770013949197</v>
          </cell>
          <cell r="N16">
            <v>96.139756314048299</v>
          </cell>
          <cell r="O16">
            <v>3.8602436859517502</v>
          </cell>
          <cell r="P16" t="str">
            <v>a</v>
          </cell>
          <cell r="Q16" t="str">
            <v/>
          </cell>
          <cell r="R16">
            <v>100</v>
          </cell>
          <cell r="S16" t="str">
            <v>a</v>
          </cell>
          <cell r="T16">
            <v>100</v>
          </cell>
          <cell r="U16" t="str">
            <v>n</v>
          </cell>
          <cell r="V16" t="str">
            <v/>
          </cell>
          <cell r="W16" t="str">
            <v/>
          </cell>
          <cell r="X16" t="str">
            <v>m</v>
          </cell>
          <cell r="Y16">
            <v>96.139756314048299</v>
          </cell>
          <cell r="Z16" t="str">
            <v/>
          </cell>
          <cell r="AA16">
            <v>3.8602436859517502</v>
          </cell>
          <cell r="AB16" t="str">
            <v/>
          </cell>
          <cell r="AC16">
            <v>0</v>
          </cell>
          <cell r="AD16" t="str">
            <v>a</v>
          </cell>
          <cell r="AE16" t="str">
            <v/>
          </cell>
          <cell r="AF16" t="str">
            <v/>
          </cell>
          <cell r="AG16">
            <v>100</v>
          </cell>
          <cell r="AH16" t="str">
            <v/>
          </cell>
          <cell r="AI16">
            <v>0</v>
          </cell>
          <cell r="AJ16" t="str">
            <v>a</v>
          </cell>
          <cell r="AK16">
            <v>100</v>
          </cell>
          <cell r="AL16" t="str">
            <v/>
          </cell>
          <cell r="AM16">
            <v>0</v>
          </cell>
          <cell r="AN16" t="str">
            <v>n</v>
          </cell>
          <cell r="AO16" t="str">
            <v/>
          </cell>
          <cell r="AP16" t="str">
            <v/>
          </cell>
          <cell r="AQ16" t="str">
            <v/>
          </cell>
          <cell r="AR16" t="str">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m</v>
          </cell>
          <cell r="J17" t="str">
            <v>xc</v>
          </cell>
          <cell r="K17" t="str">
            <v>xc</v>
          </cell>
          <cell r="L17" t="str">
            <v>m</v>
          </cell>
          <cell r="M17" t="str">
            <v>xc</v>
          </cell>
          <cell r="N17" t="str">
            <v>xr</v>
          </cell>
          <cell r="O17" t="str">
            <v>xr</v>
          </cell>
          <cell r="P17" t="str">
            <v>xr</v>
          </cell>
          <cell r="Q17" t="str">
            <v/>
          </cell>
          <cell r="R17" t="str">
            <v>m</v>
          </cell>
          <cell r="S17" t="str">
            <v>xc</v>
          </cell>
          <cell r="T17" t="str">
            <v>xc</v>
          </cell>
          <cell r="U17" t="str">
            <v>m</v>
          </cell>
          <cell r="V17" t="str">
            <v>xc</v>
          </cell>
          <cell r="W17" t="str">
            <v>xc</v>
          </cell>
          <cell r="X17" t="str">
            <v>x</v>
          </cell>
          <cell r="Y17">
            <v>0</v>
          </cell>
          <cell r="Z17" t="str">
            <v>xr</v>
          </cell>
          <cell r="AA17">
            <v>0</v>
          </cell>
          <cell r="AB17" t="str">
            <v>xr</v>
          </cell>
          <cell r="AC17">
            <v>0</v>
          </cell>
          <cell r="AD17" t="str">
            <v>xr</v>
          </cell>
          <cell r="AE17" t="str">
            <v/>
          </cell>
          <cell r="AF17" t="str">
            <v/>
          </cell>
          <cell r="AG17">
            <v>0</v>
          </cell>
          <cell r="AH17" t="str">
            <v>m</v>
          </cell>
          <cell r="AI17">
            <v>0</v>
          </cell>
          <cell r="AJ17" t="str">
            <v>xc</v>
          </cell>
          <cell r="AK17">
            <v>0</v>
          </cell>
          <cell r="AL17" t="str">
            <v>xc</v>
          </cell>
          <cell r="AM17">
            <v>0</v>
          </cell>
          <cell r="AN17" t="str">
            <v>m</v>
          </cell>
          <cell r="AO17">
            <v>0</v>
          </cell>
          <cell r="AP17" t="str">
            <v>xc</v>
          </cell>
          <cell r="AQ17">
            <v>0</v>
          </cell>
          <cell r="AR17" t="str">
            <v>xc</v>
          </cell>
          <cell r="AS17">
            <v>0</v>
          </cell>
          <cell r="AT17" t="str">
            <v>x</v>
          </cell>
        </row>
        <row r="18">
          <cell r="A18" t="str">
            <v>India</v>
          </cell>
          <cell r="B18">
            <v>901030</v>
          </cell>
          <cell r="C18">
            <v>95.812638550483896</v>
          </cell>
          <cell r="D18">
            <v>66.151217127078894</v>
          </cell>
          <cell r="E18">
            <v>32.528221647589803</v>
          </cell>
          <cell r="F18" t="str">
            <v>xr</v>
          </cell>
          <cell r="G18" t="str">
            <v/>
          </cell>
          <cell r="H18">
            <v>98.679438774668697</v>
          </cell>
          <cell r="I18">
            <v>1.32056122533128</v>
          </cell>
          <cell r="J18" t="str">
            <v>n</v>
          </cell>
          <cell r="K18">
            <v>1.32056122533128</v>
          </cell>
          <cell r="L18" t="str">
            <v>xr</v>
          </cell>
          <cell r="M18">
            <v>1.32056122533128</v>
          </cell>
          <cell r="N18">
            <v>67.036474820385905</v>
          </cell>
          <cell r="O18">
            <v>32.963525179614102</v>
          </cell>
          <cell r="P18" t="str">
            <v>xr</v>
          </cell>
          <cell r="Q18" t="str">
            <v/>
          </cell>
          <cell r="R18">
            <v>100</v>
          </cell>
          <cell r="S18" t="str">
            <v>n</v>
          </cell>
          <cell r="T18">
            <v>100</v>
          </cell>
          <cell r="U18" t="str">
            <v>xr</v>
          </cell>
          <cell r="V18" t="str">
            <v/>
          </cell>
          <cell r="W18" t="str">
            <v/>
          </cell>
          <cell r="X18">
            <v>4.1873614495161302</v>
          </cell>
          <cell r="Y18">
            <v>67.036474820385905</v>
          </cell>
          <cell r="Z18" t="str">
            <v/>
          </cell>
          <cell r="AA18">
            <v>32.963525179614102</v>
          </cell>
          <cell r="AB18" t="str">
            <v/>
          </cell>
          <cell r="AC18">
            <v>0</v>
          </cell>
          <cell r="AD18" t="str">
            <v>xr</v>
          </cell>
          <cell r="AE18" t="str">
            <v/>
          </cell>
          <cell r="AF18" t="str">
            <v/>
          </cell>
          <cell r="AG18">
            <v>100</v>
          </cell>
          <cell r="AH18" t="str">
            <v/>
          </cell>
          <cell r="AI18">
            <v>0</v>
          </cell>
          <cell r="AJ18" t="str">
            <v>n</v>
          </cell>
          <cell r="AK18">
            <v>100</v>
          </cell>
          <cell r="AL18" t="str">
            <v/>
          </cell>
          <cell r="AM18">
            <v>0</v>
          </cell>
          <cell r="AN18" t="str">
            <v>xr</v>
          </cell>
          <cell r="AO18" t="str">
            <v/>
          </cell>
          <cell r="AP18" t="str">
            <v/>
          </cell>
          <cell r="AQ18" t="str">
            <v/>
          </cell>
          <cell r="AR18" t="str">
            <v/>
          </cell>
          <cell r="AS18">
            <v>4.1873614495161302</v>
          </cell>
          <cell r="AT18" t="str">
            <v>""</v>
          </cell>
        </row>
        <row r="19">
          <cell r="A19" t="str">
            <v>Indonesia</v>
          </cell>
          <cell r="B19">
            <v>901030</v>
          </cell>
          <cell r="C19" t="str">
            <v>m.</v>
          </cell>
          <cell r="D19" t="str">
            <v>m.</v>
          </cell>
          <cell r="E19" t="str">
            <v>a</v>
          </cell>
          <cell r="F19" t="str">
            <v>m.</v>
          </cell>
          <cell r="G19" t="str">
            <v/>
          </cell>
          <cell r="H19" t="str">
            <v>m.</v>
          </cell>
          <cell r="I19" t="str">
            <v>m</v>
          </cell>
          <cell r="J19" t="str">
            <v>m</v>
          </cell>
          <cell r="K19" t="str">
            <v>m</v>
          </cell>
          <cell r="L19" t="str">
            <v>m</v>
          </cell>
          <cell r="M19" t="str">
            <v>m</v>
          </cell>
          <cell r="N19" t="str">
            <v>m.</v>
          </cell>
          <cell r="O19" t="str">
            <v>a</v>
          </cell>
          <cell r="P19" t="str">
            <v>m.</v>
          </cell>
          <cell r="Q19" t="str">
            <v/>
          </cell>
          <cell r="R19" t="str">
            <v>m</v>
          </cell>
          <cell r="S19" t="str">
            <v>m</v>
          </cell>
          <cell r="T19" t="str">
            <v>m</v>
          </cell>
          <cell r="U19" t="str">
            <v>m</v>
          </cell>
          <cell r="V19" t="str">
            <v/>
          </cell>
          <cell r="W19" t="str">
            <v/>
          </cell>
          <cell r="X19" t="str">
            <v>m.</v>
          </cell>
          <cell r="Y19">
            <v>91.367578336956598</v>
          </cell>
          <cell r="Z19" t="str">
            <v>m</v>
          </cell>
          <cell r="AA19">
            <v>0</v>
          </cell>
          <cell r="AB19" t="str">
            <v>a</v>
          </cell>
          <cell r="AC19">
            <v>8.6324216630434201</v>
          </cell>
          <cell r="AD19" t="str">
            <v>m</v>
          </cell>
          <cell r="AE19" t="str">
            <v/>
          </cell>
          <cell r="AF19" t="str">
            <v>m</v>
          </cell>
          <cell r="AG19">
            <v>0</v>
          </cell>
          <cell r="AH19" t="str">
            <v>m</v>
          </cell>
          <cell r="AI19">
            <v>0</v>
          </cell>
          <cell r="AJ19" t="str">
            <v>m</v>
          </cell>
          <cell r="AK19">
            <v>0</v>
          </cell>
          <cell r="AL19" t="str">
            <v>m</v>
          </cell>
          <cell r="AM19">
            <v>0</v>
          </cell>
          <cell r="AN19" t="str">
            <v>m</v>
          </cell>
          <cell r="AO19" t="str">
            <v/>
          </cell>
          <cell r="AP19" t="str">
            <v>m</v>
          </cell>
          <cell r="AQ19" t="str">
            <v/>
          </cell>
          <cell r="AR19" t="str">
            <v>m</v>
          </cell>
          <cell r="AS19">
            <v>56.975644732851002</v>
          </cell>
          <cell r="AT19" t="str">
            <v>m</v>
          </cell>
        </row>
        <row r="20">
          <cell r="A20" t="str">
            <v>Ireland</v>
          </cell>
          <cell r="B20">
            <v>901030</v>
          </cell>
          <cell r="C20" t="str">
            <v>m</v>
          </cell>
          <cell r="D20">
            <v>94.862183142136402</v>
          </cell>
          <cell r="E20" t="str">
            <v>a</v>
          </cell>
          <cell r="F20" t="str">
            <v>n</v>
          </cell>
          <cell r="G20" t="str">
            <v/>
          </cell>
          <cell r="H20">
            <v>94.862183142136402</v>
          </cell>
          <cell r="I20">
            <v>5.1378168578635703</v>
          </cell>
          <cell r="J20" t="str">
            <v>n</v>
          </cell>
          <cell r="K20">
            <v>5.1378168578635703</v>
          </cell>
          <cell r="L20" t="str">
            <v>n</v>
          </cell>
          <cell r="M20">
            <v>5.1378168578635703</v>
          </cell>
          <cell r="N20">
            <v>100</v>
          </cell>
          <cell r="O20" t="str">
            <v>a</v>
          </cell>
          <cell r="P20" t="str">
            <v>n</v>
          </cell>
          <cell r="Q20" t="str">
            <v/>
          </cell>
          <cell r="R20">
            <v>100</v>
          </cell>
          <cell r="S20" t="str">
            <v>n</v>
          </cell>
          <cell r="T20">
            <v>100</v>
          </cell>
          <cell r="U20" t="str">
            <v>n</v>
          </cell>
          <cell r="V20" t="str">
            <v/>
          </cell>
          <cell r="W20" t="str">
            <v/>
          </cell>
          <cell r="X20" t="str">
            <v>m</v>
          </cell>
          <cell r="Y20">
            <v>100</v>
          </cell>
          <cell r="Z20" t="str">
            <v/>
          </cell>
          <cell r="AA20">
            <v>0</v>
          </cell>
          <cell r="AB20" t="str">
            <v>a</v>
          </cell>
          <cell r="AC20">
            <v>0</v>
          </cell>
          <cell r="AD20" t="str">
            <v>n</v>
          </cell>
          <cell r="AE20" t="str">
            <v/>
          </cell>
          <cell r="AF20" t="str">
            <v/>
          </cell>
          <cell r="AG20">
            <v>100</v>
          </cell>
          <cell r="AH20" t="str">
            <v/>
          </cell>
          <cell r="AI20">
            <v>0</v>
          </cell>
          <cell r="AJ20" t="str">
            <v>n</v>
          </cell>
          <cell r="AK20">
            <v>100</v>
          </cell>
          <cell r="AL20" t="str">
            <v/>
          </cell>
          <cell r="AM20">
            <v>0</v>
          </cell>
          <cell r="AN20" t="str">
            <v>n</v>
          </cell>
          <cell r="AO20" t="str">
            <v/>
          </cell>
          <cell r="AP20" t="str">
            <v/>
          </cell>
          <cell r="AQ20" t="str">
            <v/>
          </cell>
          <cell r="AR20" t="str">
            <v/>
          </cell>
          <cell r="AS20">
            <v>0</v>
          </cell>
          <cell r="AT20" t="str">
            <v>m</v>
          </cell>
        </row>
        <row r="21">
          <cell r="A21" t="str">
            <v>Italy</v>
          </cell>
          <cell r="B21">
            <v>901030</v>
          </cell>
          <cell r="C21" t="str">
            <v>m</v>
          </cell>
          <cell r="D21">
            <v>98.648332368074094</v>
          </cell>
          <cell r="E21" t="str">
            <v>a</v>
          </cell>
          <cell r="F21">
            <v>0.124758278576361</v>
          </cell>
          <cell r="G21" t="str">
            <v/>
          </cell>
          <cell r="H21">
            <v>98.773090646650402</v>
          </cell>
          <cell r="I21">
            <v>4.3976652101465903E-2</v>
          </cell>
          <cell r="J21" t="str">
            <v>n</v>
          </cell>
          <cell r="K21">
            <v>4.3976652101465903E-2</v>
          </cell>
          <cell r="L21">
            <v>1.1829327012481301</v>
          </cell>
          <cell r="M21">
            <v>1.2269093533495901</v>
          </cell>
          <cell r="N21">
            <v>99.873692037214198</v>
          </cell>
          <cell r="O21" t="str">
            <v>a</v>
          </cell>
          <cell r="P21">
            <v>0.126307962785805</v>
          </cell>
          <cell r="Q21" t="str">
            <v/>
          </cell>
          <cell r="R21" t="str">
            <v>3.58(x)</v>
          </cell>
          <cell r="S21" t="str">
            <v>n</v>
          </cell>
          <cell r="T21" t="str">
            <v>3.58(x)</v>
          </cell>
          <cell r="U21" t="str">
            <v>96.42(x)</v>
          </cell>
          <cell r="V21" t="str">
            <v/>
          </cell>
          <cell r="W21" t="str">
            <v/>
          </cell>
          <cell r="X21" t="str">
            <v>m</v>
          </cell>
          <cell r="Y21">
            <v>99.873692037214198</v>
          </cell>
          <cell r="Z21" t="str">
            <v/>
          </cell>
          <cell r="AA21">
            <v>0</v>
          </cell>
          <cell r="AB21" t="str">
            <v>a</v>
          </cell>
          <cell r="AC21">
            <v>0.126307962785805</v>
          </cell>
          <cell r="AD21" t="str">
            <v/>
          </cell>
          <cell r="AE21" t="str">
            <v/>
          </cell>
          <cell r="AF21" t="str">
            <v/>
          </cell>
          <cell r="AG21">
            <v>3.5843440252048699</v>
          </cell>
          <cell r="AH21" t="str">
            <v>xc</v>
          </cell>
          <cell r="AI21">
            <v>0</v>
          </cell>
          <cell r="AJ21" t="str">
            <v>n</v>
          </cell>
          <cell r="AK21">
            <v>3.5843440252048699</v>
          </cell>
          <cell r="AL21" t="str">
            <v>xc</v>
          </cell>
          <cell r="AM21">
            <v>96.415655974795101</v>
          </cell>
          <cell r="AN21" t="str">
            <v>xc</v>
          </cell>
          <cell r="AO21" t="str">
            <v/>
          </cell>
          <cell r="AP21" t="str">
            <v/>
          </cell>
          <cell r="AQ21" t="str">
            <v/>
          </cell>
          <cell r="AR21" t="str">
            <v/>
          </cell>
          <cell r="AS21">
            <v>0</v>
          </cell>
          <cell r="AT21" t="str">
            <v>m</v>
          </cell>
        </row>
        <row r="22">
          <cell r="A22" t="str">
            <v>Japan</v>
          </cell>
          <cell r="B22">
            <v>901030</v>
          </cell>
          <cell r="C22" t="str">
            <v>m.</v>
          </cell>
          <cell r="D22">
            <v>96.493775360676096</v>
          </cell>
          <cell r="E22" t="str">
            <v>a</v>
          </cell>
          <cell r="F22">
            <v>3.5062246393239098</v>
          </cell>
          <cell r="G22" t="str">
            <v/>
          </cell>
          <cell r="H22">
            <v>100</v>
          </cell>
          <cell r="I22" t="str">
            <v>m</v>
          </cell>
          <cell r="J22" t="str">
            <v>m</v>
          </cell>
          <cell r="K22" t="str">
            <v>m</v>
          </cell>
          <cell r="L22" t="str">
            <v>n</v>
          </cell>
          <cell r="M22" t="str">
            <v>m</v>
          </cell>
          <cell r="N22">
            <v>96.493775360676096</v>
          </cell>
          <cell r="O22" t="str">
            <v>a</v>
          </cell>
          <cell r="P22">
            <v>3.5062246393239098</v>
          </cell>
          <cell r="Q22" t="str">
            <v/>
          </cell>
          <cell r="R22" t="str">
            <v>m</v>
          </cell>
          <cell r="S22" t="str">
            <v>m</v>
          </cell>
          <cell r="T22" t="str">
            <v>m</v>
          </cell>
          <cell r="U22" t="str">
            <v>n</v>
          </cell>
          <cell r="V22" t="str">
            <v/>
          </cell>
          <cell r="W22" t="str">
            <v/>
          </cell>
          <cell r="X22" t="str">
            <v>m.</v>
          </cell>
          <cell r="Y22">
            <v>96.493775360676096</v>
          </cell>
          <cell r="Z22" t="str">
            <v/>
          </cell>
          <cell r="AA22">
            <v>0</v>
          </cell>
          <cell r="AB22" t="str">
            <v>a</v>
          </cell>
          <cell r="AC22">
            <v>3.5062246393239098</v>
          </cell>
          <cell r="AD22" t="str">
            <v/>
          </cell>
          <cell r="AE22" t="str">
            <v/>
          </cell>
          <cell r="AF22" t="str">
            <v/>
          </cell>
          <cell r="AG22">
            <v>0</v>
          </cell>
          <cell r="AH22" t="str">
            <v>m</v>
          </cell>
          <cell r="AI22">
            <v>0</v>
          </cell>
          <cell r="AJ22" t="str">
            <v>m</v>
          </cell>
          <cell r="AK22">
            <v>0</v>
          </cell>
          <cell r="AL22" t="str">
            <v>m</v>
          </cell>
          <cell r="AM22">
            <v>0</v>
          </cell>
          <cell r="AN22" t="str">
            <v>n</v>
          </cell>
          <cell r="AO22" t="str">
            <v/>
          </cell>
          <cell r="AP22" t="str">
            <v/>
          </cell>
          <cell r="AQ22" t="str">
            <v/>
          </cell>
          <cell r="AR22" t="str">
            <v/>
          </cell>
          <cell r="AS22">
            <v>8.2927063607721205</v>
          </cell>
          <cell r="AT22" t="str">
            <v>m</v>
          </cell>
        </row>
        <row r="23">
          <cell r="A23" t="str">
            <v>Jordan</v>
          </cell>
          <cell r="B23">
            <v>901030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901030</v>
          </cell>
          <cell r="C24" t="str">
            <v>m.</v>
          </cell>
          <cell r="D24">
            <v>88.587396589928701</v>
          </cell>
          <cell r="E24">
            <v>11.409576668376101</v>
          </cell>
          <cell r="F24">
            <v>3.0267416952693802E-3</v>
          </cell>
          <cell r="G24" t="str">
            <v/>
          </cell>
          <cell r="H24">
            <v>100</v>
          </cell>
          <cell r="I24" t="str">
            <v>n</v>
          </cell>
          <cell r="J24" t="str">
            <v>n</v>
          </cell>
          <cell r="K24" t="str">
            <v>n</v>
          </cell>
          <cell r="L24" t="str">
            <v>n</v>
          </cell>
          <cell r="M24" t="str">
            <v>n</v>
          </cell>
          <cell r="N24">
            <v>88.587396589928701</v>
          </cell>
          <cell r="O24">
            <v>11.409576668376101</v>
          </cell>
          <cell r="P24">
            <v>3.0267416952693802E-3</v>
          </cell>
          <cell r="Q24" t="str">
            <v/>
          </cell>
          <cell r="R24" t="str">
            <v>n</v>
          </cell>
          <cell r="S24" t="str">
            <v>n</v>
          </cell>
          <cell r="T24" t="str">
            <v>n</v>
          </cell>
          <cell r="U24" t="str">
            <v>n</v>
          </cell>
          <cell r="V24" t="str">
            <v/>
          </cell>
          <cell r="W24" t="str">
            <v/>
          </cell>
          <cell r="X24" t="str">
            <v>m</v>
          </cell>
          <cell r="Y24">
            <v>88.587396589928701</v>
          </cell>
          <cell r="Z24" t="str">
            <v/>
          </cell>
          <cell r="AA24">
            <v>11.409576668376101</v>
          </cell>
          <cell r="AB24" t="str">
            <v/>
          </cell>
          <cell r="AC24">
            <v>3.0267416952693802E-3</v>
          </cell>
          <cell r="AD24" t="str">
            <v/>
          </cell>
          <cell r="AE24" t="str">
            <v/>
          </cell>
          <cell r="AF24" t="str">
            <v/>
          </cell>
          <cell r="AG24">
            <v>0</v>
          </cell>
          <cell r="AH24" t="str">
            <v>n</v>
          </cell>
          <cell r="AI24">
            <v>0</v>
          </cell>
          <cell r="AJ24" t="str">
            <v>n</v>
          </cell>
          <cell r="AK24">
            <v>0</v>
          </cell>
          <cell r="AL24" t="str">
            <v>n</v>
          </cell>
          <cell r="AM24">
            <v>0</v>
          </cell>
          <cell r="AN24" t="str">
            <v>n</v>
          </cell>
          <cell r="AO24" t="str">
            <v/>
          </cell>
          <cell r="AP24" t="str">
            <v/>
          </cell>
          <cell r="AQ24" t="str">
            <v/>
          </cell>
          <cell r="AR24" t="str">
            <v/>
          </cell>
          <cell r="AS24">
            <v>0</v>
          </cell>
          <cell r="AT24" t="str">
            <v>m</v>
          </cell>
        </row>
        <row r="25">
          <cell r="A25" t="str">
            <v>Luxembourg</v>
          </cell>
          <cell r="B25">
            <v>901030</v>
          </cell>
          <cell r="C25" t="str">
            <v>m.</v>
          </cell>
          <cell r="D25">
            <v>96.968599240333006</v>
          </cell>
          <cell r="E25">
            <v>2.9872578459150199</v>
          </cell>
          <cell r="F25" t="str">
            <v>a</v>
          </cell>
          <cell r="G25" t="str">
            <v/>
          </cell>
          <cell r="H25">
            <v>99.955857086248002</v>
          </cell>
          <cell r="I25">
            <v>4.4142913751995298E-2</v>
          </cell>
          <cell r="J25" t="str">
            <v>a</v>
          </cell>
          <cell r="K25">
            <v>4.4142913751995298E-2</v>
          </cell>
          <cell r="L25" t="str">
            <v>xc</v>
          </cell>
          <cell r="M25" t="str">
            <v>xc</v>
          </cell>
          <cell r="N25">
            <v>97.011422909077297</v>
          </cell>
          <cell r="O25">
            <v>2.9885770909226799</v>
          </cell>
          <cell r="P25" t="str">
            <v>a</v>
          </cell>
          <cell r="Q25" t="str">
            <v/>
          </cell>
          <cell r="R25" t="str">
            <v>xc</v>
          </cell>
          <cell r="S25" t="str">
            <v>a</v>
          </cell>
          <cell r="T25" t="str">
            <v>xc</v>
          </cell>
          <cell r="U25" t="str">
            <v>xc</v>
          </cell>
          <cell r="V25" t="str">
            <v/>
          </cell>
          <cell r="W25" t="str">
            <v/>
          </cell>
          <cell r="X25" t="str">
            <v>m</v>
          </cell>
          <cell r="Y25">
            <v>97.011422909077297</v>
          </cell>
          <cell r="Z25" t="str">
            <v/>
          </cell>
          <cell r="AA25">
            <v>2.9885770909226799</v>
          </cell>
          <cell r="AB25" t="str">
            <v/>
          </cell>
          <cell r="AC25">
            <v>0</v>
          </cell>
          <cell r="AD25" t="str">
            <v>a</v>
          </cell>
          <cell r="AE25" t="str">
            <v/>
          </cell>
          <cell r="AF25" t="str">
            <v/>
          </cell>
          <cell r="AG25">
            <v>0</v>
          </cell>
          <cell r="AH25" t="str">
            <v>xc</v>
          </cell>
          <cell r="AI25">
            <v>0</v>
          </cell>
          <cell r="AJ25" t="str">
            <v>a</v>
          </cell>
          <cell r="AK25">
            <v>0</v>
          </cell>
          <cell r="AL25" t="str">
            <v>xc</v>
          </cell>
          <cell r="AM25">
            <v>0</v>
          </cell>
          <cell r="AN25" t="str">
            <v>xc</v>
          </cell>
          <cell r="AO25" t="str">
            <v/>
          </cell>
          <cell r="AP25" t="str">
            <v/>
          </cell>
          <cell r="AQ25" t="str">
            <v/>
          </cell>
          <cell r="AR25" t="str">
            <v/>
          </cell>
          <cell r="AS25">
            <v>0</v>
          </cell>
          <cell r="AT25" t="str">
            <v>m</v>
          </cell>
        </row>
        <row r="26">
          <cell r="A26" t="str">
            <v>Mexico</v>
          </cell>
          <cell r="B26">
            <v>901030</v>
          </cell>
          <cell r="C26">
            <v>78.844993669143193</v>
          </cell>
          <cell r="D26">
            <v>99.622049979820005</v>
          </cell>
          <cell r="E26" t="str">
            <v>a</v>
          </cell>
          <cell r="F26" t="str">
            <v>a</v>
          </cell>
          <cell r="G26" t="str">
            <v/>
          </cell>
          <cell r="H26">
            <v>99.622049979820005</v>
          </cell>
          <cell r="I26">
            <v>0.37795002018014001</v>
          </cell>
          <cell r="J26" t="str">
            <v>a</v>
          </cell>
          <cell r="K26">
            <v>0.37795002018014001</v>
          </cell>
          <cell r="L26" t="str">
            <v>a</v>
          </cell>
          <cell r="M26">
            <v>0.37795002018014001</v>
          </cell>
          <cell r="N26">
            <v>100</v>
          </cell>
          <cell r="O26" t="str">
            <v>a</v>
          </cell>
          <cell r="P26" t="str">
            <v>a</v>
          </cell>
          <cell r="Q26" t="str">
            <v/>
          </cell>
          <cell r="R26">
            <v>100</v>
          </cell>
          <cell r="S26" t="str">
            <v>a</v>
          </cell>
          <cell r="T26">
            <v>100</v>
          </cell>
          <cell r="U26" t="str">
            <v>a</v>
          </cell>
          <cell r="V26" t="str">
            <v/>
          </cell>
          <cell r="W26" t="str">
            <v/>
          </cell>
          <cell r="X26">
            <v>21.1550063308568</v>
          </cell>
          <cell r="Y26">
            <v>100</v>
          </cell>
          <cell r="Z26" t="str">
            <v/>
          </cell>
          <cell r="AA26">
            <v>0</v>
          </cell>
          <cell r="AB26" t="str">
            <v>a</v>
          </cell>
          <cell r="AC26">
            <v>0</v>
          </cell>
          <cell r="AD26" t="str">
            <v>a</v>
          </cell>
          <cell r="AE26" t="str">
            <v/>
          </cell>
          <cell r="AF26" t="str">
            <v/>
          </cell>
          <cell r="AG26">
            <v>100</v>
          </cell>
          <cell r="AH26" t="str">
            <v/>
          </cell>
          <cell r="AI26">
            <v>0</v>
          </cell>
          <cell r="AJ26" t="str">
            <v>a</v>
          </cell>
          <cell r="AK26">
            <v>100</v>
          </cell>
          <cell r="AL26" t="str">
            <v/>
          </cell>
          <cell r="AM26">
            <v>0</v>
          </cell>
          <cell r="AN26" t="str">
            <v>a</v>
          </cell>
          <cell r="AO26" t="str">
            <v/>
          </cell>
          <cell r="AP26" t="str">
            <v/>
          </cell>
          <cell r="AQ26" t="str">
            <v/>
          </cell>
          <cell r="AR26" t="str">
            <v/>
          </cell>
          <cell r="AS26">
            <v>21.1550063308568</v>
          </cell>
          <cell r="AT26" t="str">
            <v>""</v>
          </cell>
        </row>
        <row r="27">
          <cell r="A27" t="str">
            <v>Netherlands</v>
          </cell>
          <cell r="B27">
            <v>901030</v>
          </cell>
          <cell r="C27">
            <v>95.114751541118906</v>
          </cell>
          <cell r="D27">
            <v>22.516753252435901</v>
          </cell>
          <cell r="E27">
            <v>68.933074455748198</v>
          </cell>
          <cell r="F27" t="str">
            <v>n</v>
          </cell>
          <cell r="G27" t="str">
            <v/>
          </cell>
          <cell r="H27">
            <v>91.449827708184202</v>
          </cell>
          <cell r="I27">
            <v>7.3973999136557396</v>
          </cell>
          <cell r="J27">
            <v>0.40336747369775799</v>
          </cell>
          <cell r="K27">
            <v>7.8007673873534999</v>
          </cell>
          <cell r="L27">
            <v>0.74940490446235997</v>
          </cell>
          <cell r="M27">
            <v>8.5501722918158602</v>
          </cell>
          <cell r="N27">
            <v>24.6219744932563</v>
          </cell>
          <cell r="O27">
            <v>75.378025506743697</v>
          </cell>
          <cell r="P27" t="str">
            <v>n</v>
          </cell>
          <cell r="Q27" t="str">
            <v/>
          </cell>
          <cell r="R27">
            <v>86.517553812762998</v>
          </cell>
          <cell r="S27">
            <v>4.7176531645316402</v>
          </cell>
          <cell r="T27">
            <v>91.235206977294695</v>
          </cell>
          <cell r="U27">
            <v>8.7647930227053195</v>
          </cell>
          <cell r="V27" t="str">
            <v/>
          </cell>
          <cell r="W27" t="str">
            <v/>
          </cell>
          <cell r="X27">
            <v>4.8852484588810796</v>
          </cell>
          <cell r="Y27">
            <v>24.6219744932563</v>
          </cell>
          <cell r="Z27" t="str">
            <v/>
          </cell>
          <cell r="AA27">
            <v>75.378025506743697</v>
          </cell>
          <cell r="AB27" t="str">
            <v/>
          </cell>
          <cell r="AC27">
            <v>0</v>
          </cell>
          <cell r="AD27" t="str">
            <v>n</v>
          </cell>
          <cell r="AE27" t="str">
            <v/>
          </cell>
          <cell r="AF27" t="str">
            <v/>
          </cell>
          <cell r="AG27">
            <v>86.517553812762998</v>
          </cell>
          <cell r="AH27" t="str">
            <v/>
          </cell>
          <cell r="AI27">
            <v>4.7176531645316402</v>
          </cell>
          <cell r="AJ27" t="str">
            <v/>
          </cell>
          <cell r="AK27">
            <v>91.235206977294695</v>
          </cell>
          <cell r="AL27" t="str">
            <v/>
          </cell>
          <cell r="AM27">
            <v>8.7647930227053195</v>
          </cell>
          <cell r="AN27" t="str">
            <v/>
          </cell>
          <cell r="AO27" t="str">
            <v/>
          </cell>
          <cell r="AP27" t="str">
            <v/>
          </cell>
          <cell r="AQ27" t="str">
            <v/>
          </cell>
          <cell r="AR27" t="str">
            <v/>
          </cell>
          <cell r="AS27">
            <v>4.8852484588810796</v>
          </cell>
          <cell r="AT27" t="str">
            <v>""</v>
          </cell>
        </row>
        <row r="28">
          <cell r="A28" t="str">
            <v>New Zealand</v>
          </cell>
          <cell r="B28">
            <v>901030</v>
          </cell>
          <cell r="C28" t="str">
            <v>m</v>
          </cell>
          <cell r="D28">
            <v>94.150491161290702</v>
          </cell>
          <cell r="E28" t="str">
            <v>a</v>
          </cell>
          <cell r="F28">
            <v>0.444266494079189</v>
          </cell>
          <cell r="G28" t="str">
            <v/>
          </cell>
          <cell r="H28">
            <v>94.594757655369904</v>
          </cell>
          <cell r="I28">
            <v>3.75920756020908</v>
          </cell>
          <cell r="J28">
            <v>1.6460347844210499</v>
          </cell>
          <cell r="K28">
            <v>5.4052423446301301</v>
          </cell>
          <cell r="L28" t="str">
            <v>a</v>
          </cell>
          <cell r="M28">
            <v>5.4052423446301301</v>
          </cell>
          <cell r="N28">
            <v>99.530347658696101</v>
          </cell>
          <cell r="O28" t="str">
            <v>a</v>
          </cell>
          <cell r="P28">
            <v>0.46965234130389399</v>
          </cell>
          <cell r="Q28" t="str">
            <v/>
          </cell>
          <cell r="R28">
            <v>69.547437848807704</v>
          </cell>
          <cell r="S28">
            <v>30.4525621511923</v>
          </cell>
          <cell r="T28">
            <v>100</v>
          </cell>
          <cell r="U28" t="str">
            <v>a</v>
          </cell>
          <cell r="V28" t="str">
            <v/>
          </cell>
          <cell r="W28" t="str">
            <v/>
          </cell>
          <cell r="X28" t="str">
            <v>m</v>
          </cell>
          <cell r="Y28">
            <v>99.530347658696101</v>
          </cell>
          <cell r="Z28" t="str">
            <v/>
          </cell>
          <cell r="AA28">
            <v>0</v>
          </cell>
          <cell r="AB28" t="str">
            <v>a</v>
          </cell>
          <cell r="AC28">
            <v>0.46965234130389399</v>
          </cell>
          <cell r="AD28" t="str">
            <v/>
          </cell>
          <cell r="AE28" t="str">
            <v/>
          </cell>
          <cell r="AF28" t="str">
            <v/>
          </cell>
          <cell r="AG28">
            <v>69.547437848807704</v>
          </cell>
          <cell r="AH28" t="str">
            <v/>
          </cell>
          <cell r="AI28">
            <v>30.4525621511923</v>
          </cell>
          <cell r="AJ28" t="str">
            <v/>
          </cell>
          <cell r="AK28">
            <v>100</v>
          </cell>
          <cell r="AL28" t="str">
            <v/>
          </cell>
          <cell r="AM28">
            <v>0</v>
          </cell>
          <cell r="AN28" t="str">
            <v>a</v>
          </cell>
          <cell r="AO28" t="str">
            <v/>
          </cell>
          <cell r="AP28" t="str">
            <v/>
          </cell>
          <cell r="AQ28" t="str">
            <v/>
          </cell>
          <cell r="AR28" t="str">
            <v/>
          </cell>
          <cell r="AS28">
            <v>0</v>
          </cell>
          <cell r="AT28" t="str">
            <v>m</v>
          </cell>
        </row>
        <row r="29">
          <cell r="A29" t="str">
            <v>Norway</v>
          </cell>
          <cell r="B29">
            <v>901030</v>
          </cell>
          <cell r="C29" t="str">
            <v>m</v>
          </cell>
          <cell r="D29">
            <v>88.543689320388395</v>
          </cell>
          <cell r="E29" t="str">
            <v>xr</v>
          </cell>
          <cell r="F29" t="str">
            <v>xr</v>
          </cell>
          <cell r="G29" t="str">
            <v/>
          </cell>
          <cell r="H29">
            <v>92.724591372741799</v>
          </cell>
          <cell r="I29">
            <v>4.2398918520339199</v>
          </cell>
          <cell r="J29">
            <v>3.0355167752242802</v>
          </cell>
          <cell r="K29">
            <v>7.2754086272581997</v>
          </cell>
          <cell r="L29" t="str">
            <v>n</v>
          </cell>
          <cell r="M29">
            <v>7.2754086272581997</v>
          </cell>
          <cell r="N29">
            <v>95.491053677932399</v>
          </cell>
          <cell r="O29" t="str">
            <v>xr</v>
          </cell>
          <cell r="P29" t="str">
            <v>xr</v>
          </cell>
          <cell r="Q29" t="str">
            <v/>
          </cell>
          <cell r="R29">
            <v>58.277027027027003</v>
          </cell>
          <cell r="S29">
            <v>41.722972972972997</v>
          </cell>
          <cell r="T29">
            <v>100</v>
          </cell>
          <cell r="U29" t="str">
            <v>n</v>
          </cell>
          <cell r="V29" t="str">
            <v/>
          </cell>
          <cell r="W29" t="str">
            <v/>
          </cell>
          <cell r="X29" t="str">
            <v>m</v>
          </cell>
          <cell r="Y29">
            <v>95.491053677932399</v>
          </cell>
          <cell r="Z29" t="str">
            <v/>
          </cell>
          <cell r="AA29">
            <v>0</v>
          </cell>
          <cell r="AB29" t="str">
            <v>xr</v>
          </cell>
          <cell r="AC29">
            <v>0</v>
          </cell>
          <cell r="AD29" t="str">
            <v>xr</v>
          </cell>
          <cell r="AE29" t="str">
            <v/>
          </cell>
          <cell r="AF29" t="str">
            <v/>
          </cell>
          <cell r="AG29">
            <v>58.277027027027003</v>
          </cell>
          <cell r="AH29" t="str">
            <v/>
          </cell>
          <cell r="AI29">
            <v>41.722972972972997</v>
          </cell>
          <cell r="AJ29" t="str">
            <v/>
          </cell>
          <cell r="AK29">
            <v>100</v>
          </cell>
          <cell r="AL29" t="str">
            <v/>
          </cell>
          <cell r="AM29">
            <v>0</v>
          </cell>
          <cell r="AN29" t="str">
            <v>n</v>
          </cell>
          <cell r="AO29" t="str">
            <v/>
          </cell>
          <cell r="AP29" t="str">
            <v/>
          </cell>
          <cell r="AQ29" t="str">
            <v/>
          </cell>
          <cell r="AR29" t="str">
            <v/>
          </cell>
          <cell r="AS29">
            <v>0</v>
          </cell>
          <cell r="AT29" t="str">
            <v>m</v>
          </cell>
        </row>
        <row r="30">
          <cell r="A30" t="str">
            <v>Paraguay</v>
          </cell>
          <cell r="B30">
            <v>901030</v>
          </cell>
          <cell r="C30" t="str">
            <v>m.</v>
          </cell>
          <cell r="D30">
            <v>100</v>
          </cell>
          <cell r="E30" t="str">
            <v>xr</v>
          </cell>
          <cell r="F30" t="str">
            <v>n</v>
          </cell>
          <cell r="G30" t="str">
            <v/>
          </cell>
          <cell r="H30">
            <v>100</v>
          </cell>
          <cell r="I30" t="str">
            <v>m</v>
          </cell>
          <cell r="J30" t="str">
            <v>m</v>
          </cell>
          <cell r="K30" t="str">
            <v>m</v>
          </cell>
          <cell r="L30" t="str">
            <v>m</v>
          </cell>
          <cell r="M30" t="str">
            <v>m</v>
          </cell>
          <cell r="N30">
            <v>100</v>
          </cell>
          <cell r="O30" t="str">
            <v>xr</v>
          </cell>
          <cell r="P30" t="str">
            <v>n</v>
          </cell>
          <cell r="Q30" t="str">
            <v/>
          </cell>
          <cell r="R30" t="str">
            <v>m</v>
          </cell>
          <cell r="S30" t="str">
            <v>m</v>
          </cell>
          <cell r="T30" t="str">
            <v>m</v>
          </cell>
          <cell r="U30" t="str">
            <v>m</v>
          </cell>
          <cell r="V30" t="str">
            <v/>
          </cell>
          <cell r="W30" t="str">
            <v/>
          </cell>
          <cell r="X30" t="str">
            <v>m</v>
          </cell>
          <cell r="Y30">
            <v>100</v>
          </cell>
          <cell r="Z30" t="str">
            <v/>
          </cell>
          <cell r="AA30">
            <v>0</v>
          </cell>
          <cell r="AB30" t="str">
            <v>xr</v>
          </cell>
          <cell r="AC30">
            <v>0</v>
          </cell>
          <cell r="AD30" t="str">
            <v>n</v>
          </cell>
          <cell r="AE30" t="str">
            <v/>
          </cell>
          <cell r="AF30" t="str">
            <v/>
          </cell>
          <cell r="AG30">
            <v>0</v>
          </cell>
          <cell r="AH30" t="str">
            <v>m</v>
          </cell>
          <cell r="AI30">
            <v>0</v>
          </cell>
          <cell r="AJ30" t="str">
            <v>m</v>
          </cell>
          <cell r="AK30">
            <v>0</v>
          </cell>
          <cell r="AL30" t="str">
            <v>m</v>
          </cell>
          <cell r="AM30">
            <v>0</v>
          </cell>
          <cell r="AN30" t="str">
            <v>m</v>
          </cell>
          <cell r="AO30" t="str">
            <v/>
          </cell>
          <cell r="AP30" t="str">
            <v/>
          </cell>
          <cell r="AQ30" t="str">
            <v/>
          </cell>
          <cell r="AR30" t="str">
            <v/>
          </cell>
          <cell r="AS30">
            <v>0</v>
          </cell>
          <cell r="AT30" t="str">
            <v>m</v>
          </cell>
        </row>
        <row r="31">
          <cell r="A31" t="str">
            <v>Philippines</v>
          </cell>
          <cell r="B31">
            <v>901030</v>
          </cell>
          <cell r="C31" t="str">
            <v>m.</v>
          </cell>
          <cell r="D31" t="str">
            <v>m.</v>
          </cell>
          <cell r="E31" t="str">
            <v>a</v>
          </cell>
          <cell r="F31" t="str">
            <v>m.</v>
          </cell>
          <cell r="G31" t="str">
            <v/>
          </cell>
          <cell r="H31" t="str">
            <v>m.</v>
          </cell>
          <cell r="I31" t="str">
            <v>m</v>
          </cell>
          <cell r="J31" t="str">
            <v>m</v>
          </cell>
          <cell r="K31" t="str">
            <v>m</v>
          </cell>
          <cell r="L31" t="str">
            <v>m</v>
          </cell>
          <cell r="M31" t="str">
            <v>m</v>
          </cell>
          <cell r="N31">
            <v>98.234776070873394</v>
          </cell>
          <cell r="O31" t="str">
            <v>a</v>
          </cell>
          <cell r="P31">
            <v>1.7652239291266201</v>
          </cell>
          <cell r="Q31" t="str">
            <v/>
          </cell>
          <cell r="R31" t="str">
            <v>m</v>
          </cell>
          <cell r="S31" t="str">
            <v>m</v>
          </cell>
          <cell r="T31" t="str">
            <v>m</v>
          </cell>
          <cell r="U31" t="str">
            <v>m</v>
          </cell>
          <cell r="V31" t="str">
            <v/>
          </cell>
          <cell r="W31" t="str">
            <v/>
          </cell>
          <cell r="X31" t="str">
            <v>m</v>
          </cell>
          <cell r="Y31">
            <v>98.234776070873394</v>
          </cell>
          <cell r="Z31" t="str">
            <v/>
          </cell>
          <cell r="AA31">
            <v>0</v>
          </cell>
          <cell r="AB31" t="str">
            <v>a</v>
          </cell>
          <cell r="AC31">
            <v>1.7652239291266201</v>
          </cell>
          <cell r="AD31" t="str">
            <v/>
          </cell>
          <cell r="AE31" t="str">
            <v/>
          </cell>
          <cell r="AF31" t="str">
            <v/>
          </cell>
          <cell r="AG31">
            <v>0</v>
          </cell>
          <cell r="AH31" t="str">
            <v>m</v>
          </cell>
          <cell r="AI31">
            <v>0</v>
          </cell>
          <cell r="AJ31" t="str">
            <v>m</v>
          </cell>
          <cell r="AK31">
            <v>0</v>
          </cell>
          <cell r="AL31" t="str">
            <v>m</v>
          </cell>
          <cell r="AM31">
            <v>0</v>
          </cell>
          <cell r="AN31" t="str">
            <v>m</v>
          </cell>
          <cell r="AO31" t="str">
            <v/>
          </cell>
          <cell r="AP31" t="str">
            <v>m</v>
          </cell>
          <cell r="AQ31" t="str">
            <v/>
          </cell>
          <cell r="AR31" t="str">
            <v>m</v>
          </cell>
          <cell r="AS31">
            <v>0</v>
          </cell>
          <cell r="AT31" t="str">
            <v>m</v>
          </cell>
        </row>
        <row r="32">
          <cell r="A32" t="str">
            <v>Poland</v>
          </cell>
          <cell r="B32">
            <v>901030</v>
          </cell>
          <cell r="C32" t="str">
            <v>m</v>
          </cell>
          <cell r="D32">
            <v>99.932209609236594</v>
          </cell>
          <cell r="E32" t="str">
            <v>m</v>
          </cell>
          <cell r="F32" t="str">
            <v>m</v>
          </cell>
          <cell r="G32" t="str">
            <v/>
          </cell>
          <cell r="H32">
            <v>99.932209609236594</v>
          </cell>
          <cell r="I32">
            <v>6.7790390763416503E-2</v>
          </cell>
          <cell r="J32" t="str">
            <v>a</v>
          </cell>
          <cell r="K32">
            <v>6.7790390763416503E-2</v>
          </cell>
          <cell r="L32" t="str">
            <v>m</v>
          </cell>
          <cell r="M32">
            <v>6.7790390763416503E-2</v>
          </cell>
          <cell r="N32">
            <v>100</v>
          </cell>
          <cell r="O32" t="str">
            <v>m</v>
          </cell>
          <cell r="P32" t="str">
            <v>m</v>
          </cell>
          <cell r="Q32" t="str">
            <v/>
          </cell>
          <cell r="R32">
            <v>100</v>
          </cell>
          <cell r="S32" t="str">
            <v>a</v>
          </cell>
          <cell r="T32">
            <v>100</v>
          </cell>
          <cell r="U32" t="str">
            <v>m</v>
          </cell>
          <cell r="V32" t="str">
            <v/>
          </cell>
          <cell r="W32" t="str">
            <v/>
          </cell>
          <cell r="X32" t="str">
            <v>m</v>
          </cell>
          <cell r="Y32">
            <v>100</v>
          </cell>
          <cell r="Z32" t="str">
            <v/>
          </cell>
          <cell r="AA32">
            <v>0</v>
          </cell>
          <cell r="AB32" t="str">
            <v>m</v>
          </cell>
          <cell r="AC32">
            <v>0</v>
          </cell>
          <cell r="AD32" t="str">
            <v>m</v>
          </cell>
          <cell r="AE32" t="str">
            <v/>
          </cell>
          <cell r="AF32" t="str">
            <v/>
          </cell>
          <cell r="AG32">
            <v>100</v>
          </cell>
          <cell r="AH32" t="str">
            <v/>
          </cell>
          <cell r="AI32">
            <v>0</v>
          </cell>
          <cell r="AJ32" t="str">
            <v>a</v>
          </cell>
          <cell r="AK32">
            <v>100</v>
          </cell>
          <cell r="AL32" t="str">
            <v/>
          </cell>
          <cell r="AM32">
            <v>0</v>
          </cell>
          <cell r="AN32" t="str">
            <v>m</v>
          </cell>
          <cell r="AO32" t="str">
            <v/>
          </cell>
          <cell r="AP32" t="str">
            <v/>
          </cell>
          <cell r="AQ32" t="str">
            <v/>
          </cell>
          <cell r="AR32" t="str">
            <v/>
          </cell>
          <cell r="AS32">
            <v>0</v>
          </cell>
          <cell r="AT32" t="str">
            <v>m</v>
          </cell>
        </row>
        <row r="33">
          <cell r="A33" t="str">
            <v>Portugal</v>
          </cell>
          <cell r="B33">
            <v>901030</v>
          </cell>
          <cell r="C33" t="str">
            <v>m</v>
          </cell>
          <cell r="D33">
            <v>91.635043493528897</v>
          </cell>
          <cell r="E33">
            <v>6.3735274162001199</v>
          </cell>
          <cell r="F33">
            <v>0.39578439244822899</v>
          </cell>
          <cell r="G33" t="str">
            <v/>
          </cell>
          <cell r="H33">
            <v>98.404355302177294</v>
          </cell>
          <cell r="I33">
            <v>1.5956446978227199</v>
          </cell>
          <cell r="J33" t="str">
            <v>a</v>
          </cell>
          <cell r="K33">
            <v>1.5956446978227199</v>
          </cell>
          <cell r="L33" t="str">
            <v>a</v>
          </cell>
          <cell r="M33">
            <v>1.5956446978227199</v>
          </cell>
          <cell r="N33">
            <v>93.120922556871193</v>
          </cell>
          <cell r="O33">
            <v>6.4768753340525196</v>
          </cell>
          <cell r="P33">
            <v>0.40220210907623499</v>
          </cell>
          <cell r="Q33" t="str">
            <v/>
          </cell>
          <cell r="R33">
            <v>100</v>
          </cell>
          <cell r="S33" t="str">
            <v>a</v>
          </cell>
          <cell r="T33">
            <v>100</v>
          </cell>
          <cell r="U33" t="str">
            <v>a</v>
          </cell>
          <cell r="V33" t="str">
            <v/>
          </cell>
          <cell r="W33" t="str">
            <v/>
          </cell>
          <cell r="X33" t="str">
            <v>m</v>
          </cell>
          <cell r="Y33">
            <v>93.120922556871193</v>
          </cell>
          <cell r="Z33" t="str">
            <v/>
          </cell>
          <cell r="AA33">
            <v>6.4768753340525196</v>
          </cell>
          <cell r="AB33" t="str">
            <v/>
          </cell>
          <cell r="AC33">
            <v>0.40220210907623499</v>
          </cell>
          <cell r="AD33" t="str">
            <v/>
          </cell>
          <cell r="AE33" t="str">
            <v/>
          </cell>
          <cell r="AF33" t="str">
            <v/>
          </cell>
          <cell r="AG33">
            <v>100</v>
          </cell>
          <cell r="AH33" t="str">
            <v/>
          </cell>
          <cell r="AI33">
            <v>0</v>
          </cell>
          <cell r="AJ33" t="str">
            <v>a</v>
          </cell>
          <cell r="AK33">
            <v>100</v>
          </cell>
          <cell r="AL33" t="str">
            <v/>
          </cell>
          <cell r="AM33">
            <v>0</v>
          </cell>
          <cell r="AN33" t="str">
            <v>a</v>
          </cell>
          <cell r="AO33" t="str">
            <v/>
          </cell>
          <cell r="AP33" t="str">
            <v/>
          </cell>
          <cell r="AQ33" t="str">
            <v/>
          </cell>
          <cell r="AR33" t="str">
            <v/>
          </cell>
          <cell r="AS33">
            <v>0</v>
          </cell>
          <cell r="AT33" t="str">
            <v>m</v>
          </cell>
        </row>
        <row r="34">
          <cell r="A34" t="str">
            <v>Russian Federation</v>
          </cell>
          <cell r="B34">
            <v>901030</v>
          </cell>
          <cell r="C34" t="str">
            <v>m.</v>
          </cell>
          <cell r="D34" t="str">
            <v>100.00(x)</v>
          </cell>
          <cell r="E34" t="str">
            <v>a</v>
          </cell>
          <cell r="F34" t="str">
            <v>a</v>
          </cell>
          <cell r="G34" t="str">
            <v/>
          </cell>
          <cell r="H34" t="str">
            <v>100.00(x)</v>
          </cell>
          <cell r="I34" t="str">
            <v>a</v>
          </cell>
          <cell r="J34" t="str">
            <v>a</v>
          </cell>
          <cell r="K34" t="str">
            <v>a</v>
          </cell>
          <cell r="L34" t="str">
            <v>a</v>
          </cell>
          <cell r="M34" t="str">
            <v>a</v>
          </cell>
          <cell r="N34" t="str">
            <v>100.00(x)</v>
          </cell>
          <cell r="O34" t="str">
            <v>a</v>
          </cell>
          <cell r="P34" t="str">
            <v>a</v>
          </cell>
          <cell r="Q34" t="str">
            <v/>
          </cell>
          <cell r="R34" t="str">
            <v>a</v>
          </cell>
          <cell r="S34" t="str">
            <v>a</v>
          </cell>
          <cell r="T34" t="str">
            <v>a</v>
          </cell>
          <cell r="U34" t="str">
            <v>a</v>
          </cell>
          <cell r="V34" t="str">
            <v/>
          </cell>
          <cell r="W34" t="str">
            <v/>
          </cell>
          <cell r="X34" t="str">
            <v>m</v>
          </cell>
          <cell r="Y34">
            <v>100</v>
          </cell>
          <cell r="Z34" t="str">
            <v>xc</v>
          </cell>
          <cell r="AA34">
            <v>0</v>
          </cell>
          <cell r="AB34" t="str">
            <v>a</v>
          </cell>
          <cell r="AC34">
            <v>0</v>
          </cell>
          <cell r="AD34" t="str">
            <v>a</v>
          </cell>
          <cell r="AE34" t="str">
            <v/>
          </cell>
          <cell r="AF34" t="str">
            <v>xc</v>
          </cell>
          <cell r="AG34">
            <v>0</v>
          </cell>
          <cell r="AH34" t="str">
            <v>a</v>
          </cell>
          <cell r="AI34">
            <v>0</v>
          </cell>
          <cell r="AJ34" t="str">
            <v>a</v>
          </cell>
          <cell r="AK34">
            <v>0</v>
          </cell>
          <cell r="AL34" t="str">
            <v>a</v>
          </cell>
          <cell r="AM34">
            <v>0</v>
          </cell>
          <cell r="AN34" t="str">
            <v>a</v>
          </cell>
          <cell r="AO34" t="str">
            <v/>
          </cell>
          <cell r="AP34" t="str">
            <v>xc</v>
          </cell>
          <cell r="AQ34" t="str">
            <v/>
          </cell>
          <cell r="AR34" t="str">
            <v>xc</v>
          </cell>
          <cell r="AS34">
            <v>0</v>
          </cell>
          <cell r="AT34" t="str">
            <v>m</v>
          </cell>
        </row>
        <row r="35">
          <cell r="A35" t="str">
            <v>Spain</v>
          </cell>
          <cell r="B35">
            <v>901030</v>
          </cell>
          <cell r="C35">
            <v>81.443944514438996</v>
          </cell>
          <cell r="D35">
            <v>85.472746018832495</v>
          </cell>
          <cell r="E35">
            <v>13.055208744472299</v>
          </cell>
          <cell r="F35" t="str">
            <v>n</v>
          </cell>
          <cell r="G35" t="str">
            <v/>
          </cell>
          <cell r="H35">
            <v>98.527954763304805</v>
          </cell>
          <cell r="I35">
            <v>1.4720452366952099</v>
          </cell>
          <cell r="J35" t="str">
            <v>n</v>
          </cell>
          <cell r="K35">
            <v>1.4720452366952099</v>
          </cell>
          <cell r="L35" t="str">
            <v>n</v>
          </cell>
          <cell r="M35">
            <v>1.4720452366952099</v>
          </cell>
          <cell r="N35">
            <v>86.749741455777695</v>
          </cell>
          <cell r="O35">
            <v>13.2502585442223</v>
          </cell>
          <cell r="P35" t="str">
            <v>n</v>
          </cell>
          <cell r="Q35" t="str">
            <v/>
          </cell>
          <cell r="R35">
            <v>100</v>
          </cell>
          <cell r="S35" t="str">
            <v>n</v>
          </cell>
          <cell r="T35">
            <v>100</v>
          </cell>
          <cell r="U35" t="str">
            <v>n</v>
          </cell>
          <cell r="V35" t="str">
            <v/>
          </cell>
          <cell r="W35" t="str">
            <v/>
          </cell>
          <cell r="X35">
            <v>18.556055485561</v>
          </cell>
          <cell r="Y35">
            <v>86.749741455777695</v>
          </cell>
          <cell r="Z35" t="str">
            <v/>
          </cell>
          <cell r="AA35">
            <v>13.2502585442223</v>
          </cell>
          <cell r="AB35" t="str">
            <v/>
          </cell>
          <cell r="AC35">
            <v>0</v>
          </cell>
          <cell r="AD35" t="str">
            <v>n</v>
          </cell>
          <cell r="AE35" t="str">
            <v/>
          </cell>
          <cell r="AF35" t="str">
            <v/>
          </cell>
          <cell r="AG35">
            <v>100</v>
          </cell>
          <cell r="AH35" t="str">
            <v/>
          </cell>
          <cell r="AI35">
            <v>0</v>
          </cell>
          <cell r="AJ35" t="str">
            <v>n</v>
          </cell>
          <cell r="AK35">
            <v>100</v>
          </cell>
          <cell r="AL35" t="str">
            <v/>
          </cell>
          <cell r="AM35">
            <v>0</v>
          </cell>
          <cell r="AN35" t="str">
            <v>n</v>
          </cell>
          <cell r="AO35" t="str">
            <v/>
          </cell>
          <cell r="AP35" t="str">
            <v/>
          </cell>
          <cell r="AQ35" t="str">
            <v/>
          </cell>
          <cell r="AR35" t="str">
            <v/>
          </cell>
          <cell r="AS35">
            <v>18.556055485561</v>
          </cell>
          <cell r="AT35" t="str">
            <v>""</v>
          </cell>
        </row>
        <row r="36">
          <cell r="A36" t="str">
            <v>Sweden</v>
          </cell>
          <cell r="B36">
            <v>901030</v>
          </cell>
          <cell r="C36" t="str">
            <v>m.</v>
          </cell>
          <cell r="D36">
            <v>86.253221966786995</v>
          </cell>
          <cell r="E36">
            <v>1.6240153933742201</v>
          </cell>
          <cell r="F36" t="str">
            <v>a</v>
          </cell>
          <cell r="G36" t="str">
            <v/>
          </cell>
          <cell r="H36">
            <v>87.877237360161203</v>
          </cell>
          <cell r="I36">
            <v>9.8971132618915494</v>
          </cell>
          <cell r="J36">
            <v>2.2256493779472102</v>
          </cell>
          <cell r="K36">
            <v>12.1227626398388</v>
          </cell>
          <cell r="L36" t="str">
            <v>a</v>
          </cell>
          <cell r="M36">
            <v>12.1227626398388</v>
          </cell>
          <cell r="N36">
            <v>98.151949876714696</v>
          </cell>
          <cell r="O36">
            <v>1.8480501232853499</v>
          </cell>
          <cell r="P36" t="str">
            <v>a</v>
          </cell>
          <cell r="Q36" t="str">
            <v/>
          </cell>
          <cell r="R36" t="str">
            <v>m.</v>
          </cell>
          <cell r="S36" t="str">
            <v>m.</v>
          </cell>
          <cell r="T36" t="str">
            <v>m.</v>
          </cell>
          <cell r="U36" t="str">
            <v>a</v>
          </cell>
          <cell r="V36" t="str">
            <v/>
          </cell>
          <cell r="W36" t="str">
            <v/>
          </cell>
          <cell r="X36" t="str">
            <v>m.</v>
          </cell>
          <cell r="Y36">
            <v>98.151949876714696</v>
          </cell>
          <cell r="Z36" t="str">
            <v/>
          </cell>
          <cell r="AA36">
            <v>1.8480501232853499</v>
          </cell>
          <cell r="AB36" t="str">
            <v/>
          </cell>
          <cell r="AC36">
            <v>0</v>
          </cell>
          <cell r="AD36" t="str">
            <v>a</v>
          </cell>
          <cell r="AE36" t="str">
            <v/>
          </cell>
          <cell r="AF36" t="str">
            <v/>
          </cell>
          <cell r="AG36">
            <v>81.640741107698403</v>
          </cell>
          <cell r="AH36" t="str">
            <v>m</v>
          </cell>
          <cell r="AI36">
            <v>18.3592588923016</v>
          </cell>
          <cell r="AJ36" t="str">
            <v>m</v>
          </cell>
          <cell r="AK36">
            <v>100</v>
          </cell>
          <cell r="AL36" t="str">
            <v>m</v>
          </cell>
          <cell r="AM36">
            <v>0</v>
          </cell>
          <cell r="AN36" t="str">
            <v>a</v>
          </cell>
          <cell r="AO36" t="str">
            <v/>
          </cell>
          <cell r="AP36" t="str">
            <v/>
          </cell>
          <cell r="AQ36" t="str">
            <v/>
          </cell>
          <cell r="AR36" t="str">
            <v/>
          </cell>
          <cell r="AS36">
            <v>4.6941198645308699E-2</v>
          </cell>
          <cell r="AT36" t="str">
            <v>m</v>
          </cell>
        </row>
        <row r="37">
          <cell r="A37" t="str">
            <v>Switzerland</v>
          </cell>
          <cell r="B37">
            <v>901030</v>
          </cell>
          <cell r="C37" t="str">
            <v>m</v>
          </cell>
          <cell r="D37">
            <v>88.910370890046096</v>
          </cell>
          <cell r="E37" t="str">
            <v>xr</v>
          </cell>
          <cell r="F37" t="str">
            <v>xr</v>
          </cell>
          <cell r="G37" t="str">
            <v/>
          </cell>
          <cell r="H37">
            <v>97.334406053177901</v>
          </cell>
          <cell r="I37">
            <v>1.44462371094196</v>
          </cell>
          <cell r="J37">
            <v>9.6832705307087798E-3</v>
          </cell>
          <cell r="K37">
            <v>1.4543069814726699</v>
          </cell>
          <cell r="L37">
            <v>1.21128696534945</v>
          </cell>
          <cell r="M37">
            <v>2.6655939468221201</v>
          </cell>
          <cell r="N37">
            <v>91.345264737600203</v>
          </cell>
          <cell r="O37" t="str">
            <v>xr</v>
          </cell>
          <cell r="P37" t="str">
            <v>xr</v>
          </cell>
          <cell r="Q37" t="str">
            <v/>
          </cell>
          <cell r="R37">
            <v>54.195190256348702</v>
          </cell>
          <cell r="S37">
            <v>0.36326877701133098</v>
          </cell>
          <cell r="T37">
            <v>54.558459033360002</v>
          </cell>
          <cell r="U37">
            <v>45.441540966639998</v>
          </cell>
          <cell r="V37" t="str">
            <v/>
          </cell>
          <cell r="W37" t="str">
            <v/>
          </cell>
          <cell r="X37" t="str">
            <v>m</v>
          </cell>
          <cell r="Y37">
            <v>91.345264737600203</v>
          </cell>
          <cell r="Z37" t="str">
            <v/>
          </cell>
          <cell r="AA37">
            <v>0</v>
          </cell>
          <cell r="AB37" t="str">
            <v>xr</v>
          </cell>
          <cell r="AC37">
            <v>0</v>
          </cell>
          <cell r="AD37" t="str">
            <v>xr</v>
          </cell>
          <cell r="AE37" t="str">
            <v/>
          </cell>
          <cell r="AF37" t="str">
            <v/>
          </cell>
          <cell r="AG37">
            <v>54.195190256348702</v>
          </cell>
          <cell r="AH37" t="str">
            <v/>
          </cell>
          <cell r="AI37">
            <v>0.36326877701133098</v>
          </cell>
          <cell r="AJ37" t="str">
            <v/>
          </cell>
          <cell r="AK37">
            <v>54.558459033360002</v>
          </cell>
          <cell r="AL37" t="str">
            <v/>
          </cell>
          <cell r="AM37">
            <v>45.441540966639998</v>
          </cell>
          <cell r="AN37" t="str">
            <v/>
          </cell>
          <cell r="AO37" t="str">
            <v/>
          </cell>
          <cell r="AP37" t="str">
            <v/>
          </cell>
          <cell r="AQ37" t="str">
            <v/>
          </cell>
          <cell r="AR37" t="str">
            <v/>
          </cell>
          <cell r="AS37">
            <v>0</v>
          </cell>
          <cell r="AT37" t="str">
            <v>m</v>
          </cell>
        </row>
        <row r="38">
          <cell r="A38" t="str">
            <v>Turkey</v>
          </cell>
          <cell r="B38">
            <v>901030</v>
          </cell>
          <cell r="C38">
            <v>14.552993418790001</v>
          </cell>
          <cell r="D38">
            <v>96.820083187375104</v>
          </cell>
          <cell r="E38" t="str">
            <v>a</v>
          </cell>
          <cell r="F38" t="str">
            <v>a</v>
          </cell>
          <cell r="G38" t="str">
            <v/>
          </cell>
          <cell r="H38">
            <v>96.820083187375104</v>
          </cell>
          <cell r="I38">
            <v>3.1799168126249402</v>
          </cell>
          <cell r="J38" t="str">
            <v>n</v>
          </cell>
          <cell r="K38">
            <v>3.1799168126249402</v>
          </cell>
          <cell r="L38" t="str">
            <v>m</v>
          </cell>
          <cell r="M38">
            <v>3.1799168126249402</v>
          </cell>
          <cell r="N38">
            <v>100</v>
          </cell>
          <cell r="O38" t="str">
            <v>a</v>
          </cell>
          <cell r="P38" t="str">
            <v>a</v>
          </cell>
          <cell r="Q38" t="str">
            <v/>
          </cell>
          <cell r="R38">
            <v>100</v>
          </cell>
          <cell r="S38" t="str">
            <v>n</v>
          </cell>
          <cell r="T38">
            <v>100</v>
          </cell>
          <cell r="U38" t="str">
            <v>m</v>
          </cell>
          <cell r="V38" t="str">
            <v/>
          </cell>
          <cell r="W38" t="str">
            <v/>
          </cell>
          <cell r="X38">
            <v>85.447006581210005</v>
          </cell>
          <cell r="Y38">
            <v>100</v>
          </cell>
          <cell r="Z38" t="str">
            <v/>
          </cell>
          <cell r="AA38">
            <v>0</v>
          </cell>
          <cell r="AB38" t="str">
            <v>a</v>
          </cell>
          <cell r="AC38">
            <v>0</v>
          </cell>
          <cell r="AD38" t="str">
            <v>a</v>
          </cell>
          <cell r="AE38" t="str">
            <v/>
          </cell>
          <cell r="AF38" t="str">
            <v/>
          </cell>
          <cell r="AG38">
            <v>100</v>
          </cell>
          <cell r="AH38" t="str">
            <v/>
          </cell>
          <cell r="AI38">
            <v>0</v>
          </cell>
          <cell r="AJ38" t="str">
            <v>n</v>
          </cell>
          <cell r="AK38">
            <v>100</v>
          </cell>
          <cell r="AL38" t="str">
            <v/>
          </cell>
          <cell r="AM38">
            <v>0</v>
          </cell>
          <cell r="AN38" t="str">
            <v>m</v>
          </cell>
          <cell r="AO38" t="str">
            <v/>
          </cell>
          <cell r="AP38" t="str">
            <v/>
          </cell>
          <cell r="AQ38" t="str">
            <v/>
          </cell>
          <cell r="AR38" t="str">
            <v/>
          </cell>
          <cell r="AS38">
            <v>85.447006581210005</v>
          </cell>
          <cell r="AT38" t="str">
            <v>""</v>
          </cell>
        </row>
        <row r="39">
          <cell r="A39" t="str">
            <v>United Kingdom</v>
          </cell>
          <cell r="B39">
            <v>901030</v>
          </cell>
          <cell r="C39" t="str">
            <v>m</v>
          </cell>
          <cell r="D39">
            <v>84.069686207647905</v>
          </cell>
          <cell r="E39">
            <v>14.3118200585398</v>
          </cell>
          <cell r="F39" t="str">
            <v>n</v>
          </cell>
          <cell r="G39" t="str">
            <v/>
          </cell>
          <cell r="H39">
            <v>98.381506266187699</v>
          </cell>
          <cell r="I39">
            <v>1.61849373381225</v>
          </cell>
          <cell r="J39" t="str">
            <v>a</v>
          </cell>
          <cell r="K39">
            <v>1.61849373381225</v>
          </cell>
          <cell r="L39" t="str">
            <v>n</v>
          </cell>
          <cell r="M39">
            <v>1.61849373381225</v>
          </cell>
          <cell r="N39">
            <v>85.452733342162105</v>
          </cell>
          <cell r="O39">
            <v>14.5472666578379</v>
          </cell>
          <cell r="P39" t="str">
            <v>n</v>
          </cell>
          <cell r="Q39" t="str">
            <v/>
          </cell>
          <cell r="R39">
            <v>100</v>
          </cell>
          <cell r="S39" t="str">
            <v>a</v>
          </cell>
          <cell r="T39">
            <v>100</v>
          </cell>
          <cell r="U39" t="str">
            <v>n</v>
          </cell>
          <cell r="V39" t="str">
            <v/>
          </cell>
          <cell r="W39" t="str">
            <v/>
          </cell>
          <cell r="X39" t="str">
            <v>m</v>
          </cell>
          <cell r="Y39">
            <v>85.452733342162105</v>
          </cell>
          <cell r="Z39" t="str">
            <v/>
          </cell>
          <cell r="AA39">
            <v>14.5472666578379</v>
          </cell>
          <cell r="AB39" t="str">
            <v/>
          </cell>
          <cell r="AC39">
            <v>0</v>
          </cell>
          <cell r="AD39" t="str">
            <v>n</v>
          </cell>
          <cell r="AE39" t="str">
            <v/>
          </cell>
          <cell r="AF39" t="str">
            <v/>
          </cell>
          <cell r="AG39">
            <v>100</v>
          </cell>
          <cell r="AH39" t="str">
            <v/>
          </cell>
          <cell r="AI39">
            <v>0</v>
          </cell>
          <cell r="AJ39" t="str">
            <v>a</v>
          </cell>
          <cell r="AK39">
            <v>100</v>
          </cell>
          <cell r="AL39" t="str">
            <v/>
          </cell>
          <cell r="AM39">
            <v>0</v>
          </cell>
          <cell r="AN39" t="str">
            <v>n</v>
          </cell>
          <cell r="AO39" t="str">
            <v/>
          </cell>
          <cell r="AP39" t="str">
            <v/>
          </cell>
          <cell r="AQ39" t="str">
            <v/>
          </cell>
          <cell r="AR39" t="str">
            <v/>
          </cell>
          <cell r="AS39">
            <v>0</v>
          </cell>
          <cell r="AT39" t="str">
            <v>m</v>
          </cell>
        </row>
        <row r="40">
          <cell r="A40" t="str">
            <v>United States</v>
          </cell>
          <cell r="B40">
            <v>901030</v>
          </cell>
          <cell r="C40" t="str">
            <v>89.79(x)</v>
          </cell>
          <cell r="D40">
            <v>99.797812004796398</v>
          </cell>
          <cell r="E40" t="str">
            <v>a</v>
          </cell>
          <cell r="F40">
            <v>0.202187995203649</v>
          </cell>
          <cell r="G40" t="str">
            <v/>
          </cell>
          <cell r="H40">
            <v>100</v>
          </cell>
          <cell r="I40" t="str">
            <v>xr</v>
          </cell>
          <cell r="J40" t="str">
            <v>xr</v>
          </cell>
          <cell r="K40" t="str">
            <v>xr</v>
          </cell>
          <cell r="L40" t="str">
            <v>xr</v>
          </cell>
          <cell r="M40" t="str">
            <v>xr</v>
          </cell>
          <cell r="N40">
            <v>99.797812004796398</v>
          </cell>
          <cell r="O40" t="str">
            <v>a</v>
          </cell>
          <cell r="P40">
            <v>0.202187995203649</v>
          </cell>
          <cell r="Q40" t="str">
            <v/>
          </cell>
          <cell r="R40" t="str">
            <v>xr</v>
          </cell>
          <cell r="S40" t="str">
            <v>xr</v>
          </cell>
          <cell r="T40" t="str">
            <v>xr</v>
          </cell>
          <cell r="U40" t="str">
            <v>xr</v>
          </cell>
          <cell r="V40" t="str">
            <v/>
          </cell>
          <cell r="W40" t="str">
            <v/>
          </cell>
          <cell r="X40" t="str">
            <v>10.21(x)</v>
          </cell>
          <cell r="Y40">
            <v>99.797812004796398</v>
          </cell>
          <cell r="Z40" t="str">
            <v/>
          </cell>
          <cell r="AA40">
            <v>0</v>
          </cell>
          <cell r="AB40" t="str">
            <v>a</v>
          </cell>
          <cell r="AC40">
            <v>0.202187995203649</v>
          </cell>
          <cell r="AD40" t="str">
            <v/>
          </cell>
          <cell r="AE40" t="str">
            <v/>
          </cell>
          <cell r="AF40" t="str">
            <v/>
          </cell>
          <cell r="AG40">
            <v>0</v>
          </cell>
          <cell r="AH40" t="str">
            <v>xr</v>
          </cell>
          <cell r="AI40">
            <v>0</v>
          </cell>
          <cell r="AJ40" t="str">
            <v>xr</v>
          </cell>
          <cell r="AK40">
            <v>0</v>
          </cell>
          <cell r="AL40" t="str">
            <v>xr</v>
          </cell>
          <cell r="AM40">
            <v>0</v>
          </cell>
          <cell r="AN40" t="str">
            <v>xr</v>
          </cell>
          <cell r="AO40" t="str">
            <v/>
          </cell>
          <cell r="AP40" t="str">
            <v/>
          </cell>
          <cell r="AQ40" t="str">
            <v/>
          </cell>
          <cell r="AR40" t="str">
            <v/>
          </cell>
          <cell r="AS40">
            <v>10.2106677223569</v>
          </cell>
          <cell r="AT40" t="str">
            <v>x</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c1: Public sources (Initial Funds)</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c2: Private sources (Initial Funds)</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c3: Public sources (Final Funds)</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c4: Private sources (Final Funds)</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c1: P ublic sources (Initial Funds)</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c2: Private sources (Initial Funds)</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c3: Public sources (Final Funds)</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c4: Private sources (Final Funds)</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c1: Public sources (Initial Funds)</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c2: Private sources (Initial Funds)</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c3: Public sources (Final Funds)</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c4: Private sources (Final Funds)</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0"/>
      <sheetName val="2009"/>
      <sheetName val="2007"/>
      <sheetName val="OUTPUT"/>
    </sheetNames>
    <sheetDataSet>
      <sheetData sheetId="0"/>
      <sheetData sheetId="1"/>
      <sheetData sheetId="2"/>
      <sheetData sheetId="3">
        <row r="1">
          <cell r="A1" t="str">
            <v>http://www.npa.go.jp/english/seisaku/Crime_in_Japan_in_2010.pdf</v>
          </cell>
        </row>
        <row r="2">
          <cell r="A2" t="str">
            <v>JPN</v>
          </cell>
          <cell r="B2" t="str">
            <v>VEH_THEFT</v>
          </cell>
          <cell r="C2">
            <v>2010</v>
          </cell>
          <cell r="D2">
            <v>23775</v>
          </cell>
          <cell r="E2" t="str">
            <v>INSERT INTO  INPUT.FLAT ([REG_ID],[VAR],[YEAR],[VALUE])  Values ( 'JPN','VEH_THEFT','2010','23775')</v>
          </cell>
        </row>
        <row r="3">
          <cell r="A3" t="str">
            <v>JPA</v>
          </cell>
          <cell r="B3" t="str">
            <v>VEH_THEFT</v>
          </cell>
          <cell r="C3">
            <v>2010</v>
          </cell>
          <cell r="D3">
            <v>439</v>
          </cell>
          <cell r="E3" t="str">
            <v>INSERT INTO  INPUT.FLAT ([REG_ID],[VAR],[YEAR],[VALUE])  Values ( 'JPA','VEH_THEFT','2010','439')</v>
          </cell>
        </row>
        <row r="4">
          <cell r="A4" t="str">
            <v>JPA01</v>
          </cell>
          <cell r="B4" t="str">
            <v>VEH_THEFT</v>
          </cell>
          <cell r="C4">
            <v>2010</v>
          </cell>
          <cell r="D4">
            <v>439</v>
          </cell>
          <cell r="E4" t="str">
            <v>INSERT INTO  INPUT.FLAT ([REG_ID],[VAR],[YEAR],[VALUE])  Values ( 'JPA01','VEH_THEFT','2010','439')</v>
          </cell>
        </row>
        <row r="5">
          <cell r="A5" t="str">
            <v>JPB</v>
          </cell>
          <cell r="B5" t="str">
            <v>VEH_THEFT</v>
          </cell>
          <cell r="C5">
            <v>2010</v>
          </cell>
          <cell r="D5">
            <v>558</v>
          </cell>
          <cell r="E5" t="str">
            <v>INSERT INTO  INPUT.FLAT ([REG_ID],[VAR],[YEAR],[VALUE])  Values ( 'JPB','VEH_THEFT','2010','558')</v>
          </cell>
        </row>
        <row r="6">
          <cell r="A6" t="str">
            <v>JPB02</v>
          </cell>
          <cell r="B6" t="str">
            <v>VEH_THEFT</v>
          </cell>
          <cell r="C6">
            <v>2010</v>
          </cell>
          <cell r="D6">
            <v>61</v>
          </cell>
          <cell r="E6" t="str">
            <v>INSERT INTO  INPUT.FLAT ([REG_ID],[VAR],[YEAR],[VALUE])  Values ( 'JPB02','VEH_THEFT','2010','61')</v>
          </cell>
        </row>
        <row r="7">
          <cell r="A7" t="str">
            <v>JPB03</v>
          </cell>
          <cell r="B7" t="str">
            <v>VEH_THEFT</v>
          </cell>
          <cell r="C7">
            <v>2010</v>
          </cell>
          <cell r="D7">
            <v>29</v>
          </cell>
          <cell r="E7" t="str">
            <v>INSERT INTO  INPUT.FLAT ([REG_ID],[VAR],[YEAR],[VALUE])  Values ( 'JPB03','VEH_THEFT','2010','29')</v>
          </cell>
        </row>
        <row r="8">
          <cell r="A8" t="str">
            <v>JPB04</v>
          </cell>
          <cell r="B8" t="str">
            <v>VEH_THEFT</v>
          </cell>
          <cell r="C8">
            <v>2010</v>
          </cell>
          <cell r="D8">
            <v>114</v>
          </cell>
          <cell r="E8" t="str">
            <v>INSERT INTO  INPUT.FLAT ([REG_ID],[VAR],[YEAR],[VALUE])  Values ( 'JPB04','VEH_THEFT','2010','114')</v>
          </cell>
        </row>
        <row r="9">
          <cell r="A9" t="str">
            <v>JPB05</v>
          </cell>
          <cell r="B9" t="str">
            <v>VEH_THEFT</v>
          </cell>
          <cell r="C9">
            <v>2010</v>
          </cell>
          <cell r="D9">
            <v>21</v>
          </cell>
          <cell r="E9" t="str">
            <v>INSERT INTO  INPUT.FLAT ([REG_ID],[VAR],[YEAR],[VALUE])  Values ( 'JPB05','VEH_THEFT','2010','21')</v>
          </cell>
        </row>
        <row r="10">
          <cell r="A10" t="str">
            <v>JPB06</v>
          </cell>
          <cell r="B10" t="str">
            <v>VEH_THEFT</v>
          </cell>
          <cell r="C10">
            <v>2010</v>
          </cell>
          <cell r="D10">
            <v>44</v>
          </cell>
          <cell r="E10" t="str">
            <v>INSERT INTO  INPUT.FLAT ([REG_ID],[VAR],[YEAR],[VALUE])  Values ( 'JPB06','VEH_THEFT','2010','44')</v>
          </cell>
        </row>
        <row r="11">
          <cell r="A11" t="str">
            <v>JPB07</v>
          </cell>
          <cell r="B11" t="str">
            <v>VEH_THEFT</v>
          </cell>
          <cell r="C11">
            <v>2010</v>
          </cell>
          <cell r="D11">
            <v>289</v>
          </cell>
          <cell r="E11" t="str">
            <v>INSERT INTO  INPUT.FLAT ([REG_ID],[VAR],[YEAR],[VALUE])  Values ( 'JPB07','VEH_THEFT','2010','289')</v>
          </cell>
        </row>
        <row r="12">
          <cell r="A12" t="str">
            <v>JPC</v>
          </cell>
          <cell r="B12" t="str">
            <v>VEH_THEFT</v>
          </cell>
          <cell r="C12">
            <v>2010</v>
          </cell>
          <cell r="D12">
            <v>3949</v>
          </cell>
          <cell r="E12" t="str">
            <v>INSERT INTO  INPUT.FLAT ([REG_ID],[VAR],[YEAR],[VALUE])  Values ( 'JPC','VEH_THEFT','2010','3949')</v>
          </cell>
        </row>
        <row r="13">
          <cell r="A13" t="str">
            <v>JPC19</v>
          </cell>
          <cell r="B13" t="str">
            <v>VEH_THEFT</v>
          </cell>
          <cell r="C13">
            <v>2010</v>
          </cell>
          <cell r="D13">
            <v>109</v>
          </cell>
          <cell r="E13" t="str">
            <v>INSERT INTO  INPUT.FLAT ([REG_ID],[VAR],[YEAR],[VALUE])  Values ( 'JPC19','VEH_THEFT','2010','109')</v>
          </cell>
        </row>
        <row r="14">
          <cell r="A14" t="str">
            <v>JPC20</v>
          </cell>
          <cell r="B14" t="str">
            <v>VEH_THEFT</v>
          </cell>
          <cell r="C14">
            <v>2010</v>
          </cell>
          <cell r="D14">
            <v>156</v>
          </cell>
          <cell r="E14" t="str">
            <v>INSERT INTO  INPUT.FLAT ([REG_ID],[VAR],[YEAR],[VALUE])  Values ( 'JPC20','VEH_THEFT','2010','156')</v>
          </cell>
        </row>
        <row r="15">
          <cell r="A15" t="str">
            <v>JPC08</v>
          </cell>
          <cell r="B15" t="str">
            <v>VEH_THEFT</v>
          </cell>
          <cell r="C15">
            <v>2010</v>
          </cell>
          <cell r="D15">
            <v>2393</v>
          </cell>
          <cell r="E15" t="str">
            <v>INSERT INTO  INPUT.FLAT ([REG_ID],[VAR],[YEAR],[VALUE])  Values ( 'JPC08','VEH_THEFT','2010','2393')</v>
          </cell>
        </row>
        <row r="16">
          <cell r="A16" t="str">
            <v>JPC09</v>
          </cell>
          <cell r="B16" t="str">
            <v>VEH_THEFT</v>
          </cell>
          <cell r="C16">
            <v>2010</v>
          </cell>
          <cell r="D16">
            <v>659</v>
          </cell>
          <cell r="E16" t="str">
            <v>INSERT INTO  INPUT.FLAT ([REG_ID],[VAR],[YEAR],[VALUE])  Values ( 'JPC09','VEH_THEFT','2010','659')</v>
          </cell>
        </row>
        <row r="17">
          <cell r="A17" t="str">
            <v>JPC10</v>
          </cell>
          <cell r="B17" t="str">
            <v>VEH_THEFT</v>
          </cell>
          <cell r="C17">
            <v>2010</v>
          </cell>
          <cell r="D17">
            <v>632</v>
          </cell>
          <cell r="E17" t="str">
            <v>INSERT INTO  INPUT.FLAT ([REG_ID],[VAR],[YEAR],[VALUE])  Values ( 'JPC10','VEH_THEFT','2010','632')</v>
          </cell>
        </row>
        <row r="18">
          <cell r="A18" t="str">
            <v>JPD</v>
          </cell>
          <cell r="B18" t="str">
            <v>VEH_THEFT</v>
          </cell>
          <cell r="C18">
            <v>2010</v>
          </cell>
          <cell r="D18">
            <v>7293</v>
          </cell>
          <cell r="E18" t="str">
            <v>INSERT INTO  INPUT.FLAT ([REG_ID],[VAR],[YEAR],[VALUE])  Values ( 'JPD','VEH_THEFT','2010','7293')</v>
          </cell>
        </row>
        <row r="19">
          <cell r="A19" t="str">
            <v>JPD11</v>
          </cell>
          <cell r="B19" t="str">
            <v>VEH_THEFT</v>
          </cell>
          <cell r="C19">
            <v>2010</v>
          </cell>
          <cell r="D19">
            <v>1477</v>
          </cell>
          <cell r="E19" t="str">
            <v>INSERT INTO  INPUT.FLAT ([REG_ID],[VAR],[YEAR],[VALUE])  Values ( 'JPD11','VEH_THEFT','2010','1477')</v>
          </cell>
        </row>
        <row r="20">
          <cell r="A20" t="str">
            <v>JPD12</v>
          </cell>
          <cell r="B20" t="str">
            <v>VEH_THEFT</v>
          </cell>
          <cell r="C20">
            <v>2010</v>
          </cell>
          <cell r="D20">
            <v>3264</v>
          </cell>
          <cell r="E20" t="str">
            <v>INSERT INTO  INPUT.FLAT ([REG_ID],[VAR],[YEAR],[VALUE])  Values ( 'JPD12','VEH_THEFT','2010','3264')</v>
          </cell>
        </row>
        <row r="21">
          <cell r="A21" t="str">
            <v>JPD13</v>
          </cell>
          <cell r="B21" t="str">
            <v>VEH_THEFT</v>
          </cell>
          <cell r="C21">
            <v>2010</v>
          </cell>
          <cell r="D21">
            <v>627</v>
          </cell>
          <cell r="E21" t="str">
            <v>INSERT INTO  INPUT.FLAT ([REG_ID],[VAR],[YEAR],[VALUE])  Values ( 'JPD13','VEH_THEFT','2010','627')</v>
          </cell>
        </row>
        <row r="22">
          <cell r="A22" t="str">
            <v>JPD14</v>
          </cell>
          <cell r="B22" t="str">
            <v>VEH_THEFT</v>
          </cell>
          <cell r="C22">
            <v>2010</v>
          </cell>
          <cell r="D22">
            <v>1925</v>
          </cell>
          <cell r="E22" t="str">
            <v>INSERT INTO  INPUT.FLAT ([REG_ID],[VAR],[YEAR],[VALUE])  Values ( 'JPD14','VEH_THEFT','2010','1925')</v>
          </cell>
        </row>
        <row r="23">
          <cell r="A23" t="str">
            <v>JPE</v>
          </cell>
          <cell r="B23" t="str">
            <v>VEH_THEFT</v>
          </cell>
          <cell r="C23">
            <v>2010</v>
          </cell>
          <cell r="D23">
            <v>358</v>
          </cell>
          <cell r="E23" t="str">
            <v>INSERT INTO  INPUT.FLAT ([REG_ID],[VAR],[YEAR],[VALUE])  Values ( 'JPE','VEH_THEFT','2010','358')</v>
          </cell>
        </row>
        <row r="24">
          <cell r="A24" t="str">
            <v>JPE15</v>
          </cell>
          <cell r="B24" t="str">
            <v>VEH_THEFT</v>
          </cell>
          <cell r="C24">
            <v>2010</v>
          </cell>
          <cell r="D24">
            <v>151</v>
          </cell>
          <cell r="E24" t="str">
            <v>INSERT INTO  INPUT.FLAT ([REG_ID],[VAR],[YEAR],[VALUE])  Values ( 'JPE15','VEH_THEFT','2010','151')</v>
          </cell>
        </row>
        <row r="25">
          <cell r="A25" t="str">
            <v>JPE16</v>
          </cell>
          <cell r="B25" t="str">
            <v>VEH_THEFT</v>
          </cell>
          <cell r="C25">
            <v>2010</v>
          </cell>
          <cell r="D25">
            <v>69</v>
          </cell>
          <cell r="E25" t="str">
            <v>INSERT INTO  INPUT.FLAT ([REG_ID],[VAR],[YEAR],[VALUE])  Values ( 'JPE16','VEH_THEFT','2010','69')</v>
          </cell>
        </row>
        <row r="26">
          <cell r="A26" t="str">
            <v>JPE17</v>
          </cell>
          <cell r="B26" t="str">
            <v>VEH_THEFT</v>
          </cell>
          <cell r="C26">
            <v>2010</v>
          </cell>
          <cell r="D26">
            <v>89</v>
          </cell>
          <cell r="E26" t="str">
            <v>INSERT INTO  INPUT.FLAT ([REG_ID],[VAR],[YEAR],[VALUE])  Values ( 'JPE17','VEH_THEFT','2010','89')</v>
          </cell>
        </row>
        <row r="27">
          <cell r="A27" t="str">
            <v>JPE18</v>
          </cell>
          <cell r="B27" t="str">
            <v>VEH_THEFT</v>
          </cell>
          <cell r="C27">
            <v>2010</v>
          </cell>
          <cell r="D27">
            <v>49</v>
          </cell>
          <cell r="E27" t="str">
            <v>INSERT INTO  INPUT.FLAT ([REG_ID],[VAR],[YEAR],[VALUE])  Values ( 'JPE18','VEH_THEFT','2010','49')</v>
          </cell>
        </row>
        <row r="28">
          <cell r="A28" t="str">
            <v>JPF</v>
          </cell>
          <cell r="B28" t="str">
            <v>VEH_THEFT</v>
          </cell>
          <cell r="C28">
            <v>2010</v>
          </cell>
          <cell r="D28">
            <v>4966</v>
          </cell>
          <cell r="E28" t="str">
            <v>INSERT INTO  INPUT.FLAT ([REG_ID],[VAR],[YEAR],[VALUE])  Values ( 'JPF','VEH_THEFT','2010','4966')</v>
          </cell>
        </row>
        <row r="29">
          <cell r="A29" t="str">
            <v>JPF21</v>
          </cell>
          <cell r="B29" t="str">
            <v>VEH_THEFT</v>
          </cell>
          <cell r="C29">
            <v>2010</v>
          </cell>
          <cell r="D29">
            <v>532</v>
          </cell>
          <cell r="E29" t="str">
            <v>INSERT INTO  INPUT.FLAT ([REG_ID],[VAR],[YEAR],[VALUE])  Values ( 'JPF21','VEH_THEFT','2010','532')</v>
          </cell>
        </row>
        <row r="30">
          <cell r="A30" t="str">
            <v>JPF22</v>
          </cell>
          <cell r="B30" t="str">
            <v>VEH_THEFT</v>
          </cell>
          <cell r="C30">
            <v>2010</v>
          </cell>
          <cell r="D30">
            <v>396</v>
          </cell>
          <cell r="E30" t="str">
            <v>INSERT INTO  INPUT.FLAT ([REG_ID],[VAR],[YEAR],[VALUE])  Values ( 'JPF22','VEH_THEFT','2010','396')</v>
          </cell>
        </row>
        <row r="31">
          <cell r="A31" t="str">
            <v>JPF23</v>
          </cell>
          <cell r="B31" t="str">
            <v>VEH_THEFT</v>
          </cell>
          <cell r="C31">
            <v>2010</v>
          </cell>
          <cell r="D31">
            <v>3608</v>
          </cell>
          <cell r="E31" t="str">
            <v>INSERT INTO  INPUT.FLAT ([REG_ID],[VAR],[YEAR],[VALUE])  Values ( 'JPF23','VEH_THEFT','2010','3608')</v>
          </cell>
        </row>
        <row r="32">
          <cell r="A32" t="str">
            <v>JPF24</v>
          </cell>
          <cell r="B32" t="str">
            <v>VEH_THEFT</v>
          </cell>
          <cell r="C32">
            <v>2010</v>
          </cell>
          <cell r="D32">
            <v>430</v>
          </cell>
          <cell r="E32" t="str">
            <v>INSERT INTO  INPUT.FLAT ([REG_ID],[VAR],[YEAR],[VALUE])  Values ( 'JPF24','VEH_THEFT','2010','430')</v>
          </cell>
        </row>
        <row r="33">
          <cell r="A33" t="str">
            <v>JPG</v>
          </cell>
          <cell r="B33" t="str">
            <v>VEH_THEFT</v>
          </cell>
          <cell r="C33">
            <v>2010</v>
          </cell>
          <cell r="D33">
            <v>4040</v>
          </cell>
          <cell r="E33" t="str">
            <v>INSERT INTO  INPUT.FLAT ([REG_ID],[VAR],[YEAR],[VALUE])  Values ( 'JPG','VEH_THEFT','2010','4040')</v>
          </cell>
        </row>
        <row r="34">
          <cell r="A34" t="str">
            <v>JPG25</v>
          </cell>
          <cell r="B34" t="str">
            <v>VEH_THEFT</v>
          </cell>
          <cell r="C34">
            <v>2010</v>
          </cell>
          <cell r="D34">
            <v>153</v>
          </cell>
          <cell r="E34" t="str">
            <v>INSERT INTO  INPUT.FLAT ([REG_ID],[VAR],[YEAR],[VALUE])  Values ( 'JPG25','VEH_THEFT','2010','153')</v>
          </cell>
        </row>
        <row r="35">
          <cell r="A35" t="str">
            <v>JPG26</v>
          </cell>
          <cell r="B35" t="str">
            <v>VEH_THEFT</v>
          </cell>
          <cell r="C35">
            <v>2010</v>
          </cell>
          <cell r="D35">
            <v>332</v>
          </cell>
          <cell r="E35" t="str">
            <v>INSERT INTO  INPUT.FLAT ([REG_ID],[VAR],[YEAR],[VALUE])  Values ( 'JPG26','VEH_THEFT','2010','332')</v>
          </cell>
        </row>
        <row r="36">
          <cell r="A36" t="str">
            <v>JPG27</v>
          </cell>
          <cell r="B36" t="str">
            <v>VEH_THEFT</v>
          </cell>
          <cell r="C36">
            <v>2010</v>
          </cell>
          <cell r="D36">
            <v>2163</v>
          </cell>
          <cell r="E36" t="str">
            <v>INSERT INTO  INPUT.FLAT ([REG_ID],[VAR],[YEAR],[VALUE])  Values ( 'JPG27','VEH_THEFT','2010','2163')</v>
          </cell>
        </row>
        <row r="37">
          <cell r="A37" t="str">
            <v>JPG28</v>
          </cell>
          <cell r="B37" t="str">
            <v>VEH_THEFT</v>
          </cell>
          <cell r="C37">
            <v>2010</v>
          </cell>
          <cell r="D37">
            <v>1074</v>
          </cell>
          <cell r="E37" t="str">
            <v>INSERT INTO  INPUT.FLAT ([REG_ID],[VAR],[YEAR],[VALUE])  Values ( 'JPG28','VEH_THEFT','2010','1074')</v>
          </cell>
        </row>
        <row r="38">
          <cell r="A38" t="str">
            <v>JPG29</v>
          </cell>
          <cell r="B38" t="str">
            <v>VEH_THEFT</v>
          </cell>
          <cell r="C38">
            <v>2010</v>
          </cell>
          <cell r="D38">
            <v>237</v>
          </cell>
          <cell r="E38" t="str">
            <v>INSERT INTO  INPUT.FLAT ([REG_ID],[VAR],[YEAR],[VALUE])  Values ( 'JPG29','VEH_THEFT','2010','237')</v>
          </cell>
        </row>
        <row r="39">
          <cell r="A39" t="str">
            <v>JPG30</v>
          </cell>
          <cell r="B39" t="str">
            <v>VEH_THEFT</v>
          </cell>
          <cell r="C39">
            <v>2010</v>
          </cell>
          <cell r="D39">
            <v>81</v>
          </cell>
          <cell r="E39" t="str">
            <v>INSERT INTO  INPUT.FLAT ([REG_ID],[VAR],[YEAR],[VALUE])  Values ( 'JPG30','VEH_THEFT','2010','81')</v>
          </cell>
        </row>
        <row r="40">
          <cell r="A40" t="str">
            <v>JPH</v>
          </cell>
          <cell r="B40" t="str">
            <v>VEH_THEFT</v>
          </cell>
          <cell r="C40">
            <v>2010</v>
          </cell>
          <cell r="D40">
            <v>423</v>
          </cell>
          <cell r="E40" t="str">
            <v>INSERT INTO  INPUT.FLAT ([REG_ID],[VAR],[YEAR],[VALUE])  Values ( 'JPH','VEH_THEFT','2010','423')</v>
          </cell>
        </row>
        <row r="41">
          <cell r="A41" t="str">
            <v>JPH31</v>
          </cell>
          <cell r="B41" t="str">
            <v>VEH_THEFT</v>
          </cell>
          <cell r="C41">
            <v>2010</v>
          </cell>
          <cell r="D41">
            <v>34</v>
          </cell>
          <cell r="E41" t="str">
            <v>INSERT INTO  INPUT.FLAT ([REG_ID],[VAR],[YEAR],[VALUE])  Values ( 'JPH31','VEH_THEFT','2010','34')</v>
          </cell>
        </row>
        <row r="42">
          <cell r="A42" t="str">
            <v>JPH32</v>
          </cell>
          <cell r="B42" t="str">
            <v>VEH_THEFT</v>
          </cell>
          <cell r="C42">
            <v>2010</v>
          </cell>
          <cell r="D42">
            <v>19</v>
          </cell>
          <cell r="E42" t="str">
            <v>INSERT INTO  INPUT.FLAT ([REG_ID],[VAR],[YEAR],[VALUE])  Values ( 'JPH32','VEH_THEFT','2010','19')</v>
          </cell>
        </row>
        <row r="43">
          <cell r="A43" t="str">
            <v>JPH33</v>
          </cell>
          <cell r="B43" t="str">
            <v>VEH_THEFT</v>
          </cell>
          <cell r="C43">
            <v>2010</v>
          </cell>
          <cell r="D43">
            <v>189</v>
          </cell>
          <cell r="E43" t="str">
            <v>INSERT INTO  INPUT.FLAT ([REG_ID],[VAR],[YEAR],[VALUE])  Values ( 'JPH33','VEH_THEFT','2010','189')</v>
          </cell>
        </row>
        <row r="44">
          <cell r="A44" t="str">
            <v>JPH34</v>
          </cell>
          <cell r="B44" t="str">
            <v>VEH_THEFT</v>
          </cell>
          <cell r="C44">
            <v>2010</v>
          </cell>
          <cell r="D44">
            <v>132</v>
          </cell>
          <cell r="E44" t="str">
            <v>INSERT INTO  INPUT.FLAT ([REG_ID],[VAR],[YEAR],[VALUE])  Values ( 'JPH34','VEH_THEFT','2010','132')</v>
          </cell>
        </row>
        <row r="45">
          <cell r="A45" t="str">
            <v>JPH35</v>
          </cell>
          <cell r="B45" t="str">
            <v>VEH_THEFT</v>
          </cell>
          <cell r="C45">
            <v>2010</v>
          </cell>
          <cell r="D45">
            <v>49</v>
          </cell>
          <cell r="E45" t="str">
            <v>INSERT INTO  INPUT.FLAT ([REG_ID],[VAR],[YEAR],[VALUE])  Values ( 'JPH35','VEH_THEFT','2010','49')</v>
          </cell>
        </row>
        <row r="46">
          <cell r="A46" t="str">
            <v>JPI</v>
          </cell>
          <cell r="B46" t="str">
            <v>VEH_THEFT</v>
          </cell>
          <cell r="C46">
            <v>2010</v>
          </cell>
          <cell r="D46">
            <v>222</v>
          </cell>
          <cell r="E46" t="str">
            <v>INSERT INTO  INPUT.FLAT ([REG_ID],[VAR],[YEAR],[VALUE])  Values ( 'JPI','VEH_THEFT','2010','222')</v>
          </cell>
        </row>
        <row r="47">
          <cell r="A47" t="str">
            <v>JPI36</v>
          </cell>
          <cell r="B47" t="str">
            <v>VEH_THEFT</v>
          </cell>
          <cell r="C47">
            <v>2010</v>
          </cell>
          <cell r="D47">
            <v>38</v>
          </cell>
          <cell r="E47" t="str">
            <v>INSERT INTO  INPUT.FLAT ([REG_ID],[VAR],[YEAR],[VALUE])  Values ( 'JPI36','VEH_THEFT','2010','38')</v>
          </cell>
        </row>
        <row r="48">
          <cell r="A48" t="str">
            <v>JPI37</v>
          </cell>
          <cell r="B48" t="str">
            <v>VEH_THEFT</v>
          </cell>
          <cell r="C48">
            <v>2010</v>
          </cell>
          <cell r="D48">
            <v>53</v>
          </cell>
          <cell r="E48" t="str">
            <v>INSERT INTO  INPUT.FLAT ([REG_ID],[VAR],[YEAR],[VALUE])  Values ( 'JPI37','VEH_THEFT','2010','53')</v>
          </cell>
        </row>
        <row r="49">
          <cell r="A49" t="str">
            <v>JPI38</v>
          </cell>
          <cell r="B49" t="str">
            <v>VEH_THEFT</v>
          </cell>
          <cell r="C49">
            <v>2010</v>
          </cell>
          <cell r="D49">
            <v>110</v>
          </cell>
          <cell r="E49" t="str">
            <v>INSERT INTO  INPUT.FLAT ([REG_ID],[VAR],[YEAR],[VALUE])  Values ( 'JPI38','VEH_THEFT','2010','110')</v>
          </cell>
        </row>
        <row r="50">
          <cell r="A50" t="str">
            <v>JPI39</v>
          </cell>
          <cell r="B50" t="str">
            <v>VEH_THEFT</v>
          </cell>
          <cell r="C50">
            <v>2010</v>
          </cell>
          <cell r="D50">
            <v>21</v>
          </cell>
          <cell r="E50" t="str">
            <v>INSERT INTO  INPUT.FLAT ([REG_ID],[VAR],[YEAR],[VALUE])  Values ( 'JPI39','VEH_THEFT','2010','21')</v>
          </cell>
        </row>
        <row r="51">
          <cell r="A51" t="str">
            <v>JPJ</v>
          </cell>
          <cell r="B51" t="str">
            <v>VEH_THEFT</v>
          </cell>
          <cell r="C51">
            <v>2010</v>
          </cell>
          <cell r="D51">
            <v>1527</v>
          </cell>
          <cell r="E51" t="str">
            <v>INSERT INTO  INPUT.FLAT ([REG_ID],[VAR],[YEAR],[VALUE])  Values ( 'JPJ','VEH_THEFT','2010','1527')</v>
          </cell>
        </row>
        <row r="52">
          <cell r="A52" t="str">
            <v>JPJ40</v>
          </cell>
          <cell r="B52" t="str">
            <v>VEH_THEFT</v>
          </cell>
          <cell r="C52">
            <v>2010</v>
          </cell>
          <cell r="D52">
            <v>1001</v>
          </cell>
          <cell r="E52" t="str">
            <v>INSERT INTO  INPUT.FLAT ([REG_ID],[VAR],[YEAR],[VALUE])  Values ( 'JPJ40','VEH_THEFT','2010','1001')</v>
          </cell>
        </row>
        <row r="53">
          <cell r="A53" t="str">
            <v>JPJ41</v>
          </cell>
          <cell r="B53" t="str">
            <v>VEH_THEFT</v>
          </cell>
          <cell r="C53">
            <v>2010</v>
          </cell>
          <cell r="D53">
            <v>47</v>
          </cell>
          <cell r="E53" t="str">
            <v>INSERT INTO  INPUT.FLAT ([REG_ID],[VAR],[YEAR],[VALUE])  Values ( 'JPJ41','VEH_THEFT','2010','47')</v>
          </cell>
        </row>
        <row r="54">
          <cell r="A54" t="str">
            <v>JPJ42</v>
          </cell>
          <cell r="B54" t="str">
            <v>VEH_THEFT</v>
          </cell>
          <cell r="C54">
            <v>2010</v>
          </cell>
          <cell r="D54">
            <v>39</v>
          </cell>
          <cell r="E54" t="str">
            <v>INSERT INTO  INPUT.FLAT ([REG_ID],[VAR],[YEAR],[VALUE])  Values ( 'JPJ42','VEH_THEFT','2010','39')</v>
          </cell>
        </row>
        <row r="55">
          <cell r="A55" t="str">
            <v>JPJ43</v>
          </cell>
          <cell r="B55" t="str">
            <v>VEH_THEFT</v>
          </cell>
          <cell r="C55">
            <v>2010</v>
          </cell>
          <cell r="D55">
            <v>120</v>
          </cell>
          <cell r="E55" t="str">
            <v>INSERT INTO  INPUT.FLAT ([REG_ID],[VAR],[YEAR],[VALUE])  Values ( 'JPJ43','VEH_THEFT','2010','120')</v>
          </cell>
        </row>
        <row r="56">
          <cell r="A56" t="str">
            <v>JPJ44</v>
          </cell>
          <cell r="B56" t="str">
            <v>VEH_THEFT</v>
          </cell>
          <cell r="C56">
            <v>2010</v>
          </cell>
          <cell r="D56">
            <v>56</v>
          </cell>
          <cell r="E56" t="str">
            <v>INSERT INTO  INPUT.FLAT ([REG_ID],[VAR],[YEAR],[VALUE])  Values ( 'JPJ44','VEH_THEFT','2010','56')</v>
          </cell>
        </row>
        <row r="57">
          <cell r="A57" t="str">
            <v>JPJ45</v>
          </cell>
          <cell r="B57" t="str">
            <v>VEH_THEFT</v>
          </cell>
          <cell r="C57">
            <v>2010</v>
          </cell>
          <cell r="D57">
            <v>39</v>
          </cell>
          <cell r="E57" t="str">
            <v>INSERT INTO  INPUT.FLAT ([REG_ID],[VAR],[YEAR],[VALUE])  Values ( 'JPJ45','VEH_THEFT','2010','39')</v>
          </cell>
        </row>
        <row r="58">
          <cell r="A58" t="str">
            <v>JPJ46</v>
          </cell>
          <cell r="B58" t="str">
            <v>VEH_THEFT</v>
          </cell>
          <cell r="C58">
            <v>2010</v>
          </cell>
          <cell r="D58">
            <v>101</v>
          </cell>
          <cell r="E58" t="str">
            <v>INSERT INTO  INPUT.FLAT ([REG_ID],[VAR],[YEAR],[VALUE])  Values ( 'JPJ46','VEH_THEFT','2010','101')</v>
          </cell>
        </row>
        <row r="59">
          <cell r="A59" t="str">
            <v>JPJ47</v>
          </cell>
          <cell r="B59" t="str">
            <v>VEH_THEFT</v>
          </cell>
          <cell r="C59">
            <v>2010</v>
          </cell>
          <cell r="D59">
            <v>124</v>
          </cell>
          <cell r="E59" t="str">
            <v>INSERT INTO  INPUT.FLAT ([REG_ID],[VAR],[YEAR],[VALUE])  Values ( 'JPJ47','VEH_THEFT','2010','124')</v>
          </cell>
        </row>
        <row r="60">
          <cell r="A60" t="str">
            <v>JPN</v>
          </cell>
          <cell r="B60" t="str">
            <v>VEH_THEFT</v>
          </cell>
          <cell r="C60">
            <v>2009</v>
          </cell>
          <cell r="D60">
            <v>25967</v>
          </cell>
          <cell r="E60" t="str">
            <v>INSERT INTO  INPUT.FLAT ([REG_ID],[VAR],[YEAR],[VALUE])  Values ( 'JPN','VEH_THEFT','2009','25967')</v>
          </cell>
        </row>
        <row r="61">
          <cell r="A61" t="str">
            <v>JPA</v>
          </cell>
          <cell r="B61" t="str">
            <v>VEH_THEFT</v>
          </cell>
          <cell r="C61">
            <v>2009</v>
          </cell>
          <cell r="D61">
            <v>602</v>
          </cell>
          <cell r="E61" t="str">
            <v>INSERT INTO  INPUT.FLAT ([REG_ID],[VAR],[YEAR],[VALUE])  Values ( 'JPA','VEH_THEFT','2009','602')</v>
          </cell>
        </row>
        <row r="62">
          <cell r="A62" t="str">
            <v>JPA01</v>
          </cell>
          <cell r="B62" t="str">
            <v>VEH_THEFT</v>
          </cell>
          <cell r="C62">
            <v>2009</v>
          </cell>
          <cell r="D62">
            <v>602</v>
          </cell>
          <cell r="E62" t="str">
            <v>INSERT INTO  INPUT.FLAT ([REG_ID],[VAR],[YEAR],[VALUE])  Values ( 'JPA01','VEH_THEFT','2009','602')</v>
          </cell>
        </row>
        <row r="63">
          <cell r="A63" t="str">
            <v>JPB</v>
          </cell>
          <cell r="B63" t="str">
            <v>VEH_THEFT</v>
          </cell>
          <cell r="C63">
            <v>2009</v>
          </cell>
          <cell r="D63">
            <v>563</v>
          </cell>
          <cell r="E63" t="str">
            <v>INSERT INTO  INPUT.FLAT ([REG_ID],[VAR],[YEAR],[VALUE])  Values ( 'JPB','VEH_THEFT','2009','563')</v>
          </cell>
        </row>
        <row r="64">
          <cell r="A64" t="str">
            <v>JPB02</v>
          </cell>
          <cell r="B64" t="str">
            <v>VEH_THEFT</v>
          </cell>
          <cell r="C64">
            <v>2009</v>
          </cell>
          <cell r="D64">
            <v>90</v>
          </cell>
          <cell r="E64" t="str">
            <v>INSERT INTO  INPUT.FLAT ([REG_ID],[VAR],[YEAR],[VALUE])  Values ( 'JPB02','VEH_THEFT','2009','90')</v>
          </cell>
        </row>
        <row r="65">
          <cell r="A65" t="str">
            <v>JPB03</v>
          </cell>
          <cell r="B65" t="str">
            <v>VEH_THEFT</v>
          </cell>
          <cell r="C65">
            <v>2009</v>
          </cell>
          <cell r="D65">
            <v>37</v>
          </cell>
          <cell r="E65" t="str">
            <v>INSERT INTO  INPUT.FLAT ([REG_ID],[VAR],[YEAR],[VALUE])  Values ( 'JPB03','VEH_THEFT','2009','37')</v>
          </cell>
        </row>
        <row r="66">
          <cell r="A66" t="str">
            <v>JPB04</v>
          </cell>
          <cell r="B66" t="str">
            <v>VEH_THEFT</v>
          </cell>
          <cell r="C66">
            <v>2009</v>
          </cell>
          <cell r="D66">
            <v>157</v>
          </cell>
          <cell r="E66" t="str">
            <v>INSERT INTO  INPUT.FLAT ([REG_ID],[VAR],[YEAR],[VALUE])  Values ( 'JPB04','VEH_THEFT','2009','157')</v>
          </cell>
        </row>
        <row r="67">
          <cell r="A67" t="str">
            <v>JPB05</v>
          </cell>
          <cell r="B67" t="str">
            <v>VEH_THEFT</v>
          </cell>
          <cell r="C67">
            <v>2009</v>
          </cell>
          <cell r="D67">
            <v>27</v>
          </cell>
          <cell r="E67" t="str">
            <v>INSERT INTO  INPUT.FLAT ([REG_ID],[VAR],[YEAR],[VALUE])  Values ( 'JPB05','VEH_THEFT','2009','27')</v>
          </cell>
        </row>
        <row r="68">
          <cell r="A68" t="str">
            <v>JPB06</v>
          </cell>
          <cell r="B68" t="str">
            <v>VEH_THEFT</v>
          </cell>
          <cell r="C68">
            <v>2009</v>
          </cell>
          <cell r="D68">
            <v>48</v>
          </cell>
          <cell r="E68" t="str">
            <v>INSERT INTO  INPUT.FLAT ([REG_ID],[VAR],[YEAR],[VALUE])  Values ( 'JPB06','VEH_THEFT','2009','48')</v>
          </cell>
        </row>
        <row r="69">
          <cell r="A69" t="str">
            <v>JPB07</v>
          </cell>
          <cell r="B69" t="str">
            <v>VEH_THEFT</v>
          </cell>
          <cell r="C69">
            <v>2009</v>
          </cell>
          <cell r="D69">
            <v>204</v>
          </cell>
          <cell r="E69" t="str">
            <v>INSERT INTO  INPUT.FLAT ([REG_ID],[VAR],[YEAR],[VALUE])  Values ( 'JPB07','VEH_THEFT','2009','204')</v>
          </cell>
        </row>
        <row r="70">
          <cell r="A70" t="str">
            <v>JPC</v>
          </cell>
          <cell r="B70" t="str">
            <v>VEH_THEFT</v>
          </cell>
          <cell r="C70">
            <v>2009</v>
          </cell>
          <cell r="D70">
            <v>3733</v>
          </cell>
          <cell r="E70" t="str">
            <v>INSERT INTO  INPUT.FLAT ([REG_ID],[VAR],[YEAR],[VALUE])  Values ( 'JPC','VEH_THEFT','2009','3733')</v>
          </cell>
        </row>
        <row r="71">
          <cell r="A71" t="str">
            <v>JPC19</v>
          </cell>
          <cell r="B71" t="str">
            <v>VEH_THEFT</v>
          </cell>
          <cell r="C71">
            <v>2009</v>
          </cell>
          <cell r="D71">
            <v>118</v>
          </cell>
          <cell r="E71" t="str">
            <v>INSERT INTO  INPUT.FLAT ([REG_ID],[VAR],[YEAR],[VALUE])  Values ( 'JPC19','VEH_THEFT','2009','118')</v>
          </cell>
        </row>
        <row r="72">
          <cell r="A72" t="str">
            <v>JPC20</v>
          </cell>
          <cell r="B72" t="str">
            <v>VEH_THEFT</v>
          </cell>
          <cell r="C72">
            <v>2009</v>
          </cell>
          <cell r="D72">
            <v>163</v>
          </cell>
          <cell r="E72" t="str">
            <v>INSERT INTO  INPUT.FLAT ([REG_ID],[VAR],[YEAR],[VALUE])  Values ( 'JPC20','VEH_THEFT','2009','163')</v>
          </cell>
        </row>
        <row r="73">
          <cell r="A73" t="str">
            <v>JPC08</v>
          </cell>
          <cell r="B73" t="str">
            <v>VEH_THEFT</v>
          </cell>
          <cell r="C73">
            <v>2009</v>
          </cell>
          <cell r="D73">
            <v>2144</v>
          </cell>
          <cell r="E73" t="str">
            <v>INSERT INTO  INPUT.FLAT ([REG_ID],[VAR],[YEAR],[VALUE])  Values ( 'JPC08','VEH_THEFT','2009','2144')</v>
          </cell>
        </row>
        <row r="74">
          <cell r="A74" t="str">
            <v>JPC09</v>
          </cell>
          <cell r="B74" t="str">
            <v>VEH_THEFT</v>
          </cell>
          <cell r="C74">
            <v>2009</v>
          </cell>
          <cell r="D74">
            <v>676</v>
          </cell>
          <cell r="E74" t="str">
            <v>INSERT INTO  INPUT.FLAT ([REG_ID],[VAR],[YEAR],[VALUE])  Values ( 'JPC09','VEH_THEFT','2009','676')</v>
          </cell>
        </row>
        <row r="75">
          <cell r="A75" t="str">
            <v>JPC10</v>
          </cell>
          <cell r="B75" t="str">
            <v>VEH_THEFT</v>
          </cell>
          <cell r="C75">
            <v>2009</v>
          </cell>
          <cell r="D75">
            <v>632</v>
          </cell>
          <cell r="E75" t="str">
            <v>INSERT INTO  INPUT.FLAT ([REG_ID],[VAR],[YEAR],[VALUE])  Values ( 'JPC10','VEH_THEFT','2009','632')</v>
          </cell>
        </row>
        <row r="76">
          <cell r="A76" t="str">
            <v>JPD</v>
          </cell>
          <cell r="B76" t="str">
            <v>VEH_THEFT</v>
          </cell>
          <cell r="C76">
            <v>2009</v>
          </cell>
          <cell r="D76">
            <v>7263</v>
          </cell>
          <cell r="E76" t="str">
            <v>INSERT INTO  INPUT.FLAT ([REG_ID],[VAR],[YEAR],[VALUE])  Values ( 'JPD','VEH_THEFT','2009','7263')</v>
          </cell>
        </row>
        <row r="77">
          <cell r="A77" t="str">
            <v>JPD11</v>
          </cell>
          <cell r="B77" t="str">
            <v>VEH_THEFT</v>
          </cell>
          <cell r="C77">
            <v>2009</v>
          </cell>
          <cell r="D77">
            <v>1383</v>
          </cell>
          <cell r="E77" t="str">
            <v>INSERT INTO  INPUT.FLAT ([REG_ID],[VAR],[YEAR],[VALUE])  Values ( 'JPD11','VEH_THEFT','2009','1383')</v>
          </cell>
        </row>
        <row r="78">
          <cell r="A78" t="str">
            <v>JPD12</v>
          </cell>
          <cell r="B78" t="str">
            <v>VEH_THEFT</v>
          </cell>
          <cell r="C78">
            <v>2009</v>
          </cell>
          <cell r="D78">
            <v>3882</v>
          </cell>
          <cell r="E78" t="str">
            <v>INSERT INTO  INPUT.FLAT ([REG_ID],[VAR],[YEAR],[VALUE])  Values ( 'JPD12','VEH_THEFT','2009','3882')</v>
          </cell>
        </row>
        <row r="79">
          <cell r="A79" t="str">
            <v>JPD13</v>
          </cell>
          <cell r="B79" t="str">
            <v>VEH_THEFT</v>
          </cell>
          <cell r="C79">
            <v>2009</v>
          </cell>
          <cell r="D79">
            <v>548</v>
          </cell>
          <cell r="E79" t="str">
            <v>INSERT INTO  INPUT.FLAT ([REG_ID],[VAR],[YEAR],[VALUE])  Values ( 'JPD13','VEH_THEFT','2009','548')</v>
          </cell>
        </row>
        <row r="80">
          <cell r="A80" t="str">
            <v>JPD14</v>
          </cell>
          <cell r="B80" t="str">
            <v>VEH_THEFT</v>
          </cell>
          <cell r="C80">
            <v>2009</v>
          </cell>
          <cell r="D80">
            <v>1450</v>
          </cell>
          <cell r="E80" t="str">
            <v>INSERT INTO  INPUT.FLAT ([REG_ID],[VAR],[YEAR],[VALUE])  Values ( 'JPD14','VEH_THEFT','2009','1450')</v>
          </cell>
        </row>
        <row r="81">
          <cell r="A81" t="str">
            <v>JPE</v>
          </cell>
          <cell r="B81" t="str">
            <v>VEH_THEFT</v>
          </cell>
          <cell r="C81">
            <v>2009</v>
          </cell>
          <cell r="D81">
            <v>319</v>
          </cell>
          <cell r="E81" t="str">
            <v>INSERT INTO  INPUT.FLAT ([REG_ID],[VAR],[YEAR],[VALUE])  Values ( 'JPE','VEH_THEFT','2009','319')</v>
          </cell>
        </row>
        <row r="82">
          <cell r="A82" t="str">
            <v>JPE15</v>
          </cell>
          <cell r="B82" t="str">
            <v>VEH_THEFT</v>
          </cell>
          <cell r="C82">
            <v>2009</v>
          </cell>
          <cell r="D82">
            <v>146</v>
          </cell>
          <cell r="E82" t="str">
            <v>INSERT INTO  INPUT.FLAT ([REG_ID],[VAR],[YEAR],[VALUE])  Values ( 'JPE15','VEH_THEFT','2009','146')</v>
          </cell>
        </row>
        <row r="83">
          <cell r="A83" t="str">
            <v>JPE16</v>
          </cell>
          <cell r="B83" t="str">
            <v>VEH_THEFT</v>
          </cell>
          <cell r="C83">
            <v>2009</v>
          </cell>
          <cell r="D83">
            <v>61</v>
          </cell>
          <cell r="E83" t="str">
            <v>INSERT INTO  INPUT.FLAT ([REG_ID],[VAR],[YEAR],[VALUE])  Values ( 'JPE16','VEH_THEFT','2009','61')</v>
          </cell>
        </row>
        <row r="84">
          <cell r="A84" t="str">
            <v>JPE17</v>
          </cell>
          <cell r="B84" t="str">
            <v>VEH_THEFT</v>
          </cell>
          <cell r="C84">
            <v>2009</v>
          </cell>
          <cell r="D84">
            <v>54</v>
          </cell>
          <cell r="E84" t="str">
            <v>INSERT INTO  INPUT.FLAT ([REG_ID],[VAR],[YEAR],[VALUE])  Values ( 'JPE17','VEH_THEFT','2009','54')</v>
          </cell>
        </row>
        <row r="85">
          <cell r="A85" t="str">
            <v>JPE18</v>
          </cell>
          <cell r="B85" t="str">
            <v>VEH_THEFT</v>
          </cell>
          <cell r="C85">
            <v>2009</v>
          </cell>
          <cell r="D85">
            <v>58</v>
          </cell>
          <cell r="E85" t="str">
            <v>INSERT INTO  INPUT.FLAT ([REG_ID],[VAR],[YEAR],[VALUE])  Values ( 'JPE18','VEH_THEFT','2009','58')</v>
          </cell>
        </row>
        <row r="86">
          <cell r="A86" t="str">
            <v>JPF</v>
          </cell>
          <cell r="B86" t="str">
            <v>VEH_THEFT</v>
          </cell>
          <cell r="C86">
            <v>2009</v>
          </cell>
          <cell r="D86">
            <v>5695</v>
          </cell>
          <cell r="E86" t="str">
            <v>INSERT INTO  INPUT.FLAT ([REG_ID],[VAR],[YEAR],[VALUE])  Values ( 'JPF','VEH_THEFT','2009','5695')</v>
          </cell>
        </row>
        <row r="87">
          <cell r="A87" t="str">
            <v>JPF21</v>
          </cell>
          <cell r="B87" t="str">
            <v>VEH_THEFT</v>
          </cell>
          <cell r="C87">
            <v>2009</v>
          </cell>
          <cell r="D87">
            <v>415</v>
          </cell>
          <cell r="E87" t="str">
            <v>INSERT INTO  INPUT.FLAT ([REG_ID],[VAR],[YEAR],[VALUE])  Values ( 'JPF21','VEH_THEFT','2009','415')</v>
          </cell>
        </row>
        <row r="88">
          <cell r="A88" t="str">
            <v>JPF22</v>
          </cell>
          <cell r="B88" t="str">
            <v>VEH_THEFT</v>
          </cell>
          <cell r="C88">
            <v>2009</v>
          </cell>
          <cell r="D88">
            <v>436</v>
          </cell>
          <cell r="E88" t="str">
            <v>INSERT INTO  INPUT.FLAT ([REG_ID],[VAR],[YEAR],[VALUE])  Values ( 'JPF22','VEH_THEFT','2009','436')</v>
          </cell>
        </row>
        <row r="89">
          <cell r="A89" t="str">
            <v>JPF23</v>
          </cell>
          <cell r="B89" t="str">
            <v>VEH_THEFT</v>
          </cell>
          <cell r="C89">
            <v>2009</v>
          </cell>
          <cell r="D89">
            <v>4442</v>
          </cell>
          <cell r="E89" t="str">
            <v>INSERT INTO  INPUT.FLAT ([REG_ID],[VAR],[YEAR],[VALUE])  Values ( 'JPF23','VEH_THEFT','2009','4442')</v>
          </cell>
        </row>
        <row r="90">
          <cell r="A90" t="str">
            <v>JPF24</v>
          </cell>
          <cell r="B90" t="str">
            <v>VEH_THEFT</v>
          </cell>
          <cell r="C90">
            <v>2009</v>
          </cell>
          <cell r="D90">
            <v>402</v>
          </cell>
          <cell r="E90" t="str">
            <v>INSERT INTO  INPUT.FLAT ([REG_ID],[VAR],[YEAR],[VALUE])  Values ( 'JPF24','VEH_THEFT','2009','402')</v>
          </cell>
        </row>
        <row r="91">
          <cell r="A91" t="str">
            <v>JPG</v>
          </cell>
          <cell r="B91" t="str">
            <v>VEH_THEFT</v>
          </cell>
          <cell r="C91">
            <v>2009</v>
          </cell>
          <cell r="D91">
            <v>5517</v>
          </cell>
          <cell r="E91" t="str">
            <v>INSERT INTO  INPUT.FLAT ([REG_ID],[VAR],[YEAR],[VALUE])  Values ( 'JPG','VEH_THEFT','2009','5517')</v>
          </cell>
        </row>
        <row r="92">
          <cell r="A92" t="str">
            <v>JPG25</v>
          </cell>
          <cell r="B92" t="str">
            <v>VEH_THEFT</v>
          </cell>
          <cell r="C92">
            <v>2009</v>
          </cell>
          <cell r="D92">
            <v>201</v>
          </cell>
          <cell r="E92" t="str">
            <v>INSERT INTO  INPUT.FLAT ([REG_ID],[VAR],[YEAR],[VALUE])  Values ( 'JPG25','VEH_THEFT','2009','201')</v>
          </cell>
        </row>
        <row r="93">
          <cell r="A93" t="str">
            <v>JPG26</v>
          </cell>
          <cell r="B93" t="str">
            <v>VEH_THEFT</v>
          </cell>
          <cell r="C93">
            <v>2009</v>
          </cell>
          <cell r="D93">
            <v>302</v>
          </cell>
          <cell r="E93" t="str">
            <v>INSERT INTO  INPUT.FLAT ([REG_ID],[VAR],[YEAR],[VALUE])  Values ( 'JPG26','VEH_THEFT','2009','302')</v>
          </cell>
        </row>
        <row r="94">
          <cell r="A94" t="str">
            <v>JPG27</v>
          </cell>
          <cell r="B94" t="str">
            <v>VEH_THEFT</v>
          </cell>
          <cell r="C94">
            <v>2009</v>
          </cell>
          <cell r="D94">
            <v>2746</v>
          </cell>
          <cell r="E94" t="str">
            <v>INSERT INTO  INPUT.FLAT ([REG_ID],[VAR],[YEAR],[VALUE])  Values ( 'JPG27','VEH_THEFT','2009','2746')</v>
          </cell>
        </row>
        <row r="95">
          <cell r="A95" t="str">
            <v>JPG28</v>
          </cell>
          <cell r="B95" t="str">
            <v>VEH_THEFT</v>
          </cell>
          <cell r="C95">
            <v>2009</v>
          </cell>
          <cell r="D95">
            <v>1885</v>
          </cell>
          <cell r="E95" t="str">
            <v>INSERT INTO  INPUT.FLAT ([REG_ID],[VAR],[YEAR],[VALUE])  Values ( 'JPG28','VEH_THEFT','2009','1885')</v>
          </cell>
        </row>
        <row r="96">
          <cell r="A96" t="str">
            <v>JPG29</v>
          </cell>
          <cell r="B96" t="str">
            <v>VEH_THEFT</v>
          </cell>
          <cell r="C96">
            <v>2009</v>
          </cell>
          <cell r="D96">
            <v>260</v>
          </cell>
          <cell r="E96" t="str">
            <v>INSERT INTO  INPUT.FLAT ([REG_ID],[VAR],[YEAR],[VALUE])  Values ( 'JPG29','VEH_THEFT','2009','260')</v>
          </cell>
        </row>
        <row r="97">
          <cell r="A97" t="str">
            <v>JPG30</v>
          </cell>
          <cell r="B97" t="str">
            <v>VEH_THEFT</v>
          </cell>
          <cell r="C97">
            <v>2009</v>
          </cell>
          <cell r="D97">
            <v>123</v>
          </cell>
          <cell r="E97" t="str">
            <v>INSERT INTO  INPUT.FLAT ([REG_ID],[VAR],[YEAR],[VALUE])  Values ( 'JPG30','VEH_THEFT','2009','123')</v>
          </cell>
        </row>
        <row r="98">
          <cell r="A98" t="str">
            <v>JPH</v>
          </cell>
          <cell r="B98" t="str">
            <v>VEH_THEFT</v>
          </cell>
          <cell r="C98">
            <v>2009</v>
          </cell>
          <cell r="D98">
            <v>443</v>
          </cell>
          <cell r="E98" t="str">
            <v>INSERT INTO  INPUT.FLAT ([REG_ID],[VAR],[YEAR],[VALUE])  Values ( 'JPH','VEH_THEFT','2009','443')</v>
          </cell>
        </row>
        <row r="99">
          <cell r="A99" t="str">
            <v>JPH31</v>
          </cell>
          <cell r="B99" t="str">
            <v>VEH_THEFT</v>
          </cell>
          <cell r="C99">
            <v>2009</v>
          </cell>
          <cell r="D99">
            <v>39</v>
          </cell>
          <cell r="E99" t="str">
            <v>INSERT INTO  INPUT.FLAT ([REG_ID],[VAR],[YEAR],[VALUE])  Values ( 'JPH31','VEH_THEFT','2009','39')</v>
          </cell>
        </row>
        <row r="100">
          <cell r="A100" t="str">
            <v>JPH32</v>
          </cell>
          <cell r="B100" t="str">
            <v>VEH_THEFT</v>
          </cell>
          <cell r="C100">
            <v>2009</v>
          </cell>
          <cell r="D100">
            <v>26</v>
          </cell>
          <cell r="E100" t="str">
            <v>INSERT INTO  INPUT.FLAT ([REG_ID],[VAR],[YEAR],[VALUE])  Values ( 'JPH32','VEH_THEFT','2009','26')</v>
          </cell>
        </row>
        <row r="101">
          <cell r="A101" t="str">
            <v>JPH33</v>
          </cell>
          <cell r="B101" t="str">
            <v>VEH_THEFT</v>
          </cell>
          <cell r="C101">
            <v>2009</v>
          </cell>
          <cell r="D101">
            <v>193</v>
          </cell>
          <cell r="E101" t="str">
            <v>INSERT INTO  INPUT.FLAT ([REG_ID],[VAR],[YEAR],[VALUE])  Values ( 'JPH33','VEH_THEFT','2009','193')</v>
          </cell>
        </row>
        <row r="102">
          <cell r="A102" t="str">
            <v>JPH34</v>
          </cell>
          <cell r="B102" t="str">
            <v>VEH_THEFT</v>
          </cell>
          <cell r="C102">
            <v>2009</v>
          </cell>
          <cell r="D102">
            <v>127</v>
          </cell>
          <cell r="E102" t="str">
            <v>INSERT INTO  INPUT.FLAT ([REG_ID],[VAR],[YEAR],[VALUE])  Values ( 'JPH34','VEH_THEFT','2009','127')</v>
          </cell>
        </row>
        <row r="103">
          <cell r="A103" t="str">
            <v>JPH35</v>
          </cell>
          <cell r="B103" t="str">
            <v>VEH_THEFT</v>
          </cell>
          <cell r="C103">
            <v>2009</v>
          </cell>
          <cell r="D103">
            <v>58</v>
          </cell>
          <cell r="E103" t="str">
            <v>INSERT INTO  INPUT.FLAT ([REG_ID],[VAR],[YEAR],[VALUE])  Values ( 'JPH35','VEH_THEFT','2009','58')</v>
          </cell>
        </row>
        <row r="104">
          <cell r="A104" t="str">
            <v>JPI</v>
          </cell>
          <cell r="B104" t="str">
            <v>VEH_THEFT</v>
          </cell>
          <cell r="C104">
            <v>2009</v>
          </cell>
          <cell r="D104">
            <v>209</v>
          </cell>
          <cell r="E104" t="str">
            <v>INSERT INTO  INPUT.FLAT ([REG_ID],[VAR],[YEAR],[VALUE])  Values ( 'JPI','VEH_THEFT','2009','209')</v>
          </cell>
        </row>
        <row r="105">
          <cell r="A105" t="str">
            <v>JPI36</v>
          </cell>
          <cell r="B105" t="str">
            <v>VEH_THEFT</v>
          </cell>
          <cell r="C105">
            <v>2009</v>
          </cell>
          <cell r="D105">
            <v>16</v>
          </cell>
          <cell r="E105" t="str">
            <v>INSERT INTO  INPUT.FLAT ([REG_ID],[VAR],[YEAR],[VALUE])  Values ( 'JPI36','VEH_THEFT','2009','16')</v>
          </cell>
        </row>
        <row r="106">
          <cell r="A106" t="str">
            <v>JPI37</v>
          </cell>
          <cell r="B106" t="str">
            <v>VEH_THEFT</v>
          </cell>
          <cell r="C106">
            <v>2009</v>
          </cell>
          <cell r="D106">
            <v>61</v>
          </cell>
          <cell r="E106" t="str">
            <v>INSERT INTO  INPUT.FLAT ([REG_ID],[VAR],[YEAR],[VALUE])  Values ( 'JPI37','VEH_THEFT','2009','61')</v>
          </cell>
        </row>
        <row r="107">
          <cell r="A107" t="str">
            <v>JPI38</v>
          </cell>
          <cell r="B107" t="str">
            <v>VEH_THEFT</v>
          </cell>
          <cell r="C107">
            <v>2009</v>
          </cell>
          <cell r="D107">
            <v>96</v>
          </cell>
          <cell r="E107" t="str">
            <v>INSERT INTO  INPUT.FLAT ([REG_ID],[VAR],[YEAR],[VALUE])  Values ( 'JPI38','VEH_THEFT','2009','96')</v>
          </cell>
        </row>
        <row r="108">
          <cell r="A108" t="str">
            <v>JPI39</v>
          </cell>
          <cell r="B108" t="str">
            <v>VEH_THEFT</v>
          </cell>
          <cell r="C108">
            <v>2009</v>
          </cell>
          <cell r="D108">
            <v>36</v>
          </cell>
          <cell r="E108" t="str">
            <v>INSERT INTO  INPUT.FLAT ([REG_ID],[VAR],[YEAR],[VALUE])  Values ( 'JPI39','VEH_THEFT','2009','36')</v>
          </cell>
        </row>
        <row r="109">
          <cell r="A109" t="str">
            <v>JPJ</v>
          </cell>
          <cell r="B109" t="str">
            <v>VEH_THEFT</v>
          </cell>
          <cell r="C109">
            <v>2009</v>
          </cell>
          <cell r="D109">
            <v>1623</v>
          </cell>
          <cell r="E109" t="str">
            <v>INSERT INTO  INPUT.FLAT ([REG_ID],[VAR],[YEAR],[VALUE])  Values ( 'JPJ','VEH_THEFT','2009','1623')</v>
          </cell>
        </row>
        <row r="110">
          <cell r="A110" t="str">
            <v>JPJ40</v>
          </cell>
          <cell r="B110" t="str">
            <v>VEH_THEFT</v>
          </cell>
          <cell r="C110">
            <v>2009</v>
          </cell>
          <cell r="D110">
            <v>1154</v>
          </cell>
          <cell r="E110" t="str">
            <v>INSERT INTO  INPUT.FLAT ([REG_ID],[VAR],[YEAR],[VALUE])  Values ( 'JPJ40','VEH_THEFT','2009','1154')</v>
          </cell>
        </row>
        <row r="111">
          <cell r="A111" t="str">
            <v>JPJ41</v>
          </cell>
          <cell r="B111" t="str">
            <v>VEH_THEFT</v>
          </cell>
          <cell r="C111">
            <v>2009</v>
          </cell>
          <cell r="D111">
            <v>53</v>
          </cell>
          <cell r="E111" t="str">
            <v>INSERT INTO  INPUT.FLAT ([REG_ID],[VAR],[YEAR],[VALUE])  Values ( 'JPJ41','VEH_THEFT','2009','53')</v>
          </cell>
        </row>
        <row r="112">
          <cell r="A112" t="str">
            <v>JPJ42</v>
          </cell>
          <cell r="B112" t="str">
            <v>VEH_THEFT</v>
          </cell>
          <cell r="C112">
            <v>2009</v>
          </cell>
          <cell r="D112">
            <v>35</v>
          </cell>
          <cell r="E112" t="str">
            <v>INSERT INTO  INPUT.FLAT ([REG_ID],[VAR],[YEAR],[VALUE])  Values ( 'JPJ42','VEH_THEFT','2009','35')</v>
          </cell>
        </row>
        <row r="113">
          <cell r="A113" t="str">
            <v>JPJ43</v>
          </cell>
          <cell r="B113" t="str">
            <v>VEH_THEFT</v>
          </cell>
          <cell r="C113">
            <v>2009</v>
          </cell>
          <cell r="D113">
            <v>100</v>
          </cell>
          <cell r="E113" t="str">
            <v>INSERT INTO  INPUT.FLAT ([REG_ID],[VAR],[YEAR],[VALUE])  Values ( 'JPJ43','VEH_THEFT','2009','100')</v>
          </cell>
        </row>
        <row r="114">
          <cell r="A114" t="str">
            <v>JPJ44</v>
          </cell>
          <cell r="B114" t="str">
            <v>VEH_THEFT</v>
          </cell>
          <cell r="C114">
            <v>2009</v>
          </cell>
          <cell r="D114">
            <v>42</v>
          </cell>
          <cell r="E114" t="str">
            <v>INSERT INTO  INPUT.FLAT ([REG_ID],[VAR],[YEAR],[VALUE])  Values ( 'JPJ44','VEH_THEFT','2009','42')</v>
          </cell>
        </row>
        <row r="115">
          <cell r="A115" t="str">
            <v>JPJ45</v>
          </cell>
          <cell r="B115" t="str">
            <v>VEH_THEFT</v>
          </cell>
          <cell r="C115">
            <v>2009</v>
          </cell>
          <cell r="D115">
            <v>41</v>
          </cell>
          <cell r="E115" t="str">
            <v>INSERT INTO  INPUT.FLAT ([REG_ID],[VAR],[YEAR],[VALUE])  Values ( 'JPJ45','VEH_THEFT','2009','41')</v>
          </cell>
        </row>
        <row r="116">
          <cell r="A116" t="str">
            <v>JPJ46</v>
          </cell>
          <cell r="B116" t="str">
            <v>VEH_THEFT</v>
          </cell>
          <cell r="C116">
            <v>2009</v>
          </cell>
          <cell r="D116">
            <v>73</v>
          </cell>
          <cell r="E116" t="str">
            <v>INSERT INTO  INPUT.FLAT ([REG_ID],[VAR],[YEAR],[VALUE])  Values ( 'JPJ46','VEH_THEFT','2009','73')</v>
          </cell>
        </row>
        <row r="117">
          <cell r="A117" t="str">
            <v>JPJ47</v>
          </cell>
          <cell r="B117" t="str">
            <v>VEH_THEFT</v>
          </cell>
          <cell r="C117">
            <v>2009</v>
          </cell>
          <cell r="D117">
            <v>125</v>
          </cell>
          <cell r="E117" t="str">
            <v>INSERT INTO  INPUT.FLAT ([REG_ID],[VAR],[YEAR],[VALUE])  Values ( 'JPJ47','VEH_THEFT','2009','125')</v>
          </cell>
        </row>
        <row r="118">
          <cell r="A118" t="str">
            <v>JPN</v>
          </cell>
          <cell r="B118" t="str">
            <v>VEH_THEFT</v>
          </cell>
          <cell r="C118">
            <v>2008</v>
          </cell>
          <cell r="D118">
            <v>27502</v>
          </cell>
          <cell r="E118" t="str">
            <v>INSERT INTO  INPUT.FLAT ([REG_ID],[VAR],[YEAR],[VALUE])  Values ( 'JPN','VEH_THEFT','2008','27502')</v>
          </cell>
        </row>
        <row r="119">
          <cell r="A119" t="str">
            <v>JPA</v>
          </cell>
          <cell r="B119" t="str">
            <v>VEH_THEFT</v>
          </cell>
          <cell r="C119">
            <v>2008</v>
          </cell>
          <cell r="D119">
            <v>783</v>
          </cell>
          <cell r="E119" t="str">
            <v>INSERT INTO  INPUT.FLAT ([REG_ID],[VAR],[YEAR],[VALUE])  Values ( 'JPA','VEH_THEFT','2008','783')</v>
          </cell>
        </row>
        <row r="120">
          <cell r="A120" t="str">
            <v>JPA01</v>
          </cell>
          <cell r="B120" t="str">
            <v>VEH_THEFT</v>
          </cell>
          <cell r="C120">
            <v>2008</v>
          </cell>
          <cell r="D120">
            <v>783</v>
          </cell>
          <cell r="E120" t="str">
            <v>INSERT INTO  INPUT.FLAT ([REG_ID],[VAR],[YEAR],[VALUE])  Values ( 'JPA01','VEH_THEFT','2008','783')</v>
          </cell>
        </row>
        <row r="121">
          <cell r="A121" t="str">
            <v>JPB</v>
          </cell>
          <cell r="B121" t="str">
            <v>VEH_THEFT</v>
          </cell>
          <cell r="C121">
            <v>2008</v>
          </cell>
          <cell r="D121">
            <v>667</v>
          </cell>
          <cell r="E121" t="str">
            <v>INSERT INTO  INPUT.FLAT ([REG_ID],[VAR],[YEAR],[VALUE])  Values ( 'JPB','VEH_THEFT','2008','667')</v>
          </cell>
        </row>
        <row r="122">
          <cell r="A122" t="str">
            <v>JPB02</v>
          </cell>
          <cell r="B122" t="str">
            <v>VEH_THEFT</v>
          </cell>
          <cell r="C122">
            <v>2008</v>
          </cell>
          <cell r="D122">
            <v>84</v>
          </cell>
          <cell r="E122" t="str">
            <v>INSERT INTO  INPUT.FLAT ([REG_ID],[VAR],[YEAR],[VALUE])  Values ( 'JPB02','VEH_THEFT','2008','84')</v>
          </cell>
        </row>
        <row r="123">
          <cell r="A123" t="str">
            <v>JPB03</v>
          </cell>
          <cell r="B123" t="str">
            <v>VEH_THEFT</v>
          </cell>
          <cell r="C123">
            <v>2008</v>
          </cell>
          <cell r="D123">
            <v>37</v>
          </cell>
          <cell r="E123" t="str">
            <v>INSERT INTO  INPUT.FLAT ([REG_ID],[VAR],[YEAR],[VALUE])  Values ( 'JPB03','VEH_THEFT','2008','37')</v>
          </cell>
        </row>
        <row r="124">
          <cell r="A124" t="str">
            <v>JPB04</v>
          </cell>
          <cell r="B124" t="str">
            <v>VEH_THEFT</v>
          </cell>
          <cell r="C124">
            <v>2008</v>
          </cell>
          <cell r="D124">
            <v>304</v>
          </cell>
          <cell r="E124" t="str">
            <v>INSERT INTO  INPUT.FLAT ([REG_ID],[VAR],[YEAR],[VALUE])  Values ( 'JPB04','VEH_THEFT','2008','304')</v>
          </cell>
        </row>
        <row r="125">
          <cell r="A125" t="str">
            <v>JPB05</v>
          </cell>
          <cell r="B125" t="str">
            <v>VEH_THEFT</v>
          </cell>
          <cell r="C125">
            <v>2008</v>
          </cell>
          <cell r="D125">
            <v>32</v>
          </cell>
          <cell r="E125" t="str">
            <v>INSERT INTO  INPUT.FLAT ([REG_ID],[VAR],[YEAR],[VALUE])  Values ( 'JPB05','VEH_THEFT','2008','32')</v>
          </cell>
        </row>
        <row r="126">
          <cell r="A126" t="str">
            <v>JPB06</v>
          </cell>
          <cell r="B126" t="str">
            <v>VEH_THEFT</v>
          </cell>
          <cell r="C126">
            <v>2008</v>
          </cell>
          <cell r="D126">
            <v>43</v>
          </cell>
          <cell r="E126" t="str">
            <v>INSERT INTO  INPUT.FLAT ([REG_ID],[VAR],[YEAR],[VALUE])  Values ( 'JPB06','VEH_THEFT','2008','43')</v>
          </cell>
        </row>
        <row r="127">
          <cell r="A127" t="str">
            <v>JPB07</v>
          </cell>
          <cell r="B127" t="str">
            <v>VEH_THEFT</v>
          </cell>
          <cell r="C127">
            <v>2008</v>
          </cell>
          <cell r="D127">
            <v>167</v>
          </cell>
          <cell r="E127" t="str">
            <v>INSERT INTO  INPUT.FLAT ([REG_ID],[VAR],[YEAR],[VALUE])  Values ( 'JPB07','VEH_THEFT','2008','167')</v>
          </cell>
        </row>
        <row r="128">
          <cell r="A128" t="str">
            <v>JPC</v>
          </cell>
          <cell r="B128" t="str">
            <v>VEH_THEFT</v>
          </cell>
          <cell r="C128">
            <v>2008</v>
          </cell>
          <cell r="D128">
            <v>3507</v>
          </cell>
          <cell r="E128" t="str">
            <v>INSERT INTO  INPUT.FLAT ([REG_ID],[VAR],[YEAR],[VALUE])  Values ( 'JPC','VEH_THEFT','2008','3507')</v>
          </cell>
        </row>
        <row r="129">
          <cell r="A129" t="str">
            <v>JPC19</v>
          </cell>
          <cell r="B129" t="str">
            <v>VEH_THEFT</v>
          </cell>
          <cell r="C129">
            <v>2008</v>
          </cell>
          <cell r="D129">
            <v>102</v>
          </cell>
          <cell r="E129" t="str">
            <v>INSERT INTO  INPUT.FLAT ([REG_ID],[VAR],[YEAR],[VALUE])  Values ( 'JPC19','VEH_THEFT','2008','102')</v>
          </cell>
        </row>
        <row r="130">
          <cell r="A130" t="str">
            <v>JPC20</v>
          </cell>
          <cell r="B130" t="str">
            <v>VEH_THEFT</v>
          </cell>
          <cell r="C130">
            <v>2008</v>
          </cell>
          <cell r="D130">
            <v>207</v>
          </cell>
          <cell r="E130" t="str">
            <v>INSERT INTO  INPUT.FLAT ([REG_ID],[VAR],[YEAR],[VALUE])  Values ( 'JPC20','VEH_THEFT','2008','207')</v>
          </cell>
        </row>
        <row r="131">
          <cell r="A131" t="str">
            <v>JPC08</v>
          </cell>
          <cell r="B131" t="str">
            <v>VEH_THEFT</v>
          </cell>
          <cell r="C131">
            <v>2008</v>
          </cell>
          <cell r="D131">
            <v>2194</v>
          </cell>
          <cell r="E131" t="str">
            <v>INSERT INTO  INPUT.FLAT ([REG_ID],[VAR],[YEAR],[VALUE])  Values ( 'JPC08','VEH_THEFT','2008','2194')</v>
          </cell>
        </row>
        <row r="132">
          <cell r="A132" t="str">
            <v>JPC09</v>
          </cell>
          <cell r="B132" t="str">
            <v>VEH_THEFT</v>
          </cell>
          <cell r="C132">
            <v>2008</v>
          </cell>
          <cell r="D132">
            <v>524</v>
          </cell>
          <cell r="E132" t="str">
            <v>INSERT INTO  INPUT.FLAT ([REG_ID],[VAR],[YEAR],[VALUE])  Values ( 'JPC09','VEH_THEFT','2008','524')</v>
          </cell>
        </row>
        <row r="133">
          <cell r="A133" t="str">
            <v>JPC10</v>
          </cell>
          <cell r="B133" t="str">
            <v>VEH_THEFT</v>
          </cell>
          <cell r="C133">
            <v>2008</v>
          </cell>
          <cell r="D133">
            <v>480</v>
          </cell>
          <cell r="E133" t="str">
            <v>INSERT INTO  INPUT.FLAT ([REG_ID],[VAR],[YEAR],[VALUE])  Values ( 'JPC10','VEH_THEFT','2008','480')</v>
          </cell>
        </row>
        <row r="134">
          <cell r="A134" t="str">
            <v>JPD</v>
          </cell>
          <cell r="B134" t="str">
            <v>VEH_THEFT</v>
          </cell>
          <cell r="C134">
            <v>2008</v>
          </cell>
          <cell r="D134">
            <v>7589</v>
          </cell>
          <cell r="E134" t="str">
            <v>INSERT INTO  INPUT.FLAT ([REG_ID],[VAR],[YEAR],[VALUE])  Values ( 'JPD','VEH_THEFT','2008','7589')</v>
          </cell>
        </row>
        <row r="135">
          <cell r="A135" t="str">
            <v>JPD11</v>
          </cell>
          <cell r="B135" t="str">
            <v>VEH_THEFT</v>
          </cell>
          <cell r="C135">
            <v>2008</v>
          </cell>
          <cell r="D135">
            <v>1295</v>
          </cell>
          <cell r="E135" t="str">
            <v>INSERT INTO  INPUT.FLAT ([REG_ID],[VAR],[YEAR],[VALUE])  Values ( 'JPD11','VEH_THEFT','2008','1295')</v>
          </cell>
        </row>
        <row r="136">
          <cell r="A136" t="str">
            <v>JPD12</v>
          </cell>
          <cell r="B136" t="str">
            <v>VEH_THEFT</v>
          </cell>
          <cell r="C136">
            <v>2008</v>
          </cell>
          <cell r="D136">
            <v>3665</v>
          </cell>
          <cell r="E136" t="str">
            <v>INSERT INTO  INPUT.FLAT ([REG_ID],[VAR],[YEAR],[VALUE])  Values ( 'JPD12','VEH_THEFT','2008','3665')</v>
          </cell>
        </row>
        <row r="137">
          <cell r="A137" t="str">
            <v>JPD13</v>
          </cell>
          <cell r="B137" t="str">
            <v>VEH_THEFT</v>
          </cell>
          <cell r="C137">
            <v>2008</v>
          </cell>
          <cell r="D137">
            <v>685</v>
          </cell>
          <cell r="E137" t="str">
            <v>INSERT INTO  INPUT.FLAT ([REG_ID],[VAR],[YEAR],[VALUE])  Values ( 'JPD13','VEH_THEFT','2008','685')</v>
          </cell>
        </row>
        <row r="138">
          <cell r="A138" t="str">
            <v>JPD14</v>
          </cell>
          <cell r="B138" t="str">
            <v>VEH_THEFT</v>
          </cell>
          <cell r="C138">
            <v>2008</v>
          </cell>
          <cell r="D138">
            <v>1944</v>
          </cell>
          <cell r="E138" t="str">
            <v>INSERT INTO  INPUT.FLAT ([REG_ID],[VAR],[YEAR],[VALUE])  Values ( 'JPD14','VEH_THEFT','2008','1944')</v>
          </cell>
        </row>
        <row r="139">
          <cell r="A139" t="str">
            <v>JPE</v>
          </cell>
          <cell r="B139" t="str">
            <v>VEH_THEFT</v>
          </cell>
          <cell r="C139">
            <v>2008</v>
          </cell>
          <cell r="D139">
            <v>348</v>
          </cell>
          <cell r="E139" t="str">
            <v>INSERT INTO  INPUT.FLAT ([REG_ID],[VAR],[YEAR],[VALUE])  Values ( 'JPE','VEH_THEFT','2008','348')</v>
          </cell>
        </row>
        <row r="140">
          <cell r="A140" t="str">
            <v>JPE15</v>
          </cell>
          <cell r="B140" t="str">
            <v>VEH_THEFT</v>
          </cell>
          <cell r="C140">
            <v>2008</v>
          </cell>
          <cell r="D140">
            <v>138</v>
          </cell>
          <cell r="E140" t="str">
            <v>INSERT INTO  INPUT.FLAT ([REG_ID],[VAR],[YEAR],[VALUE])  Values ( 'JPE15','VEH_THEFT','2008','138')</v>
          </cell>
        </row>
        <row r="141">
          <cell r="A141" t="str">
            <v>JPE16</v>
          </cell>
          <cell r="B141" t="str">
            <v>VEH_THEFT</v>
          </cell>
          <cell r="C141">
            <v>2008</v>
          </cell>
          <cell r="D141">
            <v>78</v>
          </cell>
          <cell r="E141" t="str">
            <v>INSERT INTO  INPUT.FLAT ([REG_ID],[VAR],[YEAR],[VALUE])  Values ( 'JPE16','VEH_THEFT','2008','78')</v>
          </cell>
        </row>
        <row r="142">
          <cell r="A142" t="str">
            <v>JPE17</v>
          </cell>
          <cell r="B142" t="str">
            <v>VEH_THEFT</v>
          </cell>
          <cell r="C142">
            <v>2008</v>
          </cell>
          <cell r="D142">
            <v>59</v>
          </cell>
          <cell r="E142" t="str">
            <v>INSERT INTO  INPUT.FLAT ([REG_ID],[VAR],[YEAR],[VALUE])  Values ( 'JPE17','VEH_THEFT','2008','59')</v>
          </cell>
        </row>
        <row r="143">
          <cell r="A143" t="str">
            <v>JPE18</v>
          </cell>
          <cell r="B143" t="str">
            <v>VEH_THEFT</v>
          </cell>
          <cell r="C143">
            <v>2008</v>
          </cell>
          <cell r="D143">
            <v>73</v>
          </cell>
          <cell r="E143" t="str">
            <v>INSERT INTO  INPUT.FLAT ([REG_ID],[VAR],[YEAR],[VALUE])  Values ( 'JPE18','VEH_THEFT','2008','73')</v>
          </cell>
        </row>
        <row r="144">
          <cell r="A144" t="str">
            <v>JPF</v>
          </cell>
          <cell r="B144" t="str">
            <v>VEH_THEFT</v>
          </cell>
          <cell r="C144">
            <v>2008</v>
          </cell>
          <cell r="D144">
            <v>5252</v>
          </cell>
          <cell r="E144" t="str">
            <v>INSERT INTO  INPUT.FLAT ([REG_ID],[VAR],[YEAR],[VALUE])  Values ( 'JPF','VEH_THEFT','2008','5252')</v>
          </cell>
        </row>
        <row r="145">
          <cell r="A145" t="str">
            <v>JPF21</v>
          </cell>
          <cell r="B145" t="str">
            <v>VEH_THEFT</v>
          </cell>
          <cell r="C145">
            <v>2008</v>
          </cell>
          <cell r="D145">
            <v>454</v>
          </cell>
          <cell r="E145" t="str">
            <v>INSERT INTO  INPUT.FLAT ([REG_ID],[VAR],[YEAR],[VALUE])  Values ( 'JPF21','VEH_THEFT','2008','454')</v>
          </cell>
        </row>
        <row r="146">
          <cell r="A146" t="str">
            <v>JPF22</v>
          </cell>
          <cell r="B146" t="str">
            <v>VEH_THEFT</v>
          </cell>
          <cell r="C146">
            <v>2008</v>
          </cell>
          <cell r="D146">
            <v>417</v>
          </cell>
          <cell r="E146" t="str">
            <v>INSERT INTO  INPUT.FLAT ([REG_ID],[VAR],[YEAR],[VALUE])  Values ( 'JPF22','VEH_THEFT','2008','417')</v>
          </cell>
        </row>
        <row r="147">
          <cell r="A147" t="str">
            <v>JPF23</v>
          </cell>
          <cell r="B147" t="str">
            <v>VEH_THEFT</v>
          </cell>
          <cell r="C147">
            <v>2008</v>
          </cell>
          <cell r="D147">
            <v>4001</v>
          </cell>
          <cell r="E147" t="str">
            <v>INSERT INTO  INPUT.FLAT ([REG_ID],[VAR],[YEAR],[VALUE])  Values ( 'JPF23','VEH_THEFT','2008','4001')</v>
          </cell>
        </row>
        <row r="148">
          <cell r="A148" t="str">
            <v>JPF24</v>
          </cell>
          <cell r="B148" t="str">
            <v>VEH_THEFT</v>
          </cell>
          <cell r="C148">
            <v>2008</v>
          </cell>
          <cell r="D148">
            <v>380</v>
          </cell>
          <cell r="E148" t="str">
            <v>INSERT INTO  INPUT.FLAT ([REG_ID],[VAR],[YEAR],[VALUE])  Values ( 'JPF24','VEH_THEFT','2008','380')</v>
          </cell>
        </row>
        <row r="149">
          <cell r="A149" t="str">
            <v>JPG</v>
          </cell>
          <cell r="B149" t="str">
            <v>VEH_THEFT</v>
          </cell>
          <cell r="C149">
            <v>2008</v>
          </cell>
          <cell r="D149">
            <v>6572</v>
          </cell>
          <cell r="E149" t="str">
            <v>INSERT INTO  INPUT.FLAT ([REG_ID],[VAR],[YEAR],[VALUE])  Values ( 'JPG','VEH_THEFT','2008','6572')</v>
          </cell>
        </row>
        <row r="150">
          <cell r="A150" t="str">
            <v>JPG25</v>
          </cell>
          <cell r="B150" t="str">
            <v>VEH_THEFT</v>
          </cell>
          <cell r="C150">
            <v>2008</v>
          </cell>
          <cell r="D150">
            <v>233</v>
          </cell>
          <cell r="E150" t="str">
            <v>INSERT INTO  INPUT.FLAT ([REG_ID],[VAR],[YEAR],[VALUE])  Values ( 'JPG25','VEH_THEFT','2008','233')</v>
          </cell>
        </row>
        <row r="151">
          <cell r="A151" t="str">
            <v>JPG26</v>
          </cell>
          <cell r="B151" t="str">
            <v>VEH_THEFT</v>
          </cell>
          <cell r="C151">
            <v>2008</v>
          </cell>
          <cell r="D151">
            <v>534</v>
          </cell>
          <cell r="E151" t="str">
            <v>INSERT INTO  INPUT.FLAT ([REG_ID],[VAR],[YEAR],[VALUE])  Values ( 'JPG26','VEH_THEFT','2008','534')</v>
          </cell>
        </row>
        <row r="152">
          <cell r="A152" t="str">
            <v>JPG27</v>
          </cell>
          <cell r="B152" t="str">
            <v>VEH_THEFT</v>
          </cell>
          <cell r="C152">
            <v>2008</v>
          </cell>
          <cell r="D152">
            <v>3480</v>
          </cell>
          <cell r="E152" t="str">
            <v>INSERT INTO  INPUT.FLAT ([REG_ID],[VAR],[YEAR],[VALUE])  Values ( 'JPG27','VEH_THEFT','2008','3480')</v>
          </cell>
        </row>
        <row r="153">
          <cell r="A153" t="str">
            <v>JPG28</v>
          </cell>
          <cell r="B153" t="str">
            <v>VEH_THEFT</v>
          </cell>
          <cell r="C153">
            <v>2008</v>
          </cell>
          <cell r="D153">
            <v>1925</v>
          </cell>
          <cell r="E153" t="str">
            <v>INSERT INTO  INPUT.FLAT ([REG_ID],[VAR],[YEAR],[VALUE])  Values ( 'JPG28','VEH_THEFT','2008','1925')</v>
          </cell>
        </row>
        <row r="154">
          <cell r="A154" t="str">
            <v>JPG29</v>
          </cell>
          <cell r="B154" t="str">
            <v>VEH_THEFT</v>
          </cell>
          <cell r="C154">
            <v>2008</v>
          </cell>
          <cell r="D154">
            <v>251</v>
          </cell>
          <cell r="E154" t="str">
            <v>INSERT INTO  INPUT.FLAT ([REG_ID],[VAR],[YEAR],[VALUE])  Values ( 'JPG29','VEH_THEFT','2008','251')</v>
          </cell>
        </row>
        <row r="155">
          <cell r="A155" t="str">
            <v>JPG30</v>
          </cell>
          <cell r="B155" t="str">
            <v>VEH_THEFT</v>
          </cell>
          <cell r="C155">
            <v>2008</v>
          </cell>
          <cell r="D155">
            <v>149</v>
          </cell>
          <cell r="E155" t="str">
            <v>INSERT INTO  INPUT.FLAT ([REG_ID],[VAR],[YEAR],[VALUE])  Values ( 'JPG30','VEH_THEFT','2008','149')</v>
          </cell>
        </row>
        <row r="156">
          <cell r="A156" t="str">
            <v>JPH</v>
          </cell>
          <cell r="B156" t="str">
            <v>VEH_THEFT</v>
          </cell>
          <cell r="C156">
            <v>2008</v>
          </cell>
          <cell r="D156">
            <v>451</v>
          </cell>
          <cell r="E156" t="str">
            <v>INSERT INTO  INPUT.FLAT ([REG_ID],[VAR],[YEAR],[VALUE])  Values ( 'JPH','VEH_THEFT','2008','451')</v>
          </cell>
        </row>
        <row r="157">
          <cell r="A157" t="str">
            <v>JPH31</v>
          </cell>
          <cell r="B157" t="str">
            <v>VEH_THEFT</v>
          </cell>
          <cell r="C157">
            <v>2008</v>
          </cell>
          <cell r="D157">
            <v>20</v>
          </cell>
          <cell r="E157" t="str">
            <v>INSERT INTO  INPUT.FLAT ([REG_ID],[VAR],[YEAR],[VALUE])  Values ( 'JPH31','VEH_THEFT','2008','20')</v>
          </cell>
        </row>
        <row r="158">
          <cell r="A158" t="str">
            <v>JPH32</v>
          </cell>
          <cell r="B158" t="str">
            <v>VEH_THEFT</v>
          </cell>
          <cell r="C158">
            <v>2008</v>
          </cell>
          <cell r="D158">
            <v>15</v>
          </cell>
          <cell r="E158" t="str">
            <v>INSERT INTO  INPUT.FLAT ([REG_ID],[VAR],[YEAR],[VALUE])  Values ( 'JPH32','VEH_THEFT','2008','15')</v>
          </cell>
        </row>
        <row r="159">
          <cell r="A159" t="str">
            <v>JPH33</v>
          </cell>
          <cell r="B159" t="str">
            <v>VEH_THEFT</v>
          </cell>
          <cell r="C159">
            <v>2008</v>
          </cell>
          <cell r="D159">
            <v>226</v>
          </cell>
          <cell r="E159" t="str">
            <v>INSERT INTO  INPUT.FLAT ([REG_ID],[VAR],[YEAR],[VALUE])  Values ( 'JPH33','VEH_THEFT','2008','226')</v>
          </cell>
        </row>
        <row r="160">
          <cell r="A160" t="str">
            <v>JPH34</v>
          </cell>
          <cell r="B160" t="str">
            <v>VEH_THEFT</v>
          </cell>
          <cell r="C160">
            <v>2008</v>
          </cell>
          <cell r="D160">
            <v>137</v>
          </cell>
          <cell r="E160" t="str">
            <v>INSERT INTO  INPUT.FLAT ([REG_ID],[VAR],[YEAR],[VALUE])  Values ( 'JPH34','VEH_THEFT','2008','137')</v>
          </cell>
        </row>
        <row r="161">
          <cell r="A161" t="str">
            <v>JPH35</v>
          </cell>
          <cell r="B161" t="str">
            <v>VEH_THEFT</v>
          </cell>
          <cell r="C161">
            <v>2008</v>
          </cell>
          <cell r="D161">
            <v>53</v>
          </cell>
          <cell r="E161" t="str">
            <v>INSERT INTO  INPUT.FLAT ([REG_ID],[VAR],[YEAR],[VALUE])  Values ( 'JPH35','VEH_THEFT','2008','53')</v>
          </cell>
        </row>
        <row r="162">
          <cell r="A162" t="str">
            <v>JPI</v>
          </cell>
          <cell r="B162" t="str">
            <v>VEH_THEFT</v>
          </cell>
          <cell r="C162">
            <v>2008</v>
          </cell>
          <cell r="D162">
            <v>298</v>
          </cell>
          <cell r="E162" t="str">
            <v>INSERT INTO  INPUT.FLAT ([REG_ID],[VAR],[YEAR],[VALUE])  Values ( 'JPI','VEH_THEFT','2008','298')</v>
          </cell>
        </row>
        <row r="163">
          <cell r="A163" t="str">
            <v>JPI36</v>
          </cell>
          <cell r="B163" t="str">
            <v>VEH_THEFT</v>
          </cell>
          <cell r="C163">
            <v>2008</v>
          </cell>
          <cell r="D163">
            <v>50</v>
          </cell>
          <cell r="E163" t="str">
            <v>INSERT INTO  INPUT.FLAT ([REG_ID],[VAR],[YEAR],[VALUE])  Values ( 'JPI36','VEH_THEFT','2008','50')</v>
          </cell>
        </row>
        <row r="164">
          <cell r="A164" t="str">
            <v>JPI37</v>
          </cell>
          <cell r="B164" t="str">
            <v>VEH_THEFT</v>
          </cell>
          <cell r="C164">
            <v>2008</v>
          </cell>
          <cell r="D164">
            <v>82</v>
          </cell>
          <cell r="E164" t="str">
            <v>INSERT INTO  INPUT.FLAT ([REG_ID],[VAR],[YEAR],[VALUE])  Values ( 'JPI37','VEH_THEFT','2008','82')</v>
          </cell>
        </row>
        <row r="165">
          <cell r="A165" t="str">
            <v>JPI38</v>
          </cell>
          <cell r="B165" t="str">
            <v>VEH_THEFT</v>
          </cell>
          <cell r="C165">
            <v>2008</v>
          </cell>
          <cell r="D165">
            <v>120</v>
          </cell>
          <cell r="E165" t="str">
            <v>INSERT INTO  INPUT.FLAT ([REG_ID],[VAR],[YEAR],[VALUE])  Values ( 'JPI38','VEH_THEFT','2008','120')</v>
          </cell>
        </row>
        <row r="166">
          <cell r="A166" t="str">
            <v>JPI39</v>
          </cell>
          <cell r="B166" t="str">
            <v>VEH_THEFT</v>
          </cell>
          <cell r="C166">
            <v>2008</v>
          </cell>
          <cell r="D166">
            <v>46</v>
          </cell>
          <cell r="E166" t="str">
            <v>INSERT INTO  INPUT.FLAT ([REG_ID],[VAR],[YEAR],[VALUE])  Values ( 'JPI39','VEH_THEFT','2008','46')</v>
          </cell>
        </row>
        <row r="167">
          <cell r="A167" t="str">
            <v>JPJ</v>
          </cell>
          <cell r="B167" t="str">
            <v>VEH_THEFT</v>
          </cell>
          <cell r="C167">
            <v>2008</v>
          </cell>
          <cell r="D167">
            <v>2035</v>
          </cell>
          <cell r="E167" t="str">
            <v>INSERT INTO  INPUT.FLAT ([REG_ID],[VAR],[YEAR],[VALUE])  Values ( 'JPJ','VEH_THEFT','2008','2035')</v>
          </cell>
        </row>
        <row r="168">
          <cell r="A168" t="str">
            <v>JPJ40</v>
          </cell>
          <cell r="B168" t="str">
            <v>VEH_THEFT</v>
          </cell>
          <cell r="C168">
            <v>2008</v>
          </cell>
          <cell r="D168">
            <v>1400</v>
          </cell>
          <cell r="E168" t="str">
            <v>INSERT INTO  INPUT.FLAT ([REG_ID],[VAR],[YEAR],[VALUE])  Values ( 'JPJ40','VEH_THEFT','2008','1400')</v>
          </cell>
        </row>
        <row r="169">
          <cell r="A169" t="str">
            <v>JPJ41</v>
          </cell>
          <cell r="B169" t="str">
            <v>VEH_THEFT</v>
          </cell>
          <cell r="C169">
            <v>2008</v>
          </cell>
          <cell r="D169">
            <v>73</v>
          </cell>
          <cell r="E169" t="str">
            <v>INSERT INTO  INPUT.FLAT ([REG_ID],[VAR],[YEAR],[VALUE])  Values ( 'JPJ41','VEH_THEFT','2008','73')</v>
          </cell>
        </row>
        <row r="170">
          <cell r="A170" t="str">
            <v>JPJ42</v>
          </cell>
          <cell r="B170" t="str">
            <v>VEH_THEFT</v>
          </cell>
          <cell r="C170">
            <v>2008</v>
          </cell>
          <cell r="D170">
            <v>60</v>
          </cell>
          <cell r="E170" t="str">
            <v>INSERT INTO  INPUT.FLAT ([REG_ID],[VAR],[YEAR],[VALUE])  Values ( 'JPJ42','VEH_THEFT','2008','60')</v>
          </cell>
        </row>
        <row r="171">
          <cell r="A171" t="str">
            <v>JPJ43</v>
          </cell>
          <cell r="B171" t="str">
            <v>VEH_THEFT</v>
          </cell>
          <cell r="C171">
            <v>2008</v>
          </cell>
          <cell r="D171">
            <v>110</v>
          </cell>
          <cell r="E171" t="str">
            <v>INSERT INTO  INPUT.FLAT ([REG_ID],[VAR],[YEAR],[VALUE])  Values ( 'JPJ43','VEH_THEFT','2008','110')</v>
          </cell>
        </row>
        <row r="172">
          <cell r="A172" t="str">
            <v>JPJ44</v>
          </cell>
          <cell r="B172" t="str">
            <v>VEH_THEFT</v>
          </cell>
          <cell r="C172">
            <v>2008</v>
          </cell>
          <cell r="D172">
            <v>66</v>
          </cell>
          <cell r="E172" t="str">
            <v>INSERT INTO  INPUT.FLAT ([REG_ID],[VAR],[YEAR],[VALUE])  Values ( 'JPJ44','VEH_THEFT','2008','66')</v>
          </cell>
        </row>
        <row r="173">
          <cell r="A173" t="str">
            <v>JPJ45</v>
          </cell>
          <cell r="B173" t="str">
            <v>VEH_THEFT</v>
          </cell>
          <cell r="C173">
            <v>2008</v>
          </cell>
          <cell r="D173">
            <v>55</v>
          </cell>
          <cell r="E173" t="str">
            <v>INSERT INTO  INPUT.FLAT ([REG_ID],[VAR],[YEAR],[VALUE])  Values ( 'JPJ45','VEH_THEFT','2008','55')</v>
          </cell>
        </row>
        <row r="174">
          <cell r="A174" t="str">
            <v>JPJ46</v>
          </cell>
          <cell r="B174" t="str">
            <v>VEH_THEFT</v>
          </cell>
          <cell r="C174">
            <v>2008</v>
          </cell>
          <cell r="D174">
            <v>123</v>
          </cell>
          <cell r="E174" t="str">
            <v>INSERT INTO  INPUT.FLAT ([REG_ID],[VAR],[YEAR],[VALUE])  Values ( 'JPJ46','VEH_THEFT','2008','123')</v>
          </cell>
        </row>
        <row r="175">
          <cell r="A175" t="str">
            <v>JPJ47</v>
          </cell>
          <cell r="B175" t="str">
            <v>VEH_THEFT</v>
          </cell>
          <cell r="C175">
            <v>2008</v>
          </cell>
          <cell r="D175">
            <v>148</v>
          </cell>
          <cell r="E175" t="str">
            <v>INSERT INTO  INPUT.FLAT ([REG_ID],[VAR],[YEAR],[VALUE])  Values ( 'JPJ47','VEH_THEFT','2008','148')</v>
          </cell>
        </row>
        <row r="176">
          <cell r="A176" t="str">
            <v>JPN</v>
          </cell>
          <cell r="B176" t="str">
            <v>VEH_THEFT</v>
          </cell>
          <cell r="C176">
            <v>2007</v>
          </cell>
          <cell r="D176">
            <v>31790</v>
          </cell>
          <cell r="E176" t="str">
            <v>INSERT INTO  INPUT.FLAT ([REG_ID],[VAR],[YEAR],[VALUE])  Values ( 'JPN','VEH_THEFT','2007','31790')</v>
          </cell>
        </row>
        <row r="177">
          <cell r="A177" t="str">
            <v>JPA</v>
          </cell>
          <cell r="B177" t="str">
            <v>VEH_THEFT</v>
          </cell>
          <cell r="C177">
            <v>2007</v>
          </cell>
          <cell r="D177">
            <v>767</v>
          </cell>
          <cell r="E177" t="str">
            <v>INSERT INTO  INPUT.FLAT ([REG_ID],[VAR],[YEAR],[VALUE])  Values ( 'JPA','VEH_THEFT','2007','767')</v>
          </cell>
        </row>
        <row r="178">
          <cell r="A178" t="str">
            <v>JPA01</v>
          </cell>
          <cell r="B178" t="str">
            <v>VEH_THEFT</v>
          </cell>
          <cell r="C178">
            <v>2007</v>
          </cell>
          <cell r="D178">
            <v>767</v>
          </cell>
          <cell r="E178" t="str">
            <v>INSERT INTO  INPUT.FLAT ([REG_ID],[VAR],[YEAR],[VALUE])  Values ( 'JPA01','VEH_THEFT','2007','767')</v>
          </cell>
        </row>
        <row r="179">
          <cell r="A179" t="str">
            <v>JPB</v>
          </cell>
          <cell r="B179" t="str">
            <v>VEH_THEFT</v>
          </cell>
          <cell r="C179">
            <v>2007</v>
          </cell>
          <cell r="D179">
            <v>638</v>
          </cell>
          <cell r="E179" t="str">
            <v>INSERT INTO  INPUT.FLAT ([REG_ID],[VAR],[YEAR],[VALUE])  Values ( 'JPB','VEH_THEFT','2007','638')</v>
          </cell>
        </row>
        <row r="180">
          <cell r="A180" t="str">
            <v>JPB02</v>
          </cell>
          <cell r="B180" t="str">
            <v>VEH_THEFT</v>
          </cell>
          <cell r="C180">
            <v>2007</v>
          </cell>
          <cell r="D180">
            <v>75</v>
          </cell>
          <cell r="E180" t="str">
            <v>INSERT INTO  INPUT.FLAT ([REG_ID],[VAR],[YEAR],[VALUE])  Values ( 'JPB02','VEH_THEFT','2007','75')</v>
          </cell>
        </row>
        <row r="181">
          <cell r="A181" t="str">
            <v>JPB03</v>
          </cell>
          <cell r="B181" t="str">
            <v>VEH_THEFT</v>
          </cell>
          <cell r="C181">
            <v>2007</v>
          </cell>
          <cell r="D181">
            <v>37</v>
          </cell>
          <cell r="E181" t="str">
            <v>INSERT INTO  INPUT.FLAT ([REG_ID],[VAR],[YEAR],[VALUE])  Values ( 'JPB03','VEH_THEFT','2007','37')</v>
          </cell>
        </row>
        <row r="182">
          <cell r="A182" t="str">
            <v>JPB04</v>
          </cell>
          <cell r="B182" t="str">
            <v>VEH_THEFT</v>
          </cell>
          <cell r="C182">
            <v>2007</v>
          </cell>
          <cell r="D182">
            <v>279</v>
          </cell>
          <cell r="E182" t="str">
            <v>INSERT INTO  INPUT.FLAT ([REG_ID],[VAR],[YEAR],[VALUE])  Values ( 'JPB04','VEH_THEFT','2007','279')</v>
          </cell>
        </row>
        <row r="183">
          <cell r="A183" t="str">
            <v>JPB05</v>
          </cell>
          <cell r="B183" t="str">
            <v>VEH_THEFT</v>
          </cell>
          <cell r="C183">
            <v>2007</v>
          </cell>
          <cell r="D183">
            <v>27</v>
          </cell>
          <cell r="E183" t="str">
            <v>INSERT INTO  INPUT.FLAT ([REG_ID],[VAR],[YEAR],[VALUE])  Values ( 'JPB05','VEH_THEFT','2007','27')</v>
          </cell>
        </row>
        <row r="184">
          <cell r="A184" t="str">
            <v>JPB06</v>
          </cell>
          <cell r="B184" t="str">
            <v>VEH_THEFT</v>
          </cell>
          <cell r="C184">
            <v>2007</v>
          </cell>
          <cell r="D184">
            <v>40</v>
          </cell>
          <cell r="E184" t="str">
            <v>INSERT INTO  INPUT.FLAT ([REG_ID],[VAR],[YEAR],[VALUE])  Values ( 'JPB06','VEH_THEFT','2007','40')</v>
          </cell>
        </row>
        <row r="185">
          <cell r="A185" t="str">
            <v>JPB07</v>
          </cell>
          <cell r="B185" t="str">
            <v>VEH_THEFT</v>
          </cell>
          <cell r="C185">
            <v>2007</v>
          </cell>
          <cell r="D185">
            <v>180</v>
          </cell>
          <cell r="E185" t="str">
            <v>INSERT INTO  INPUT.FLAT ([REG_ID],[VAR],[YEAR],[VALUE])  Values ( 'JPB07','VEH_THEFT','2007','180')</v>
          </cell>
        </row>
        <row r="186">
          <cell r="A186" t="str">
            <v>JPC</v>
          </cell>
          <cell r="B186" t="str">
            <v>VEH_THEFT</v>
          </cell>
          <cell r="C186">
            <v>2007</v>
          </cell>
          <cell r="D186">
            <v>3984</v>
          </cell>
          <cell r="E186" t="str">
            <v>INSERT INTO  INPUT.FLAT ([REG_ID],[VAR],[YEAR],[VALUE])  Values ( 'JPC','VEH_THEFT','2007','3984')</v>
          </cell>
        </row>
        <row r="187">
          <cell r="A187" t="str">
            <v>JPC19</v>
          </cell>
          <cell r="B187" t="str">
            <v>VEH_THEFT</v>
          </cell>
          <cell r="C187">
            <v>2007</v>
          </cell>
          <cell r="D187">
            <v>104</v>
          </cell>
          <cell r="E187" t="str">
            <v>INSERT INTO  INPUT.FLAT ([REG_ID],[VAR],[YEAR],[VALUE])  Values ( 'JPC19','VEH_THEFT','2007','104')</v>
          </cell>
        </row>
        <row r="188">
          <cell r="A188" t="str">
            <v>JPC20</v>
          </cell>
          <cell r="B188" t="str">
            <v>VEH_THEFT</v>
          </cell>
          <cell r="C188">
            <v>2007</v>
          </cell>
          <cell r="D188">
            <v>214</v>
          </cell>
          <cell r="E188" t="str">
            <v>INSERT INTO  INPUT.FLAT ([REG_ID],[VAR],[YEAR],[VALUE])  Values ( 'JPC20','VEH_THEFT','2007','214')</v>
          </cell>
        </row>
        <row r="189">
          <cell r="A189" t="str">
            <v>JPC08</v>
          </cell>
          <cell r="B189" t="str">
            <v>VEH_THEFT</v>
          </cell>
          <cell r="C189">
            <v>2007</v>
          </cell>
          <cell r="D189">
            <v>2155</v>
          </cell>
          <cell r="E189" t="str">
            <v>INSERT INTO  INPUT.FLAT ([REG_ID],[VAR],[YEAR],[VALUE])  Values ( 'JPC08','VEH_THEFT','2007','2155')</v>
          </cell>
        </row>
        <row r="190">
          <cell r="A190" t="str">
            <v>JPC09</v>
          </cell>
          <cell r="B190" t="str">
            <v>VEH_THEFT</v>
          </cell>
          <cell r="C190">
            <v>2007</v>
          </cell>
          <cell r="D190">
            <v>807</v>
          </cell>
          <cell r="E190" t="str">
            <v>INSERT INTO  INPUT.FLAT ([REG_ID],[VAR],[YEAR],[VALUE])  Values ( 'JPC09','VEH_THEFT','2007','807')</v>
          </cell>
        </row>
        <row r="191">
          <cell r="A191" t="str">
            <v>JPC10</v>
          </cell>
          <cell r="B191" t="str">
            <v>VEH_THEFT</v>
          </cell>
          <cell r="C191">
            <v>2007</v>
          </cell>
          <cell r="D191">
            <v>704</v>
          </cell>
          <cell r="E191" t="str">
            <v>INSERT INTO  INPUT.FLAT ([REG_ID],[VAR],[YEAR],[VALUE])  Values ( 'JPC10','VEH_THEFT','2007','704')</v>
          </cell>
        </row>
        <row r="192">
          <cell r="A192" t="str">
            <v>JPD</v>
          </cell>
          <cell r="B192" t="str">
            <v>VEH_THEFT</v>
          </cell>
          <cell r="C192">
            <v>2007</v>
          </cell>
          <cell r="D192">
            <v>10702</v>
          </cell>
          <cell r="E192" t="str">
            <v>INSERT INTO  INPUT.FLAT ([REG_ID],[VAR],[YEAR],[VALUE])  Values ( 'JPD','VEH_THEFT','2007','10702')</v>
          </cell>
        </row>
        <row r="193">
          <cell r="A193" t="str">
            <v>JPD11</v>
          </cell>
          <cell r="B193" t="str">
            <v>VEH_THEFT</v>
          </cell>
          <cell r="C193">
            <v>2007</v>
          </cell>
          <cell r="D193">
            <v>2634</v>
          </cell>
          <cell r="E193" t="str">
            <v>INSERT INTO  INPUT.FLAT ([REG_ID],[VAR],[YEAR],[VALUE])  Values ( 'JPD11','VEH_THEFT','2007','2634')</v>
          </cell>
        </row>
        <row r="194">
          <cell r="A194" t="str">
            <v>JPD12</v>
          </cell>
          <cell r="B194" t="str">
            <v>VEH_THEFT</v>
          </cell>
          <cell r="C194">
            <v>2007</v>
          </cell>
          <cell r="D194">
            <v>4060</v>
          </cell>
          <cell r="E194" t="str">
            <v>INSERT INTO  INPUT.FLAT ([REG_ID],[VAR],[YEAR],[VALUE])  Values ( 'JPD12','VEH_THEFT','2007','4060')</v>
          </cell>
        </row>
        <row r="195">
          <cell r="A195" t="str">
            <v>JPD13</v>
          </cell>
          <cell r="B195" t="str">
            <v>VEH_THEFT</v>
          </cell>
          <cell r="C195">
            <v>2007</v>
          </cell>
          <cell r="D195">
            <v>1054</v>
          </cell>
          <cell r="E195" t="str">
            <v>INSERT INTO  INPUT.FLAT ([REG_ID],[VAR],[YEAR],[VALUE])  Values ( 'JPD13','VEH_THEFT','2007','1054')</v>
          </cell>
        </row>
        <row r="196">
          <cell r="A196" t="str">
            <v>JPD14</v>
          </cell>
          <cell r="B196" t="str">
            <v>VEH_THEFT</v>
          </cell>
          <cell r="C196">
            <v>2007</v>
          </cell>
          <cell r="D196">
            <v>2954</v>
          </cell>
          <cell r="E196" t="str">
            <v>INSERT INTO  INPUT.FLAT ([REG_ID],[VAR],[YEAR],[VALUE])  Values ( 'JPD14','VEH_THEFT','2007','2954')</v>
          </cell>
        </row>
        <row r="197">
          <cell r="A197" t="str">
            <v>JPE</v>
          </cell>
          <cell r="B197" t="str">
            <v>VEH_THEFT</v>
          </cell>
          <cell r="C197">
            <v>2007</v>
          </cell>
          <cell r="D197">
            <v>449</v>
          </cell>
          <cell r="E197" t="str">
            <v>INSERT INTO  INPUT.FLAT ([REG_ID],[VAR],[YEAR],[VALUE])  Values ( 'JPE','VEH_THEFT','2007','449')</v>
          </cell>
        </row>
        <row r="198">
          <cell r="A198" t="str">
            <v>JPE15</v>
          </cell>
          <cell r="B198" t="str">
            <v>VEH_THEFT</v>
          </cell>
          <cell r="C198">
            <v>2007</v>
          </cell>
          <cell r="D198">
            <v>169</v>
          </cell>
          <cell r="E198" t="str">
            <v>INSERT INTO  INPUT.FLAT ([REG_ID],[VAR],[YEAR],[VALUE])  Values ( 'JPE15','VEH_THEFT','2007','169')</v>
          </cell>
        </row>
        <row r="199">
          <cell r="A199" t="str">
            <v>JPE16</v>
          </cell>
          <cell r="B199" t="str">
            <v>VEH_THEFT</v>
          </cell>
          <cell r="C199">
            <v>2007</v>
          </cell>
          <cell r="D199">
            <v>86</v>
          </cell>
          <cell r="E199" t="str">
            <v>INSERT INTO  INPUT.FLAT ([REG_ID],[VAR],[YEAR],[VALUE])  Values ( 'JPE16','VEH_THEFT','2007','86')</v>
          </cell>
        </row>
        <row r="200">
          <cell r="A200" t="str">
            <v>JPE17</v>
          </cell>
          <cell r="B200" t="str">
            <v>VEH_THEFT</v>
          </cell>
          <cell r="C200">
            <v>2007</v>
          </cell>
          <cell r="D200">
            <v>73</v>
          </cell>
          <cell r="E200" t="str">
            <v>INSERT INTO  INPUT.FLAT ([REG_ID],[VAR],[YEAR],[VALUE])  Values ( 'JPE17','VEH_THEFT','2007','73')</v>
          </cell>
        </row>
        <row r="201">
          <cell r="A201" t="str">
            <v>JPE18</v>
          </cell>
          <cell r="B201" t="str">
            <v>VEH_THEFT</v>
          </cell>
          <cell r="C201">
            <v>2007</v>
          </cell>
          <cell r="D201">
            <v>121</v>
          </cell>
          <cell r="E201" t="str">
            <v>INSERT INTO  INPUT.FLAT ([REG_ID],[VAR],[YEAR],[VALUE])  Values ( 'JPE18','VEH_THEFT','2007','121')</v>
          </cell>
        </row>
        <row r="202">
          <cell r="A202" t="str">
            <v>JPF</v>
          </cell>
          <cell r="B202" t="str">
            <v>VEH_THEFT</v>
          </cell>
          <cell r="C202">
            <v>2007</v>
          </cell>
          <cell r="D202">
            <v>4310</v>
          </cell>
          <cell r="E202" t="str">
            <v>INSERT INTO  INPUT.FLAT ([REG_ID],[VAR],[YEAR],[VALUE])  Values ( 'JPF','VEH_THEFT','2007','4310')</v>
          </cell>
        </row>
        <row r="203">
          <cell r="A203" t="str">
            <v>JPF21</v>
          </cell>
          <cell r="B203" t="str">
            <v>VEH_THEFT</v>
          </cell>
          <cell r="C203">
            <v>2007</v>
          </cell>
          <cell r="D203">
            <v>395</v>
          </cell>
          <cell r="E203" t="str">
            <v>INSERT INTO  INPUT.FLAT ([REG_ID],[VAR],[YEAR],[VALUE])  Values ( 'JPF21','VEH_THEFT','2007','395')</v>
          </cell>
        </row>
        <row r="204">
          <cell r="A204" t="str">
            <v>JPF22</v>
          </cell>
          <cell r="B204" t="str">
            <v>VEH_THEFT</v>
          </cell>
          <cell r="C204">
            <v>2007</v>
          </cell>
          <cell r="D204">
            <v>453</v>
          </cell>
          <cell r="E204" t="str">
            <v>INSERT INTO  INPUT.FLAT ([REG_ID],[VAR],[YEAR],[VALUE])  Values ( 'JPF22','VEH_THEFT','2007','453')</v>
          </cell>
        </row>
        <row r="205">
          <cell r="A205" t="str">
            <v>JPF23</v>
          </cell>
          <cell r="B205" t="str">
            <v>VEH_THEFT</v>
          </cell>
          <cell r="C205">
            <v>2007</v>
          </cell>
          <cell r="D205">
            <v>3053</v>
          </cell>
          <cell r="E205" t="str">
            <v>INSERT INTO  INPUT.FLAT ([REG_ID],[VAR],[YEAR],[VALUE])  Values ( 'JPF23','VEH_THEFT','2007','3053')</v>
          </cell>
        </row>
        <row r="206">
          <cell r="A206" t="str">
            <v>JPF24</v>
          </cell>
          <cell r="B206" t="str">
            <v>VEH_THEFT</v>
          </cell>
          <cell r="C206">
            <v>2007</v>
          </cell>
          <cell r="D206">
            <v>409</v>
          </cell>
          <cell r="E206" t="str">
            <v>INSERT INTO  INPUT.FLAT ([REG_ID],[VAR],[YEAR],[VALUE])  Values ( 'JPF24','VEH_THEFT','2007','409')</v>
          </cell>
        </row>
        <row r="207">
          <cell r="A207" t="str">
            <v>JPG</v>
          </cell>
          <cell r="B207" t="str">
            <v>VEH_THEFT</v>
          </cell>
          <cell r="C207">
            <v>2007</v>
          </cell>
          <cell r="D207">
            <v>7589</v>
          </cell>
          <cell r="E207" t="str">
            <v>INSERT INTO  INPUT.FLAT ([REG_ID],[VAR],[YEAR],[VALUE])  Values ( 'JPG','VEH_THEFT','2007','7589')</v>
          </cell>
        </row>
        <row r="208">
          <cell r="A208" t="str">
            <v>JPG25</v>
          </cell>
          <cell r="B208" t="str">
            <v>VEH_THEFT</v>
          </cell>
          <cell r="C208">
            <v>2007</v>
          </cell>
          <cell r="D208">
            <v>263</v>
          </cell>
          <cell r="E208" t="str">
            <v>INSERT INTO  INPUT.FLAT ([REG_ID],[VAR],[YEAR],[VALUE])  Values ( 'JPG25','VEH_THEFT','2007','263')</v>
          </cell>
        </row>
        <row r="209">
          <cell r="A209" t="str">
            <v>JPG26</v>
          </cell>
          <cell r="B209" t="str">
            <v>VEH_THEFT</v>
          </cell>
          <cell r="C209">
            <v>2007</v>
          </cell>
          <cell r="D209">
            <v>672</v>
          </cell>
          <cell r="E209" t="str">
            <v>INSERT INTO  INPUT.FLAT ([REG_ID],[VAR],[YEAR],[VALUE])  Values ( 'JPG26','VEH_THEFT','2007','672')</v>
          </cell>
        </row>
        <row r="210">
          <cell r="A210" t="str">
            <v>JPG27</v>
          </cell>
          <cell r="B210" t="str">
            <v>VEH_THEFT</v>
          </cell>
          <cell r="C210">
            <v>2007</v>
          </cell>
          <cell r="D210">
            <v>4318</v>
          </cell>
          <cell r="E210" t="str">
            <v>INSERT INTO  INPUT.FLAT ([REG_ID],[VAR],[YEAR],[VALUE])  Values ( 'JPG27','VEH_THEFT','2007','4318')</v>
          </cell>
        </row>
        <row r="211">
          <cell r="A211" t="str">
            <v>JPG28</v>
          </cell>
          <cell r="B211" t="str">
            <v>VEH_THEFT</v>
          </cell>
          <cell r="C211">
            <v>2007</v>
          </cell>
          <cell r="D211">
            <v>1969</v>
          </cell>
          <cell r="E211" t="str">
            <v>INSERT INTO  INPUT.FLAT ([REG_ID],[VAR],[YEAR],[VALUE])  Values ( 'JPG28','VEH_THEFT','2007','1969')</v>
          </cell>
        </row>
        <row r="212">
          <cell r="A212" t="str">
            <v>JPG29</v>
          </cell>
          <cell r="B212" t="str">
            <v>VEH_THEFT</v>
          </cell>
          <cell r="C212">
            <v>2007</v>
          </cell>
          <cell r="D212">
            <v>237</v>
          </cell>
          <cell r="E212" t="str">
            <v>INSERT INTO  INPUT.FLAT ([REG_ID],[VAR],[YEAR],[VALUE])  Values ( 'JPG29','VEH_THEFT','2007','237')</v>
          </cell>
        </row>
        <row r="213">
          <cell r="A213" t="str">
            <v>JPG30</v>
          </cell>
          <cell r="B213" t="str">
            <v>VEH_THEFT</v>
          </cell>
          <cell r="C213">
            <v>2007</v>
          </cell>
          <cell r="D213">
            <v>130</v>
          </cell>
          <cell r="E213" t="str">
            <v>INSERT INTO  INPUT.FLAT ([REG_ID],[VAR],[YEAR],[VALUE])  Values ( 'JPG30','VEH_THEFT','2007','130')</v>
          </cell>
        </row>
        <row r="214">
          <cell r="A214" t="str">
            <v>JPH</v>
          </cell>
          <cell r="B214" t="str">
            <v>VEH_THEFT</v>
          </cell>
          <cell r="C214">
            <v>2007</v>
          </cell>
          <cell r="D214">
            <v>616</v>
          </cell>
          <cell r="E214" t="str">
            <v>INSERT INTO  INPUT.FLAT ([REG_ID],[VAR],[YEAR],[VALUE])  Values ( 'JPH','VEH_THEFT','2007','616')</v>
          </cell>
        </row>
        <row r="215">
          <cell r="A215" t="str">
            <v>JPH31</v>
          </cell>
          <cell r="B215" t="str">
            <v>VEH_THEFT</v>
          </cell>
          <cell r="C215">
            <v>2007</v>
          </cell>
          <cell r="D215">
            <v>51</v>
          </cell>
          <cell r="E215" t="str">
            <v>INSERT INTO  INPUT.FLAT ([REG_ID],[VAR],[YEAR],[VALUE])  Values ( 'JPH31','VEH_THEFT','2007','51')</v>
          </cell>
        </row>
        <row r="216">
          <cell r="A216" t="str">
            <v>JPH32</v>
          </cell>
          <cell r="B216" t="str">
            <v>VEH_THEFT</v>
          </cell>
          <cell r="C216">
            <v>2007</v>
          </cell>
          <cell r="D216">
            <v>44</v>
          </cell>
          <cell r="E216" t="str">
            <v>INSERT INTO  INPUT.FLAT ([REG_ID],[VAR],[YEAR],[VALUE])  Values ( 'JPH32','VEH_THEFT','2007','44')</v>
          </cell>
        </row>
        <row r="217">
          <cell r="A217" t="str">
            <v>JPH33</v>
          </cell>
          <cell r="B217" t="str">
            <v>VEH_THEFT</v>
          </cell>
          <cell r="C217">
            <v>2007</v>
          </cell>
          <cell r="D217">
            <v>278</v>
          </cell>
          <cell r="E217" t="str">
            <v>INSERT INTO  INPUT.FLAT ([REG_ID],[VAR],[YEAR],[VALUE])  Values ( 'JPH33','VEH_THEFT','2007','278')</v>
          </cell>
        </row>
        <row r="218">
          <cell r="A218" t="str">
            <v>JPH34</v>
          </cell>
          <cell r="B218" t="str">
            <v>VEH_THEFT</v>
          </cell>
          <cell r="C218">
            <v>2007</v>
          </cell>
          <cell r="D218">
            <v>166</v>
          </cell>
          <cell r="E218" t="str">
            <v>INSERT INTO  INPUT.FLAT ([REG_ID],[VAR],[YEAR],[VALUE])  Values ( 'JPH34','VEH_THEFT','2007','166')</v>
          </cell>
        </row>
        <row r="219">
          <cell r="A219" t="str">
            <v>JPH35</v>
          </cell>
          <cell r="B219" t="str">
            <v>VEH_THEFT</v>
          </cell>
          <cell r="C219">
            <v>2007</v>
          </cell>
          <cell r="D219">
            <v>77</v>
          </cell>
          <cell r="E219" t="str">
            <v>INSERT INTO  INPUT.FLAT ([REG_ID],[VAR],[YEAR],[VALUE])  Values ( 'JPH35','VEH_THEFT','2007','77')</v>
          </cell>
        </row>
        <row r="220">
          <cell r="A220" t="str">
            <v>JPI</v>
          </cell>
          <cell r="B220" t="str">
            <v>VEH_THEFT</v>
          </cell>
          <cell r="C220">
            <v>2007</v>
          </cell>
          <cell r="D220">
            <v>381</v>
          </cell>
          <cell r="E220" t="str">
            <v>INSERT INTO  INPUT.FLAT ([REG_ID],[VAR],[YEAR],[VALUE])  Values ( 'JPI','VEH_THEFT','2007','381')</v>
          </cell>
        </row>
        <row r="221">
          <cell r="A221" t="str">
            <v>JPI36</v>
          </cell>
          <cell r="B221" t="str">
            <v>VEH_THEFT</v>
          </cell>
          <cell r="C221">
            <v>2007</v>
          </cell>
          <cell r="D221">
            <v>68</v>
          </cell>
          <cell r="E221" t="str">
            <v>INSERT INTO  INPUT.FLAT ([REG_ID],[VAR],[YEAR],[VALUE])  Values ( 'JPI36','VEH_THEFT','2007','68')</v>
          </cell>
        </row>
        <row r="222">
          <cell r="A222" t="str">
            <v>JPI37</v>
          </cell>
          <cell r="B222" t="str">
            <v>VEH_THEFT</v>
          </cell>
          <cell r="C222">
            <v>2007</v>
          </cell>
          <cell r="D222">
            <v>109</v>
          </cell>
          <cell r="E222" t="str">
            <v>INSERT INTO  INPUT.FLAT ([REG_ID],[VAR],[YEAR],[VALUE])  Values ( 'JPI37','VEH_THEFT','2007','109')</v>
          </cell>
        </row>
        <row r="223">
          <cell r="A223" t="str">
            <v>JPI38</v>
          </cell>
          <cell r="B223" t="str">
            <v>VEH_THEFT</v>
          </cell>
          <cell r="C223">
            <v>2007</v>
          </cell>
          <cell r="D223">
            <v>142</v>
          </cell>
          <cell r="E223" t="str">
            <v>INSERT INTO  INPUT.FLAT ([REG_ID],[VAR],[YEAR],[VALUE])  Values ( 'JPI38','VEH_THEFT','2007','142')</v>
          </cell>
        </row>
        <row r="224">
          <cell r="A224" t="str">
            <v>JPI39</v>
          </cell>
          <cell r="B224" t="str">
            <v>VEH_THEFT</v>
          </cell>
          <cell r="C224">
            <v>2007</v>
          </cell>
          <cell r="D224">
            <v>62</v>
          </cell>
          <cell r="E224" t="str">
            <v>INSERT INTO  INPUT.FLAT ([REG_ID],[VAR],[YEAR],[VALUE])  Values ( 'JPI39','VEH_THEFT','2007','62')</v>
          </cell>
        </row>
        <row r="225">
          <cell r="A225" t="str">
            <v>JPJ</v>
          </cell>
          <cell r="B225" t="str">
            <v>VEH_THEFT</v>
          </cell>
          <cell r="C225">
            <v>2007</v>
          </cell>
          <cell r="D225">
            <v>2354</v>
          </cell>
          <cell r="E225" t="str">
            <v>INSERT INTO  INPUT.FLAT ([REG_ID],[VAR],[YEAR],[VALUE])  Values ( 'JPJ','VEH_THEFT','2007','2354')</v>
          </cell>
        </row>
        <row r="226">
          <cell r="A226" t="str">
            <v>JPJ40</v>
          </cell>
          <cell r="B226" t="str">
            <v>VEH_THEFT</v>
          </cell>
          <cell r="C226">
            <v>2007</v>
          </cell>
          <cell r="D226">
            <v>1531</v>
          </cell>
          <cell r="E226" t="str">
            <v>INSERT INTO  INPUT.FLAT ([REG_ID],[VAR],[YEAR],[VALUE])  Values ( 'JPJ40','VEH_THEFT','2007','1531')</v>
          </cell>
        </row>
        <row r="227">
          <cell r="A227" t="str">
            <v>JPJ41</v>
          </cell>
          <cell r="B227" t="str">
            <v>VEH_THEFT</v>
          </cell>
          <cell r="C227">
            <v>2007</v>
          </cell>
          <cell r="D227">
            <v>87</v>
          </cell>
          <cell r="E227" t="str">
            <v>INSERT INTO  INPUT.FLAT ([REG_ID],[VAR],[YEAR],[VALUE])  Values ( 'JPJ41','VEH_THEFT','2007','87')</v>
          </cell>
        </row>
        <row r="228">
          <cell r="A228" t="str">
            <v>JPJ42</v>
          </cell>
          <cell r="B228" t="str">
            <v>VEH_THEFT</v>
          </cell>
          <cell r="C228">
            <v>2007</v>
          </cell>
          <cell r="D228">
            <v>50</v>
          </cell>
          <cell r="E228" t="str">
            <v>INSERT INTO  INPUT.FLAT ([REG_ID],[VAR],[YEAR],[VALUE])  Values ( 'JPJ42','VEH_THEFT','2007','50')</v>
          </cell>
        </row>
        <row r="229">
          <cell r="A229" t="str">
            <v>JPJ43</v>
          </cell>
          <cell r="B229" t="str">
            <v>VEH_THEFT</v>
          </cell>
          <cell r="C229">
            <v>2007</v>
          </cell>
          <cell r="D229">
            <v>176</v>
          </cell>
          <cell r="E229" t="str">
            <v>INSERT INTO  INPUT.FLAT ([REG_ID],[VAR],[YEAR],[VALUE])  Values ( 'JPJ43','VEH_THEFT','2007','176')</v>
          </cell>
        </row>
        <row r="230">
          <cell r="A230" t="str">
            <v>JPJ44</v>
          </cell>
          <cell r="B230" t="str">
            <v>VEH_THEFT</v>
          </cell>
          <cell r="C230">
            <v>2007</v>
          </cell>
          <cell r="D230">
            <v>71</v>
          </cell>
          <cell r="E230" t="str">
            <v>INSERT INTO  INPUT.FLAT ([REG_ID],[VAR],[YEAR],[VALUE])  Values ( 'JPJ44','VEH_THEFT','2007','71')</v>
          </cell>
        </row>
        <row r="231">
          <cell r="A231" t="str">
            <v>JPJ45</v>
          </cell>
          <cell r="B231" t="str">
            <v>VEH_THEFT</v>
          </cell>
          <cell r="C231">
            <v>2007</v>
          </cell>
          <cell r="D231">
            <v>75</v>
          </cell>
          <cell r="E231" t="str">
            <v>INSERT INTO  INPUT.FLAT ([REG_ID],[VAR],[YEAR],[VALUE])  Values ( 'JPJ45','VEH_THEFT','2007','75')</v>
          </cell>
        </row>
        <row r="232">
          <cell r="A232" t="str">
            <v>JPJ46</v>
          </cell>
          <cell r="B232" t="str">
            <v>VEH_THEFT</v>
          </cell>
          <cell r="C232">
            <v>2007</v>
          </cell>
          <cell r="D232">
            <v>179</v>
          </cell>
          <cell r="E232" t="str">
            <v>INSERT INTO  INPUT.FLAT ([REG_ID],[VAR],[YEAR],[VALUE])  Values ( 'JPJ46','VEH_THEFT','2007','179')</v>
          </cell>
        </row>
        <row r="233">
          <cell r="A233" t="str">
            <v>JPJ47</v>
          </cell>
          <cell r="B233" t="str">
            <v>VEH_THEFT</v>
          </cell>
          <cell r="C233">
            <v>2007</v>
          </cell>
          <cell r="D233">
            <v>185</v>
          </cell>
          <cell r="E233" t="str">
            <v>INSERT INTO  INPUT.FLAT ([REG_ID],[VAR],[YEAR],[VALUE])  Values ( 'JPJ47','VEH_THEFT','2007','185')</v>
          </cell>
        </row>
        <row r="234">
          <cell r="A234" t="str">
            <v>JPN</v>
          </cell>
          <cell r="B234" t="str">
            <v>VEH_THEFT</v>
          </cell>
          <cell r="C234">
            <v>2006</v>
          </cell>
          <cell r="D234">
            <v>35450</v>
          </cell>
          <cell r="E234" t="str">
            <v>INSERT INTO  INPUT.FLAT ([REG_ID],[VAR],[YEAR],[VALUE])  Values ( 'JPN','VEH_THEFT','2006','35450')</v>
          </cell>
        </row>
        <row r="235">
          <cell r="A235" t="str">
            <v>JPA</v>
          </cell>
          <cell r="B235" t="str">
            <v>VEH_THEFT</v>
          </cell>
          <cell r="C235">
            <v>2006</v>
          </cell>
          <cell r="D235">
            <v>823</v>
          </cell>
          <cell r="E235" t="str">
            <v>INSERT INTO  INPUT.FLAT ([REG_ID],[VAR],[YEAR],[VALUE])  Values ( 'JPA','VEH_THEFT','2006','823')</v>
          </cell>
        </row>
        <row r="236">
          <cell r="A236" t="str">
            <v>JPA01</v>
          </cell>
          <cell r="B236" t="str">
            <v>VEH_THEFT</v>
          </cell>
          <cell r="C236">
            <v>2006</v>
          </cell>
          <cell r="D236">
            <v>823</v>
          </cell>
          <cell r="E236" t="str">
            <v>INSERT INTO  INPUT.FLAT ([REG_ID],[VAR],[YEAR],[VALUE])  Values ( 'JPA01','VEH_THEFT','2006','823')</v>
          </cell>
        </row>
        <row r="237">
          <cell r="A237" t="str">
            <v>JPB</v>
          </cell>
          <cell r="B237" t="str">
            <v>VEH_THEFT</v>
          </cell>
          <cell r="C237">
            <v>2006</v>
          </cell>
          <cell r="D237">
            <v>861</v>
          </cell>
          <cell r="E237" t="str">
            <v>INSERT INTO  INPUT.FLAT ([REG_ID],[VAR],[YEAR],[VALUE])  Values ( 'JPB','VEH_THEFT','2006','861')</v>
          </cell>
        </row>
        <row r="238">
          <cell r="A238" t="str">
            <v>JPB02</v>
          </cell>
          <cell r="B238" t="str">
            <v>VEH_THEFT</v>
          </cell>
          <cell r="C238">
            <v>2006</v>
          </cell>
          <cell r="D238">
            <v>100</v>
          </cell>
          <cell r="E238" t="str">
            <v>INSERT INTO  INPUT.FLAT ([REG_ID],[VAR],[YEAR],[VALUE])  Values ( 'JPB02','VEH_THEFT','2006','100')</v>
          </cell>
        </row>
        <row r="239">
          <cell r="A239" t="str">
            <v>JPB03</v>
          </cell>
          <cell r="B239" t="str">
            <v>VEH_THEFT</v>
          </cell>
          <cell r="C239">
            <v>2006</v>
          </cell>
          <cell r="D239">
            <v>68</v>
          </cell>
          <cell r="E239" t="str">
            <v>INSERT INTO  INPUT.FLAT ([REG_ID],[VAR],[YEAR],[VALUE])  Values ( 'JPB03','VEH_THEFT','2006','68')</v>
          </cell>
        </row>
        <row r="240">
          <cell r="A240" t="str">
            <v>JPB04</v>
          </cell>
          <cell r="B240" t="str">
            <v>VEH_THEFT</v>
          </cell>
          <cell r="C240">
            <v>2006</v>
          </cell>
          <cell r="D240">
            <v>330</v>
          </cell>
          <cell r="E240" t="str">
            <v>INSERT INTO  INPUT.FLAT ([REG_ID],[VAR],[YEAR],[VALUE])  Values ( 'JPB04','VEH_THEFT','2006','330')</v>
          </cell>
        </row>
        <row r="241">
          <cell r="A241" t="str">
            <v>JPB05</v>
          </cell>
          <cell r="B241" t="str">
            <v>VEH_THEFT</v>
          </cell>
          <cell r="C241">
            <v>2006</v>
          </cell>
          <cell r="D241">
            <v>39</v>
          </cell>
          <cell r="E241" t="str">
            <v>INSERT INTO  INPUT.FLAT ([REG_ID],[VAR],[YEAR],[VALUE])  Values ( 'JPB05','VEH_THEFT','2006','39')</v>
          </cell>
        </row>
        <row r="242">
          <cell r="A242" t="str">
            <v>JPB06</v>
          </cell>
          <cell r="B242" t="str">
            <v>VEH_THEFT</v>
          </cell>
          <cell r="C242">
            <v>2006</v>
          </cell>
          <cell r="D242">
            <v>77</v>
          </cell>
          <cell r="E242" t="str">
            <v>INSERT INTO  INPUT.FLAT ([REG_ID],[VAR],[YEAR],[VALUE])  Values ( 'JPB06','VEH_THEFT','2006','77')</v>
          </cell>
        </row>
        <row r="243">
          <cell r="A243" t="str">
            <v>JPB07</v>
          </cell>
          <cell r="B243" t="str">
            <v>VEH_THEFT</v>
          </cell>
          <cell r="C243">
            <v>2006</v>
          </cell>
          <cell r="D243">
            <v>247</v>
          </cell>
          <cell r="E243" t="str">
            <v>INSERT INTO  INPUT.FLAT ([REG_ID],[VAR],[YEAR],[VALUE])  Values ( 'JPB07','VEH_THEFT','2006','247')</v>
          </cell>
        </row>
        <row r="244">
          <cell r="A244" t="str">
            <v>JPC</v>
          </cell>
          <cell r="B244" t="str">
            <v>VEH_THEFT</v>
          </cell>
          <cell r="C244">
            <v>2006</v>
          </cell>
          <cell r="D244">
            <v>3814</v>
          </cell>
          <cell r="E244" t="str">
            <v>INSERT INTO  INPUT.FLAT ([REG_ID],[VAR],[YEAR],[VALUE])  Values ( 'JPC','VEH_THEFT','2006','3814')</v>
          </cell>
        </row>
        <row r="245">
          <cell r="A245" t="str">
            <v>JPC19</v>
          </cell>
          <cell r="B245" t="str">
            <v>VEH_THEFT</v>
          </cell>
          <cell r="C245">
            <v>2006</v>
          </cell>
          <cell r="D245">
            <v>142</v>
          </cell>
          <cell r="E245" t="str">
            <v>INSERT INTO  INPUT.FLAT ([REG_ID],[VAR],[YEAR],[VALUE])  Values ( 'JPC19','VEH_THEFT','2006','142')</v>
          </cell>
        </row>
        <row r="246">
          <cell r="A246" t="str">
            <v>JPC20</v>
          </cell>
          <cell r="B246" t="str">
            <v>VEH_THEFT</v>
          </cell>
          <cell r="C246">
            <v>2006</v>
          </cell>
          <cell r="D246">
            <v>298</v>
          </cell>
          <cell r="E246" t="str">
            <v>INSERT INTO  INPUT.FLAT ([REG_ID],[VAR],[YEAR],[VALUE])  Values ( 'JPC20','VEH_THEFT','2006','298')</v>
          </cell>
        </row>
        <row r="247">
          <cell r="A247" t="str">
            <v>JPC08</v>
          </cell>
          <cell r="B247" t="str">
            <v>VEH_THEFT</v>
          </cell>
          <cell r="C247">
            <v>2006</v>
          </cell>
          <cell r="D247">
            <v>1851</v>
          </cell>
          <cell r="E247" t="str">
            <v>INSERT INTO  INPUT.FLAT ([REG_ID],[VAR],[YEAR],[VALUE])  Values ( 'JPC08','VEH_THEFT','2006','1851')</v>
          </cell>
        </row>
        <row r="248">
          <cell r="A248" t="str">
            <v>JPC09</v>
          </cell>
          <cell r="B248" t="str">
            <v>VEH_THEFT</v>
          </cell>
          <cell r="C248">
            <v>2006</v>
          </cell>
          <cell r="D248">
            <v>819</v>
          </cell>
          <cell r="E248" t="str">
            <v>INSERT INTO  INPUT.FLAT ([REG_ID],[VAR],[YEAR],[VALUE])  Values ( 'JPC09','VEH_THEFT','2006','819')</v>
          </cell>
        </row>
        <row r="249">
          <cell r="A249" t="str">
            <v>JPC10</v>
          </cell>
          <cell r="B249" t="str">
            <v>VEH_THEFT</v>
          </cell>
          <cell r="C249">
            <v>2006</v>
          </cell>
          <cell r="D249">
            <v>704</v>
          </cell>
          <cell r="E249" t="str">
            <v>INSERT INTO  INPUT.FLAT ([REG_ID],[VAR],[YEAR],[VALUE])  Values ( 'JPC10','VEH_THEFT','2006','704')</v>
          </cell>
        </row>
        <row r="250">
          <cell r="A250" t="str">
            <v>JPD</v>
          </cell>
          <cell r="B250" t="str">
            <v>VEH_THEFT</v>
          </cell>
          <cell r="C250">
            <v>2006</v>
          </cell>
          <cell r="D250">
            <v>11931</v>
          </cell>
          <cell r="E250" t="str">
            <v>INSERT INTO  INPUT.FLAT ([REG_ID],[VAR],[YEAR],[VALUE])  Values ( 'JPD','VEH_THEFT','2006','11931')</v>
          </cell>
        </row>
        <row r="251">
          <cell r="A251" t="str">
            <v>JPD11</v>
          </cell>
          <cell r="B251" t="str">
            <v>VEH_THEFT</v>
          </cell>
          <cell r="C251">
            <v>2006</v>
          </cell>
          <cell r="D251">
            <v>3262</v>
          </cell>
          <cell r="E251" t="str">
            <v>INSERT INTO  INPUT.FLAT ([REG_ID],[VAR],[YEAR],[VALUE])  Values ( 'JPD11','VEH_THEFT','2006','3262')</v>
          </cell>
        </row>
        <row r="252">
          <cell r="A252" t="str">
            <v>JPD12</v>
          </cell>
          <cell r="B252" t="str">
            <v>VEH_THEFT</v>
          </cell>
          <cell r="C252">
            <v>2006</v>
          </cell>
          <cell r="D252">
            <v>4287</v>
          </cell>
          <cell r="E252" t="str">
            <v>INSERT INTO  INPUT.FLAT ([REG_ID],[VAR],[YEAR],[VALUE])  Values ( 'JPD12','VEH_THEFT','2006','4287')</v>
          </cell>
        </row>
        <row r="253">
          <cell r="A253" t="str">
            <v>JPD13</v>
          </cell>
          <cell r="B253" t="str">
            <v>VEH_THEFT</v>
          </cell>
          <cell r="C253">
            <v>2006</v>
          </cell>
          <cell r="D253">
            <v>1497</v>
          </cell>
          <cell r="E253" t="str">
            <v>INSERT INTO  INPUT.FLAT ([REG_ID],[VAR],[YEAR],[VALUE])  Values ( 'JPD13','VEH_THEFT','2006','1497')</v>
          </cell>
        </row>
        <row r="254">
          <cell r="A254" t="str">
            <v>JPD14</v>
          </cell>
          <cell r="B254" t="str">
            <v>VEH_THEFT</v>
          </cell>
          <cell r="C254">
            <v>2006</v>
          </cell>
          <cell r="D254">
            <v>2885</v>
          </cell>
          <cell r="E254" t="str">
            <v>INSERT INTO  INPUT.FLAT ([REG_ID],[VAR],[YEAR],[VALUE])  Values ( 'JPD14','VEH_THEFT','2006','2885')</v>
          </cell>
        </row>
        <row r="255">
          <cell r="A255" t="str">
            <v>JPE</v>
          </cell>
          <cell r="B255" t="str">
            <v>VEH_THEFT</v>
          </cell>
          <cell r="C255">
            <v>2006</v>
          </cell>
          <cell r="D255">
            <v>484</v>
          </cell>
          <cell r="E255" t="str">
            <v>INSERT INTO  INPUT.FLAT ([REG_ID],[VAR],[YEAR],[VALUE])  Values ( 'JPE','VEH_THEFT','2006','484')</v>
          </cell>
        </row>
        <row r="256">
          <cell r="A256" t="str">
            <v>JPE15</v>
          </cell>
          <cell r="B256" t="str">
            <v>VEH_THEFT</v>
          </cell>
          <cell r="C256">
            <v>2006</v>
          </cell>
          <cell r="D256">
            <v>231</v>
          </cell>
          <cell r="E256" t="str">
            <v>INSERT INTO  INPUT.FLAT ([REG_ID],[VAR],[YEAR],[VALUE])  Values ( 'JPE15','VEH_THEFT','2006','231')</v>
          </cell>
        </row>
        <row r="257">
          <cell r="A257" t="str">
            <v>JPE16</v>
          </cell>
          <cell r="B257" t="str">
            <v>VEH_THEFT</v>
          </cell>
          <cell r="C257">
            <v>2006</v>
          </cell>
          <cell r="D257">
            <v>93</v>
          </cell>
          <cell r="E257" t="str">
            <v>INSERT INTO  INPUT.FLAT ([REG_ID],[VAR],[YEAR],[VALUE])  Values ( 'JPE16','VEH_THEFT','2006','93')</v>
          </cell>
        </row>
        <row r="258">
          <cell r="A258" t="str">
            <v>JPE17</v>
          </cell>
          <cell r="B258" t="str">
            <v>VEH_THEFT</v>
          </cell>
          <cell r="C258">
            <v>2006</v>
          </cell>
          <cell r="D258">
            <v>90</v>
          </cell>
          <cell r="E258" t="str">
            <v>INSERT INTO  INPUT.FLAT ([REG_ID],[VAR],[YEAR],[VALUE])  Values ( 'JPE17','VEH_THEFT','2006','90')</v>
          </cell>
        </row>
        <row r="259">
          <cell r="A259" t="str">
            <v>JPE18</v>
          </cell>
          <cell r="B259" t="str">
            <v>VEH_THEFT</v>
          </cell>
          <cell r="C259">
            <v>2006</v>
          </cell>
          <cell r="D259">
            <v>70</v>
          </cell>
          <cell r="E259" t="str">
            <v>INSERT INTO  INPUT.FLAT ([REG_ID],[VAR],[YEAR],[VALUE])  Values ( 'JPE18','VEH_THEFT','2006','70')</v>
          </cell>
        </row>
        <row r="260">
          <cell r="A260" t="str">
            <v>JPF</v>
          </cell>
          <cell r="B260" t="str">
            <v>VEH_THEFT</v>
          </cell>
          <cell r="C260">
            <v>2006</v>
          </cell>
          <cell r="D260">
            <v>5516</v>
          </cell>
          <cell r="E260" t="str">
            <v>INSERT INTO  INPUT.FLAT ([REG_ID],[VAR],[YEAR],[VALUE])  Values ( 'JPF','VEH_THEFT','2006','5516')</v>
          </cell>
        </row>
        <row r="261">
          <cell r="A261" t="str">
            <v>JPF21</v>
          </cell>
          <cell r="B261" t="str">
            <v>VEH_THEFT</v>
          </cell>
          <cell r="C261">
            <v>2006</v>
          </cell>
          <cell r="D261">
            <v>635</v>
          </cell>
          <cell r="E261" t="str">
            <v>INSERT INTO  INPUT.FLAT ([REG_ID],[VAR],[YEAR],[VALUE])  Values ( 'JPF21','VEH_THEFT','2006','635')</v>
          </cell>
        </row>
        <row r="262">
          <cell r="A262" t="str">
            <v>JPF22</v>
          </cell>
          <cell r="B262" t="str">
            <v>VEH_THEFT</v>
          </cell>
          <cell r="C262">
            <v>2006</v>
          </cell>
          <cell r="D262">
            <v>616</v>
          </cell>
          <cell r="E262" t="str">
            <v>INSERT INTO  INPUT.FLAT ([REG_ID],[VAR],[YEAR],[VALUE])  Values ( 'JPF22','VEH_THEFT','2006','616')</v>
          </cell>
        </row>
        <row r="263">
          <cell r="A263" t="str">
            <v>JPF23</v>
          </cell>
          <cell r="B263" t="str">
            <v>VEH_THEFT</v>
          </cell>
          <cell r="C263">
            <v>2006</v>
          </cell>
          <cell r="D263">
            <v>3724</v>
          </cell>
          <cell r="E263" t="str">
            <v>INSERT INTO  INPUT.FLAT ([REG_ID],[VAR],[YEAR],[VALUE])  Values ( 'JPF23','VEH_THEFT','2006','3724')</v>
          </cell>
        </row>
        <row r="264">
          <cell r="A264" t="str">
            <v>JPF24</v>
          </cell>
          <cell r="B264" t="str">
            <v>VEH_THEFT</v>
          </cell>
          <cell r="C264">
            <v>2006</v>
          </cell>
          <cell r="D264">
            <v>541</v>
          </cell>
          <cell r="E264" t="str">
            <v>INSERT INTO  INPUT.FLAT ([REG_ID],[VAR],[YEAR],[VALUE])  Values ( 'JPF24','VEH_THEFT','2006','541')</v>
          </cell>
        </row>
        <row r="265">
          <cell r="A265" t="str">
            <v>JPG</v>
          </cell>
          <cell r="B265" t="str">
            <v>VEH_THEFT</v>
          </cell>
          <cell r="C265">
            <v>2006</v>
          </cell>
          <cell r="D265">
            <v>8449</v>
          </cell>
          <cell r="E265" t="str">
            <v>INSERT INTO  INPUT.FLAT ([REG_ID],[VAR],[YEAR],[VALUE])  Values ( 'JPG','VEH_THEFT','2006','8449')</v>
          </cell>
        </row>
        <row r="266">
          <cell r="A266" t="str">
            <v>JPG25</v>
          </cell>
          <cell r="B266" t="str">
            <v>VEH_THEFT</v>
          </cell>
          <cell r="C266">
            <v>2006</v>
          </cell>
          <cell r="D266">
            <v>278</v>
          </cell>
          <cell r="E266" t="str">
            <v>INSERT INTO  INPUT.FLAT ([REG_ID],[VAR],[YEAR],[VALUE])  Values ( 'JPG25','VEH_THEFT','2006','278')</v>
          </cell>
        </row>
        <row r="267">
          <cell r="A267" t="str">
            <v>JPG26</v>
          </cell>
          <cell r="B267" t="str">
            <v>VEH_THEFT</v>
          </cell>
          <cell r="C267">
            <v>2006</v>
          </cell>
          <cell r="D267">
            <v>703</v>
          </cell>
          <cell r="E267" t="str">
            <v>INSERT INTO  INPUT.FLAT ([REG_ID],[VAR],[YEAR],[VALUE])  Values ( 'JPG26','VEH_THEFT','2006','703')</v>
          </cell>
        </row>
        <row r="268">
          <cell r="A268" t="str">
            <v>JPG27</v>
          </cell>
          <cell r="B268" t="str">
            <v>VEH_THEFT</v>
          </cell>
          <cell r="C268">
            <v>2006</v>
          </cell>
          <cell r="D268">
            <v>5183</v>
          </cell>
          <cell r="E268" t="str">
            <v>INSERT INTO  INPUT.FLAT ([REG_ID],[VAR],[YEAR],[VALUE])  Values ( 'JPG27','VEH_THEFT','2006','5183')</v>
          </cell>
        </row>
        <row r="269">
          <cell r="A269" t="str">
            <v>JPG28</v>
          </cell>
          <cell r="B269" t="str">
            <v>VEH_THEFT</v>
          </cell>
          <cell r="C269">
            <v>2006</v>
          </cell>
          <cell r="D269">
            <v>1810</v>
          </cell>
          <cell r="E269" t="str">
            <v>INSERT INTO  INPUT.FLAT ([REG_ID],[VAR],[YEAR],[VALUE])  Values ( 'JPG28','VEH_THEFT','2006','1810')</v>
          </cell>
        </row>
        <row r="270">
          <cell r="A270" t="str">
            <v>JPG29</v>
          </cell>
          <cell r="B270" t="str">
            <v>VEH_THEFT</v>
          </cell>
          <cell r="C270">
            <v>2006</v>
          </cell>
          <cell r="D270">
            <v>284</v>
          </cell>
          <cell r="E270" t="str">
            <v>INSERT INTO  INPUT.FLAT ([REG_ID],[VAR],[YEAR],[VALUE])  Values ( 'JPG29','VEH_THEFT','2006','284')</v>
          </cell>
        </row>
        <row r="271">
          <cell r="A271" t="str">
            <v>JPG30</v>
          </cell>
          <cell r="B271" t="str">
            <v>VEH_THEFT</v>
          </cell>
          <cell r="C271">
            <v>2006</v>
          </cell>
          <cell r="D271">
            <v>191</v>
          </cell>
          <cell r="E271" t="str">
            <v>INSERT INTO  INPUT.FLAT ([REG_ID],[VAR],[YEAR],[VALUE])  Values ( 'JPG30','VEH_THEFT','2006','191')</v>
          </cell>
        </row>
        <row r="272">
          <cell r="A272" t="str">
            <v>JPH</v>
          </cell>
          <cell r="B272" t="str">
            <v>VEH_THEFT</v>
          </cell>
          <cell r="C272">
            <v>2006</v>
          </cell>
          <cell r="D272">
            <v>782</v>
          </cell>
          <cell r="E272" t="str">
            <v>INSERT INTO  INPUT.FLAT ([REG_ID],[VAR],[YEAR],[VALUE])  Values ( 'JPH','VEH_THEFT','2006','782')</v>
          </cell>
        </row>
        <row r="273">
          <cell r="A273" t="str">
            <v>JPH31</v>
          </cell>
          <cell r="B273" t="str">
            <v>VEH_THEFT</v>
          </cell>
          <cell r="C273">
            <v>2006</v>
          </cell>
          <cell r="D273">
            <v>46</v>
          </cell>
          <cell r="E273" t="str">
            <v>INSERT INTO  INPUT.FLAT ([REG_ID],[VAR],[YEAR],[VALUE])  Values ( 'JPH31','VEH_THEFT','2006','46')</v>
          </cell>
        </row>
        <row r="274">
          <cell r="A274" t="str">
            <v>JPH32</v>
          </cell>
          <cell r="B274" t="str">
            <v>VEH_THEFT</v>
          </cell>
          <cell r="C274">
            <v>2006</v>
          </cell>
          <cell r="D274">
            <v>47</v>
          </cell>
          <cell r="E274" t="str">
            <v>INSERT INTO  INPUT.FLAT ([REG_ID],[VAR],[YEAR],[VALUE])  Values ( 'JPH32','VEH_THEFT','2006','47')</v>
          </cell>
        </row>
        <row r="275">
          <cell r="A275" t="str">
            <v>JPH33</v>
          </cell>
          <cell r="B275" t="str">
            <v>VEH_THEFT</v>
          </cell>
          <cell r="C275">
            <v>2006</v>
          </cell>
          <cell r="D275">
            <v>370</v>
          </cell>
          <cell r="E275" t="str">
            <v>INSERT INTO  INPUT.FLAT ([REG_ID],[VAR],[YEAR],[VALUE])  Values ( 'JPH33','VEH_THEFT','2006','370')</v>
          </cell>
        </row>
        <row r="276">
          <cell r="A276" t="str">
            <v>JPH34</v>
          </cell>
          <cell r="B276" t="str">
            <v>VEH_THEFT</v>
          </cell>
          <cell r="C276">
            <v>2006</v>
          </cell>
          <cell r="D276">
            <v>239</v>
          </cell>
          <cell r="E276" t="str">
            <v>INSERT INTO  INPUT.FLAT ([REG_ID],[VAR],[YEAR],[VALUE])  Values ( 'JPH34','VEH_THEFT','2006','239')</v>
          </cell>
        </row>
        <row r="277">
          <cell r="A277" t="str">
            <v>JPH35</v>
          </cell>
          <cell r="B277" t="str">
            <v>VEH_THEFT</v>
          </cell>
          <cell r="C277">
            <v>2006</v>
          </cell>
          <cell r="D277">
            <v>80</v>
          </cell>
          <cell r="E277" t="str">
            <v>INSERT INTO  INPUT.FLAT ([REG_ID],[VAR],[YEAR],[VALUE])  Values ( 'JPH35','VEH_THEFT','2006','80')</v>
          </cell>
        </row>
        <row r="278">
          <cell r="A278" t="str">
            <v>JPI</v>
          </cell>
          <cell r="B278" t="str">
            <v>VEH_THEFT</v>
          </cell>
          <cell r="C278">
            <v>2006</v>
          </cell>
          <cell r="D278">
            <v>375</v>
          </cell>
          <cell r="E278" t="str">
            <v>INSERT INTO  INPUT.FLAT ([REG_ID],[VAR],[YEAR],[VALUE])  Values ( 'JPI','VEH_THEFT','2006','375')</v>
          </cell>
        </row>
        <row r="279">
          <cell r="A279" t="str">
            <v>JPI36</v>
          </cell>
          <cell r="B279" t="str">
            <v>VEH_THEFT</v>
          </cell>
          <cell r="C279">
            <v>2006</v>
          </cell>
          <cell r="D279">
            <v>51</v>
          </cell>
          <cell r="E279" t="str">
            <v>INSERT INTO  INPUT.FLAT ([REG_ID],[VAR],[YEAR],[VALUE])  Values ( 'JPI36','VEH_THEFT','2006','51')</v>
          </cell>
        </row>
        <row r="280">
          <cell r="A280" t="str">
            <v>JPI37</v>
          </cell>
          <cell r="B280" t="str">
            <v>VEH_THEFT</v>
          </cell>
          <cell r="C280">
            <v>2006</v>
          </cell>
          <cell r="D280">
            <v>117</v>
          </cell>
          <cell r="E280" t="str">
            <v>INSERT INTO  INPUT.FLAT ([REG_ID],[VAR],[YEAR],[VALUE])  Values ( 'JPI37','VEH_THEFT','2006','117')</v>
          </cell>
        </row>
        <row r="281">
          <cell r="A281" t="str">
            <v>JPI38</v>
          </cell>
          <cell r="B281" t="str">
            <v>VEH_THEFT</v>
          </cell>
          <cell r="C281">
            <v>2006</v>
          </cell>
          <cell r="D281">
            <v>140</v>
          </cell>
          <cell r="E281" t="str">
            <v>INSERT INTO  INPUT.FLAT ([REG_ID],[VAR],[YEAR],[VALUE])  Values ( 'JPI38','VEH_THEFT','2006','140')</v>
          </cell>
        </row>
        <row r="282">
          <cell r="A282" t="str">
            <v>JPI39</v>
          </cell>
          <cell r="B282" t="str">
            <v>VEH_THEFT</v>
          </cell>
          <cell r="C282">
            <v>2006</v>
          </cell>
          <cell r="D282">
            <v>67</v>
          </cell>
          <cell r="E282" t="str">
            <v>INSERT INTO  INPUT.FLAT ([REG_ID],[VAR],[YEAR],[VALUE])  Values ( 'JPI39','VEH_THEFT','2006','67')</v>
          </cell>
        </row>
        <row r="283">
          <cell r="A283" t="str">
            <v>JPJ</v>
          </cell>
          <cell r="B283" t="str">
            <v>VEH_THEFT</v>
          </cell>
          <cell r="C283">
            <v>2006</v>
          </cell>
          <cell r="D283">
            <v>2415</v>
          </cell>
          <cell r="E283" t="str">
            <v>INSERT INTO  INPUT.FLAT ([REG_ID],[VAR],[YEAR],[VALUE])  Values ( 'JPJ','VEH_THEFT','2006','2415')</v>
          </cell>
        </row>
        <row r="284">
          <cell r="A284" t="str">
            <v>JPJ40</v>
          </cell>
          <cell r="B284" t="str">
            <v>VEH_THEFT</v>
          </cell>
          <cell r="C284">
            <v>2006</v>
          </cell>
          <cell r="D284">
            <v>1596</v>
          </cell>
          <cell r="E284" t="str">
            <v>INSERT INTO  INPUT.FLAT ([REG_ID],[VAR],[YEAR],[VALUE])  Values ( 'JPJ40','VEH_THEFT','2006','1596')</v>
          </cell>
        </row>
        <row r="285">
          <cell r="A285" t="str">
            <v>JPJ41</v>
          </cell>
          <cell r="B285" t="str">
            <v>VEH_THEFT</v>
          </cell>
          <cell r="C285">
            <v>2006</v>
          </cell>
          <cell r="D285">
            <v>89</v>
          </cell>
          <cell r="E285" t="str">
            <v>INSERT INTO  INPUT.FLAT ([REG_ID],[VAR],[YEAR],[VALUE])  Values ( 'JPJ41','VEH_THEFT','2006','89')</v>
          </cell>
        </row>
        <row r="286">
          <cell r="A286" t="str">
            <v>JPJ42</v>
          </cell>
          <cell r="B286" t="str">
            <v>VEH_THEFT</v>
          </cell>
          <cell r="C286">
            <v>2006</v>
          </cell>
          <cell r="D286">
            <v>69</v>
          </cell>
          <cell r="E286" t="str">
            <v>INSERT INTO  INPUT.FLAT ([REG_ID],[VAR],[YEAR],[VALUE])  Values ( 'JPJ42','VEH_THEFT','2006','69')</v>
          </cell>
        </row>
        <row r="287">
          <cell r="A287" t="str">
            <v>JPJ43</v>
          </cell>
          <cell r="B287" t="str">
            <v>VEH_THEFT</v>
          </cell>
          <cell r="C287">
            <v>2006</v>
          </cell>
          <cell r="D287">
            <v>159</v>
          </cell>
          <cell r="E287" t="str">
            <v>INSERT INTO  INPUT.FLAT ([REG_ID],[VAR],[YEAR],[VALUE])  Values ( 'JPJ43','VEH_THEFT','2006','159')</v>
          </cell>
        </row>
        <row r="288">
          <cell r="A288" t="str">
            <v>JPJ44</v>
          </cell>
          <cell r="B288" t="str">
            <v>VEH_THEFT</v>
          </cell>
          <cell r="C288">
            <v>2006</v>
          </cell>
          <cell r="D288">
            <v>76</v>
          </cell>
          <cell r="E288" t="str">
            <v>INSERT INTO  INPUT.FLAT ([REG_ID],[VAR],[YEAR],[VALUE])  Values ( 'JPJ44','VEH_THEFT','2006','76')</v>
          </cell>
        </row>
        <row r="289">
          <cell r="A289" t="str">
            <v>JPJ45</v>
          </cell>
          <cell r="B289" t="str">
            <v>VEH_THEFT</v>
          </cell>
          <cell r="C289">
            <v>2006</v>
          </cell>
          <cell r="D289">
            <v>66</v>
          </cell>
          <cell r="E289" t="str">
            <v>INSERT INTO  INPUT.FLAT ([REG_ID],[VAR],[YEAR],[VALUE])  Values ( 'JPJ45','VEH_THEFT','2006','66')</v>
          </cell>
        </row>
        <row r="290">
          <cell r="A290" t="str">
            <v>JPJ46</v>
          </cell>
          <cell r="B290" t="str">
            <v>VEH_THEFT</v>
          </cell>
          <cell r="C290">
            <v>2006</v>
          </cell>
          <cell r="D290">
            <v>148</v>
          </cell>
          <cell r="E290" t="str">
            <v>INSERT INTO  INPUT.FLAT ([REG_ID],[VAR],[YEAR],[VALUE])  Values ( 'JPJ46','VEH_THEFT','2006','148')</v>
          </cell>
        </row>
        <row r="291">
          <cell r="A291" t="str">
            <v>JPJ47</v>
          </cell>
          <cell r="B291" t="str">
            <v>VEH_THEFT</v>
          </cell>
          <cell r="C291">
            <v>2006</v>
          </cell>
          <cell r="D291">
            <v>212</v>
          </cell>
          <cell r="E291" t="str">
            <v>INSERT INTO  INPUT.FLAT ([REG_ID],[VAR],[YEAR],[VALUE])  Values ( 'JPJ47','VEH_THEFT','2006','212')</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domestic"/>
      <sheetName val="Results"/>
      <sheetName val="Result copy"/>
      <sheetName val="Idx"/>
      <sheetName val="M1_X"/>
      <sheetName val="M2_VA"/>
      <sheetName val="M3_Import"/>
      <sheetName val="M4_Domestic"/>
      <sheetName val="IL"/>
      <sheetName val="I-4"/>
      <sheetName val="Inverse"/>
      <sheetName val="Check Inv"/>
      <sheetName val="u"/>
      <sheetName val="u.3"/>
      <sheetName val="u.3.Inv"/>
      <sheetName val="u.3.Inv.X"/>
      <sheetName val="IL.Inv"/>
      <sheetName val="IL.Inv.X"/>
      <sheetName val="2.Inv"/>
      <sheetName val="2.Inv.X"/>
      <sheetName val="ind200304import"/>
      <sheetName val="ind200304domestic"/>
      <sheetName val="che2001import"/>
      <sheetName val="che2001domestic"/>
      <sheetName val="fin2005total"/>
      <sheetName val="FIN2005import"/>
      <sheetName val="FIN2005domestic"/>
      <sheetName val="fin2005ttl.org"/>
      <sheetName val="cze2000total"/>
      <sheetName val="cze2000import"/>
      <sheetName val="cze2000domestic"/>
      <sheetName val="cze2000ttl.org"/>
      <sheetName val="cze2005total"/>
      <sheetName val="cze2005import"/>
      <sheetName val="cze2005domestic"/>
      <sheetName val="cze2005ttl.org"/>
      <sheetName val="deu1995total"/>
      <sheetName val="deu1995import"/>
      <sheetName val="deu1995domestic"/>
      <sheetName val="deu1995ttl.org"/>
      <sheetName val="deu2000total"/>
      <sheetName val="deu2000import"/>
      <sheetName val="deu2000domestic"/>
      <sheetName val="deu2000ttl.org"/>
      <sheetName val="deu2005total"/>
      <sheetName val="deu2005import"/>
      <sheetName val="deu2005domestic"/>
      <sheetName val="deu2005ttl.org"/>
      <sheetName val="dnk1995total"/>
      <sheetName val="dnk1995domestic"/>
      <sheetName val="dnk1995import"/>
      <sheetName val="dnk1995ttl.org"/>
      <sheetName val="dnk2000total"/>
      <sheetName val="dnk2000domestic"/>
      <sheetName val="dnk2000import"/>
      <sheetName val="dnk2000ttl.org"/>
      <sheetName val="dnk2005total"/>
      <sheetName val="dnk2005domestic"/>
      <sheetName val="dnk2005import"/>
      <sheetName val="dnk2005ttl.org"/>
      <sheetName val="esp1995total"/>
      <sheetName val="esp1995import"/>
      <sheetName val="esp1995domestic"/>
      <sheetName val="esp1995ttl.org"/>
      <sheetName val="esp2000total"/>
      <sheetName val="esp2000import"/>
      <sheetName val="esp2000domestic"/>
      <sheetName val="esp2000ttl.org"/>
      <sheetName val="esp2005total"/>
      <sheetName val="esp2005import"/>
      <sheetName val="esp2005domestic"/>
      <sheetName val="esp2005ttl.org"/>
      <sheetName val="est1997total"/>
      <sheetName val="est1997import"/>
      <sheetName val="est1997domestic"/>
      <sheetName val="est1997ttl.org"/>
      <sheetName val="est2000total"/>
      <sheetName val="est2000import"/>
      <sheetName val="est2000domestic"/>
      <sheetName val="est2000ttl.org"/>
      <sheetName val="est2005total"/>
      <sheetName val="est2005import"/>
      <sheetName val="est2005domestic"/>
      <sheetName val="est2005ttl.org"/>
      <sheetName val="fin1995total"/>
      <sheetName val="fin1995import"/>
      <sheetName val="fin1995domestic"/>
      <sheetName val="fin1995ttl.org"/>
      <sheetName val="fin2000total"/>
      <sheetName val="fin2000import"/>
      <sheetName val="fin2000domestic"/>
      <sheetName val="fin2000ttl.org"/>
      <sheetName val="arg1997total"/>
      <sheetName val="arg1997import"/>
      <sheetName val="arg1997domestic"/>
      <sheetName val="arg1997ttl.org"/>
      <sheetName val="chn2005total"/>
      <sheetName val="chn2005import"/>
      <sheetName val="chn2005domestic"/>
      <sheetName val="chn2005ttl.org"/>
      <sheetName val="aus199899total"/>
      <sheetName val="aus199899domestic"/>
      <sheetName val="aus199899import"/>
      <sheetName val="aus199899ttl.org"/>
      <sheetName val="aus200405total"/>
      <sheetName val="aus200405domestic"/>
      <sheetName val="aus200405import"/>
      <sheetName val="aus200405ttl.org"/>
      <sheetName val="aut1995total"/>
      <sheetName val="aut1995domestic"/>
      <sheetName val="aut1995import"/>
      <sheetName val="aut1995total.org"/>
      <sheetName val="aut2000total"/>
      <sheetName val="aut2000domestic"/>
      <sheetName val="aut2000import"/>
      <sheetName val="aut2000ttl.org"/>
      <sheetName val="aut2005total"/>
      <sheetName val="aut2005domestic"/>
      <sheetName val="aut2005import"/>
      <sheetName val="aut2005ttl.org"/>
      <sheetName val="bel1995total"/>
      <sheetName val="bel1995import"/>
      <sheetName val="bel1995domestic"/>
      <sheetName val="bel1995ttl.org"/>
      <sheetName val="bel2000total"/>
      <sheetName val="bel2000import"/>
      <sheetName val="bel2000domestic"/>
      <sheetName val="bel2000ttl.org"/>
      <sheetName val="bel2004total"/>
      <sheetName val="bel2004import"/>
      <sheetName val="bel2004domestic"/>
      <sheetName val="bel2004ttl.org"/>
      <sheetName val="bra1995total"/>
      <sheetName val="bra1995domestic"/>
      <sheetName val="bra1995import"/>
      <sheetName val="bra1995ttl.org"/>
      <sheetName val="bra2000total"/>
      <sheetName val="bra2000import"/>
      <sheetName val="bra2000domestic"/>
      <sheetName val="bra2000ttl.org"/>
      <sheetName val="bra2005total"/>
      <sheetName val="bra2005import"/>
      <sheetName val="bra2005domestic"/>
      <sheetName val="bra2005ttl.org"/>
      <sheetName val="can1995total"/>
      <sheetName val="can1995import"/>
      <sheetName val="can1995domestic"/>
      <sheetName val="can1995ttl.org"/>
      <sheetName val="can2000total"/>
      <sheetName val="can2000import"/>
      <sheetName val="can2000domestic"/>
      <sheetName val="can2000ttl.org"/>
      <sheetName val="can2005total"/>
      <sheetName val="can2005import"/>
      <sheetName val="can2005domestic"/>
      <sheetName val="can2005ttl.org"/>
      <sheetName val="chn1995total"/>
      <sheetName val="chn1995import"/>
      <sheetName val="chn1995domestic"/>
      <sheetName val="chn1995ttl.org"/>
      <sheetName val="chn2000total"/>
      <sheetName val="chn2000import"/>
      <sheetName val="chn2000domestic"/>
      <sheetName val="chn2000ttl.org"/>
      <sheetName val="mex2003total"/>
      <sheetName val="mex2003domestic"/>
      <sheetName val="mex2003import"/>
      <sheetName val="mex2003ttl.org"/>
      <sheetName val="nld1995total"/>
      <sheetName val="nld1995import"/>
      <sheetName val="nld1995domestic"/>
      <sheetName val="nld1995ttl.org"/>
      <sheetName val="nld2000total"/>
      <sheetName val="nld2000import"/>
      <sheetName val="nld2000domestic"/>
      <sheetName val="nld2000ttl.org"/>
      <sheetName val="nld2005total"/>
      <sheetName val="nld2005import"/>
      <sheetName val="nld2005domestic"/>
      <sheetName val="nld2005ttl.org"/>
      <sheetName val="nor1995total"/>
      <sheetName val="nor1995import"/>
      <sheetName val="nor1995domestic"/>
      <sheetName val="nor1995ttl.org"/>
      <sheetName val="nor2000total"/>
      <sheetName val="nor2000import"/>
      <sheetName val="nor2000domestic"/>
      <sheetName val="nor2000ttl.org"/>
      <sheetName val="nzl199596total"/>
      <sheetName val="nzl199596import"/>
      <sheetName val="nzl199596domestic"/>
      <sheetName val="nzl199596ttl.org"/>
      <sheetName val="nzl200203total"/>
      <sheetName val="nzl200203import"/>
      <sheetName val="nzl200203domestic"/>
      <sheetName val="nzl200203ttl.org"/>
      <sheetName val="pol1995total"/>
      <sheetName val="pol1995import"/>
      <sheetName val="pol1995domestic"/>
      <sheetName val="pol1995ttl.org"/>
      <sheetName val="pol2000total"/>
      <sheetName val="pol2000import"/>
      <sheetName val="pol2000domestic"/>
      <sheetName val="pol2000ttl.org"/>
      <sheetName val="pol2004total"/>
      <sheetName val="pol2004import"/>
      <sheetName val="pol2004domestic"/>
      <sheetName val="pol2004ttl.org"/>
      <sheetName val="prt1995total"/>
      <sheetName val="prt1995import"/>
      <sheetName val="prt1995domestic"/>
      <sheetName val="prt1995ttl.org"/>
      <sheetName val="prt2000total"/>
      <sheetName val="prt2000import"/>
      <sheetName val="prt2000domestic"/>
      <sheetName val="prt2000ttl.org"/>
      <sheetName val="prt2005total"/>
      <sheetName val="prt2005import"/>
      <sheetName val="prt2005domestic"/>
      <sheetName val="prt2005ttl.org"/>
      <sheetName val="rus1995total"/>
      <sheetName val="rus1995import"/>
      <sheetName val="rus1995domestic"/>
      <sheetName val="rus1995ttl.org"/>
      <sheetName val="rus2000total"/>
      <sheetName val="rus2000domestic"/>
      <sheetName val="rus2000import"/>
      <sheetName val="rus2000ttl.org"/>
      <sheetName val="lux2005total"/>
      <sheetName val="lux2005import"/>
      <sheetName val="lux2005domestic"/>
      <sheetName val="lux2005ttl.org"/>
      <sheetName val="fra1995total"/>
      <sheetName val="fra1995import"/>
      <sheetName val="fra1995domestic"/>
      <sheetName val="fra1995ttl.org"/>
      <sheetName val="fra2000total"/>
      <sheetName val="fra2000import"/>
      <sheetName val="fra2000domestic"/>
      <sheetName val="fra2000ttl.org"/>
      <sheetName val="fra2005total"/>
      <sheetName val="fra2005import"/>
      <sheetName val="fra2005domestic"/>
      <sheetName val="fra2005ttl.org"/>
      <sheetName val="gbr1995total"/>
      <sheetName val="gbr1995import"/>
      <sheetName val="gbr1995domestic"/>
      <sheetName val="gbr1995ttl.org"/>
      <sheetName val="gbr2000total"/>
      <sheetName val="gbr2000import"/>
      <sheetName val="gbr2000domestic"/>
      <sheetName val="gbr2000ttl.org"/>
      <sheetName val="gbr2003total"/>
      <sheetName val="gbr2003import"/>
      <sheetName val="gbr2003domestic"/>
      <sheetName val="gbr2003ttl.org"/>
      <sheetName val="grc1995total"/>
      <sheetName val="grc1995import"/>
      <sheetName val="grc1995domestic"/>
      <sheetName val="grc1995ttl.org"/>
      <sheetName val="grc2000total"/>
      <sheetName val="grc2000import"/>
      <sheetName val="grc2000domestic"/>
      <sheetName val="grc2000ttl.org"/>
      <sheetName val="grc2005total"/>
      <sheetName val="grc2005import"/>
      <sheetName val="grc2005domestic"/>
      <sheetName val="grc2005ttl.org"/>
      <sheetName val="hun1998total"/>
      <sheetName val="hun1998import"/>
      <sheetName val="hun1998domestic"/>
      <sheetName val="hun1998ttl.org"/>
      <sheetName val="hun2000total"/>
      <sheetName val="hun2000import"/>
      <sheetName val="hun2000domestic"/>
      <sheetName val="hun2000ttl.org"/>
      <sheetName val="hun2005total"/>
      <sheetName val="hun2005import"/>
      <sheetName val="hun2005domestic"/>
      <sheetName val="hun2005ttl.org"/>
      <sheetName val="idn1995total"/>
      <sheetName val="idn1995import"/>
      <sheetName val="idn1995domestic"/>
      <sheetName val="idn1995ttl.org"/>
      <sheetName val="idn2000total"/>
      <sheetName val="idn2000import"/>
      <sheetName val="idn2000domestic"/>
      <sheetName val="idn2000ttl.org"/>
      <sheetName val="idn2005total"/>
      <sheetName val="idn2005import"/>
      <sheetName val="idn2005domestic"/>
      <sheetName val="idn2005ttl.org"/>
      <sheetName val="ind199394total"/>
      <sheetName val="ind199394import"/>
      <sheetName val="ind199394domestic"/>
      <sheetName val="ind199394ttl.org"/>
      <sheetName val="ind199899total"/>
      <sheetName val="ind199899import"/>
      <sheetName val="ind199899domestic"/>
      <sheetName val="ind199899ttl.org"/>
      <sheetName val="irl1998total"/>
      <sheetName val="irl1998import"/>
      <sheetName val="irl1998domestic"/>
      <sheetName val="irl1998ttl.org"/>
      <sheetName val="iRL2000total"/>
      <sheetName val="iRL2000import"/>
      <sheetName val="iRL2000domestic"/>
      <sheetName val="iRL2000ttl.org"/>
      <sheetName val="iRL2005total"/>
      <sheetName val="iRL2005import"/>
      <sheetName val="iRL2005domestic"/>
      <sheetName val="iRL2005ttl.org"/>
      <sheetName val="isr1995total"/>
      <sheetName val="isr1995domestic"/>
      <sheetName val="isr1995import"/>
      <sheetName val="isr1995ttl.org"/>
      <sheetName val="ita1995total"/>
      <sheetName val="ita1995domestic"/>
      <sheetName val="ita1995import"/>
      <sheetName val="ita1995ttl.org"/>
      <sheetName val="ita2000total"/>
      <sheetName val="ita2000import"/>
      <sheetName val="ita2000domestic"/>
      <sheetName val="ita2000ttl.org"/>
      <sheetName val="ita2005total"/>
      <sheetName val="ita2005domestic"/>
      <sheetName val="ita2005import"/>
      <sheetName val="ita2005ttl.org"/>
      <sheetName val="jpn1995total"/>
      <sheetName val="jpn1995import"/>
      <sheetName val="jpn1995domestic"/>
      <sheetName val="jpn1995ttl.org"/>
      <sheetName val="jpn2000total"/>
      <sheetName val="jpn2000domestic"/>
      <sheetName val="jpn2000import"/>
      <sheetName val="jpn2000ttl.org"/>
      <sheetName val="jpn2005total"/>
      <sheetName val="jpn2005domestic"/>
      <sheetName val="jpn2005import"/>
      <sheetName val="jpn2005ttl.org"/>
      <sheetName val="kor2000total"/>
      <sheetName val="kor2000import"/>
      <sheetName val="kor2000domestic"/>
      <sheetName val="kor2000ttl.org"/>
      <sheetName val="kor2005total"/>
      <sheetName val="kor2005import"/>
      <sheetName val="kor2005domestic"/>
      <sheetName val="kor2005ttl.org"/>
      <sheetName val="lux1995total"/>
      <sheetName val="lux1995import"/>
      <sheetName val="lux1995domestic"/>
      <sheetName val="lux1995ttl.org"/>
      <sheetName val="lux2000total"/>
      <sheetName val="lux2000import"/>
      <sheetName val="lux2000domestic"/>
      <sheetName val="lux2000ttl.org"/>
      <sheetName val="zaf2000total"/>
      <sheetName val="zaf2000domestic"/>
      <sheetName val="zaf2000import"/>
      <sheetName val="zaf2000ttl.org"/>
      <sheetName val="svk1995total"/>
      <sheetName val="svk1995import"/>
      <sheetName val="svk1995domestic"/>
      <sheetName val="svk1995ttl.org"/>
      <sheetName val="svk2000total"/>
      <sheetName val="svk2000import"/>
      <sheetName val="svk2000domestic"/>
      <sheetName val="svk2000ttl.org"/>
      <sheetName val="svn2000total"/>
      <sheetName val="svn2000import"/>
      <sheetName val="svn2000domestic"/>
      <sheetName val="svn2000ttl.org"/>
      <sheetName val="svn2005total"/>
      <sheetName val="svn2005import"/>
      <sheetName val="svn2005domestic"/>
      <sheetName val="svn2005ttl.org"/>
      <sheetName val="SWE1995total"/>
      <sheetName val="SWE1995import"/>
      <sheetName val="SWE1995domestic"/>
      <sheetName val="SWE1995ttl.org"/>
      <sheetName val="swe2000total"/>
      <sheetName val="swe2000import"/>
      <sheetName val="swe2000domestic"/>
      <sheetName val="swe2000ttl.org"/>
      <sheetName val="SWE2005total"/>
      <sheetName val="SWE2005import"/>
      <sheetName val="SWE2005domestic"/>
      <sheetName val="SWE2005ttl.org"/>
      <sheetName val="TUR1996total"/>
      <sheetName val="TUR1996import"/>
      <sheetName val="TUR1996domestic"/>
      <sheetName val="TUR1996ttl.org"/>
      <sheetName val="TUR2002total"/>
      <sheetName val="TUR2002import"/>
      <sheetName val="TUR2002domestic"/>
      <sheetName val="TUR2002ttl.org"/>
      <sheetName val="TWN1996total"/>
      <sheetName val="TWN1996import"/>
      <sheetName val="TWN1996domestic"/>
      <sheetName val="TWN1996ttl.org"/>
      <sheetName val="TWN2001total"/>
      <sheetName val="TWN2001import"/>
      <sheetName val="TWN2001domestic"/>
      <sheetName val="TWN2001ttl.org"/>
      <sheetName val="usa1995total"/>
      <sheetName val="usa1995domestic"/>
      <sheetName val="usa1995import"/>
      <sheetName val="usa1995ttl.org"/>
      <sheetName val="usa2000total"/>
      <sheetName val="usa2000Import"/>
      <sheetName val="usa2000domestic"/>
      <sheetName val="usa2000ttl.org"/>
      <sheetName val="usa2005total"/>
      <sheetName val="usa2005import"/>
      <sheetName val="usa2005domestic"/>
      <sheetName val="usa2005ttl.org"/>
      <sheetName val="ZAF1993total"/>
      <sheetName val="ZAF1993domestic"/>
      <sheetName val="ZAF1993import"/>
      <sheetName val="ZAF1993ttl.org"/>
    </sheetNames>
    <sheetDataSet>
      <sheetData sheetId="0" refreshError="1"/>
      <sheetData sheetId="1" refreshError="1"/>
      <sheetData sheetId="2">
        <row r="9">
          <cell r="B9" t="str">
            <v>usa</v>
          </cell>
        </row>
        <row r="11">
          <cell r="B11">
            <v>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s>
    <sheetDataSet>
      <sheetData sheetId="0" refreshError="1"/>
      <sheetData sheetId="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temp"/>
      <sheetName val="OUTPUT-2"/>
      <sheetName val="Sheet2"/>
      <sheetName val="BoxPlot2"/>
      <sheetName val="BoxPlot_Shifted"/>
      <sheetName val="Data_Shifted"/>
      <sheetName val="Data"/>
      <sheetName val="© Terms"/>
      <sheetName val="DATA GDPpc"/>
      <sheetName val="BoxPlot-template (2)"/>
      <sheetName val="PROCESS"/>
      <sheetName val="OUTPUT-1"/>
      <sheetName val="PROCESS (2)"/>
    </sheetNames>
    <sheetDataSet>
      <sheetData sheetId="0" refreshError="1"/>
      <sheetData sheetId="1" refreshError="1"/>
      <sheetData sheetId="2" refreshError="1"/>
      <sheetData sheetId="3" refreshError="1"/>
      <sheetData sheetId="4" refreshError="1"/>
      <sheetData sheetId="5">
        <row r="1">
          <cell r="I1">
            <v>140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efreshError="1">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62.744999999999997</v>
          </cell>
          <cell r="E5">
            <v>64.037999999999997</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74.876000000000005</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66.677000000000007</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67.802000000000007</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75.647000000000006</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78.974000000000004</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72.591999999999999</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49.883000000000003</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68.736000000000004</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62.470999999999997</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80.433000000000007</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81.864999999999995</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64.242999999999995</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71.742000000000004</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_A4.1"/>
      <sheetName val="T_A4.2"/>
      <sheetName val="T_A4.3"/>
      <sheetName val="T_A4.4"/>
      <sheetName val="T_A4.5"/>
      <sheetName val="Data Table A4.5"/>
      <sheetName val="T_A4.6"/>
      <sheetName val="T_A4.3a (non adjusted)"/>
      <sheetName val="T_A4.7 (Web)"/>
      <sheetName val="T_A4.8 (Web)"/>
      <sheetName val="Data_CA4.1"/>
      <sheetName val="C_A4.1"/>
      <sheetName val="Data_CA4.2"/>
      <sheetName val="C_A4.2"/>
      <sheetName val="Data_CA4.3"/>
      <sheetName val="C_A4.3"/>
      <sheetName val="Data C_A4.4"/>
      <sheetName val="C_A4.4"/>
      <sheetName val="Data C_A4.5"/>
      <sheetName val="C_A4.5"/>
      <sheetName val="Country"/>
      <sheetName val="Data C_A4.6"/>
      <sheetName val="T_Extracted Texts_11 June"/>
      <sheetName val="Contents French"/>
      <sheetName val="T_A4.1 French"/>
      <sheetName val="T_A4.2 French"/>
      <sheetName val="T_A4.3 French"/>
      <sheetName val="T_A4.4 French"/>
      <sheetName val="T_A4.5 French"/>
      <sheetName val="T_A4.6 French"/>
      <sheetName val="T_A4.7 (Web) French"/>
      <sheetName val="T_A4.8 (Web) French"/>
      <sheetName val="Extracted Texts"/>
      <sheetName val="C_A4.1 French"/>
      <sheetName val="C_A4.2 French"/>
      <sheetName val="C_A4.3 French"/>
      <sheetName val="C_A4.4 French"/>
      <sheetName val="C_A4.5 French"/>
      <sheetName val="C_A4.6"/>
    </sheetNames>
    <sheetDataSet>
      <sheetData sheetId="0"/>
      <sheetData sheetId="1"/>
      <sheetData sheetId="2"/>
      <sheetData sheetId="3"/>
      <sheetData sheetId="4"/>
      <sheetData sheetId="5"/>
      <sheetData sheetId="6"/>
      <sheetData sheetId="7">
        <row r="5">
          <cell r="C5" t="str">
            <v>All fields</v>
          </cell>
          <cell r="D5" t="str">
            <v xml:space="preserve"> Education</v>
          </cell>
          <cell r="E5" t="str">
            <v xml:space="preserve"> Humanities and arts </v>
          </cell>
          <cell r="F5" t="str">
            <v xml:space="preserve"> Health and welfare </v>
          </cell>
          <cell r="G5" t="str">
            <v xml:space="preserve"> Social sciences, business and law </v>
          </cell>
          <cell r="H5" t="str">
            <v xml:space="preserve"> Services </v>
          </cell>
          <cell r="I5" t="str">
            <v xml:space="preserve"> Engineering, manufacturing and construction </v>
          </cell>
          <cell r="J5" t="str">
            <v>Sciences</v>
          </cell>
          <cell r="K5" t="str">
            <v xml:space="preserve"> Life sciences</v>
          </cell>
          <cell r="L5" t="str">
            <v>Physical sciences</v>
          </cell>
          <cell r="M5" t="str">
            <v>Mathematics and statistics</v>
          </cell>
          <cell r="N5" t="str">
            <v>Computing</v>
          </cell>
          <cell r="O5" t="str">
            <v xml:space="preserve"> Agriculture </v>
          </cell>
        </row>
        <row r="8">
          <cell r="A8" t="str">
            <v>Australia</v>
          </cell>
          <cell r="B8">
            <v>1</v>
          </cell>
          <cell r="C8">
            <v>56.678196939119402</v>
          </cell>
          <cell r="D8">
            <v>74.554174067495595</v>
          </cell>
          <cell r="E8">
            <v>63.803251121076201</v>
          </cell>
          <cell r="F8">
            <v>75.267628285671194</v>
          </cell>
          <cell r="G8">
            <v>53.937786055010399</v>
          </cell>
          <cell r="H8">
            <v>55.010048808498397</v>
          </cell>
          <cell r="I8">
            <v>24.3097396133494</v>
          </cell>
          <cell r="J8">
            <v>37.311997538177501</v>
          </cell>
          <cell r="K8">
            <v>55.146883209935503</v>
          </cell>
          <cell r="L8">
            <v>48.051685846961398</v>
          </cell>
          <cell r="M8">
            <v>39.891696750902497</v>
          </cell>
          <cell r="N8">
            <v>19.573992957141598</v>
          </cell>
          <cell r="O8">
            <v>55.354371443352299</v>
          </cell>
        </row>
        <row r="9">
          <cell r="A9" t="str">
            <v>Austria</v>
          </cell>
          <cell r="C9">
            <v>53.085999546176502</v>
          </cell>
          <cell r="D9">
            <v>78.690344062153201</v>
          </cell>
          <cell r="E9">
            <v>66.417233560090693</v>
          </cell>
          <cell r="F9">
            <v>66.064463149250699</v>
          </cell>
          <cell r="G9">
            <v>55.975431412693801</v>
          </cell>
          <cell r="H9">
            <v>44.467005076142101</v>
          </cell>
          <cell r="I9">
            <v>24.727499221426299</v>
          </cell>
          <cell r="J9">
            <v>34.966960352422902</v>
          </cell>
          <cell r="K9">
            <v>66.849315068493198</v>
          </cell>
          <cell r="L9">
            <v>34.9261511728931</v>
          </cell>
          <cell r="M9">
            <v>36.982968369829699</v>
          </cell>
          <cell r="N9">
            <v>15.444810543657301</v>
          </cell>
          <cell r="O9">
            <v>62.605042016806699</v>
          </cell>
        </row>
        <row r="10">
          <cell r="A10" t="str">
            <v>Belgium</v>
          </cell>
          <cell r="C10">
            <v>54.559283080636902</v>
          </cell>
          <cell r="D10">
            <v>75.895765472312704</v>
          </cell>
          <cell r="E10">
            <v>65.2916666666667</v>
          </cell>
          <cell r="F10">
            <v>65.526811378729306</v>
          </cell>
          <cell r="G10">
            <v>58.037830344765901</v>
          </cell>
          <cell r="H10">
            <v>39.169139465875404</v>
          </cell>
          <cell r="I10">
            <v>25.351629502572901</v>
          </cell>
          <cell r="J10">
            <v>35.4712362301102</v>
          </cell>
          <cell r="K10">
            <v>51.401869158878498</v>
          </cell>
          <cell r="L10">
            <v>33.244325767690299</v>
          </cell>
          <cell r="M10">
            <v>44.4444444444444</v>
          </cell>
          <cell r="N10">
            <v>10.3080568720379</v>
          </cell>
          <cell r="O10">
            <v>54.292211483797601</v>
          </cell>
        </row>
        <row r="11">
          <cell r="A11" t="str">
            <v>Canada</v>
          </cell>
          <cell r="B11">
            <v>1</v>
          </cell>
          <cell r="C11">
            <v>59.760032622089099</v>
          </cell>
          <cell r="D11">
            <v>76.720475785896298</v>
          </cell>
          <cell r="E11">
            <v>64.620123938818594</v>
          </cell>
          <cell r="F11">
            <v>83.415643071208507</v>
          </cell>
          <cell r="G11">
            <v>57.800563650536702</v>
          </cell>
          <cell r="H11">
            <v>59.615145800973998</v>
          </cell>
          <cell r="I11">
            <v>23.500371589340698</v>
          </cell>
          <cell r="J11">
            <v>49.005500017295702</v>
          </cell>
          <cell r="K11">
            <v>62.639944713199696</v>
          </cell>
          <cell r="L11">
            <v>44.799382716049401</v>
          </cell>
          <cell r="M11">
            <v>42.445359518530303</v>
          </cell>
          <cell r="N11">
            <v>17.909204498125799</v>
          </cell>
          <cell r="O11">
            <v>57.497181510710298</v>
          </cell>
        </row>
        <row r="12">
          <cell r="A12" t="str">
            <v>Chile</v>
          </cell>
          <cell r="C12">
            <v>56.632890076069899</v>
          </cell>
          <cell r="D12">
            <v>72.221930882584303</v>
          </cell>
          <cell r="E12">
            <v>60.238693467336702</v>
          </cell>
          <cell r="F12">
            <v>70.045999819608596</v>
          </cell>
          <cell r="G12">
            <v>51.5459406903257</v>
          </cell>
          <cell r="H12">
            <v>52.412425644415102</v>
          </cell>
          <cell r="I12">
            <v>26.077861708309101</v>
          </cell>
          <cell r="J12">
            <v>33.005822416302799</v>
          </cell>
          <cell r="K12">
            <v>52.387096774193601</v>
          </cell>
          <cell r="L12">
            <v>41.834451901565998</v>
          </cell>
          <cell r="M12">
            <v>47.692307692307701</v>
          </cell>
          <cell r="N12">
            <v>16.604057099924901</v>
          </cell>
          <cell r="O12">
            <v>47.817836812144201</v>
          </cell>
        </row>
        <row r="13">
          <cell r="A13" t="str">
            <v>Czech Republic</v>
          </cell>
          <cell r="C13">
            <v>59.276997080261303</v>
          </cell>
          <cell r="D13">
            <v>79.5806804296096</v>
          </cell>
          <cell r="E13">
            <v>71.495592834802395</v>
          </cell>
          <cell r="F13">
            <v>79.202696760955604</v>
          </cell>
          <cell r="G13">
            <v>67.336774427239007</v>
          </cell>
          <cell r="H13">
            <v>42.651673640167402</v>
          </cell>
          <cell r="I13">
            <v>23.9441609977324</v>
          </cell>
          <cell r="J13">
            <v>38.566775244299698</v>
          </cell>
          <cell r="K13">
            <v>70.351758793969907</v>
          </cell>
          <cell r="L13">
            <v>46.644977633184197</v>
          </cell>
          <cell r="M13">
            <v>51.7195767195767</v>
          </cell>
          <cell r="N13">
            <v>12.454019968470799</v>
          </cell>
          <cell r="O13">
            <v>59.862932061978498</v>
          </cell>
        </row>
        <row r="14">
          <cell r="A14" t="str">
            <v>Denmark</v>
          </cell>
          <cell r="C14">
            <v>59.7355357754194</v>
          </cell>
          <cell r="D14">
            <v>74.423123633713899</v>
          </cell>
          <cell r="E14">
            <v>65.493562231759697</v>
          </cell>
          <cell r="F14">
            <v>80.125765348336898</v>
          </cell>
          <cell r="G14">
            <v>52.321793803499702</v>
          </cell>
          <cell r="H14">
            <v>23.042998897464201</v>
          </cell>
          <cell r="I14">
            <v>32.004219409282697</v>
          </cell>
          <cell r="J14">
            <v>37.290197032352197</v>
          </cell>
          <cell r="K14">
            <v>67.361835245046905</v>
          </cell>
          <cell r="L14">
            <v>38.396111786148197</v>
          </cell>
          <cell r="M14">
            <v>36.166365280289298</v>
          </cell>
          <cell r="N14">
            <v>20.889639639639601</v>
          </cell>
          <cell r="O14">
            <v>72.945205479452099</v>
          </cell>
        </row>
        <row r="15">
          <cell r="A15" t="str">
            <v>Estonia</v>
          </cell>
          <cell r="C15">
            <v>68.775645268034395</v>
          </cell>
          <cell r="D15">
            <v>97.424892703862696</v>
          </cell>
          <cell r="E15">
            <v>80.801209372637899</v>
          </cell>
          <cell r="F15">
            <v>85.336538461538495</v>
          </cell>
          <cell r="G15">
            <v>71.406491499227201</v>
          </cell>
          <cell r="H15">
            <v>68.273092369477894</v>
          </cell>
          <cell r="I15">
            <v>37.803468208092497</v>
          </cell>
          <cell r="J15">
            <v>49.510337323177403</v>
          </cell>
          <cell r="K15">
            <v>72.125435540069702</v>
          </cell>
          <cell r="L15">
            <v>51.243781094527399</v>
          </cell>
          <cell r="M15">
            <v>82.539682539682502</v>
          </cell>
          <cell r="N15">
            <v>25.271739130434799</v>
          </cell>
          <cell r="O15">
            <v>56.5420560747664</v>
          </cell>
        </row>
        <row r="16">
          <cell r="A16" t="str">
            <v>Finland</v>
          </cell>
          <cell r="C16">
            <v>59.962664570642602</v>
          </cell>
          <cell r="D16">
            <v>81.703775411422995</v>
          </cell>
          <cell r="E16">
            <v>74.270206835851596</v>
          </cell>
          <cell r="F16">
            <v>86.411595438559104</v>
          </cell>
          <cell r="G16">
            <v>66.388344551418598</v>
          </cell>
          <cell r="H16">
            <v>76.396039603960403</v>
          </cell>
          <cell r="I16">
            <v>21.4840873762579</v>
          </cell>
          <cell r="J16">
            <v>46.302331411381303</v>
          </cell>
          <cell r="K16">
            <v>76.178343949044603</v>
          </cell>
          <cell r="L16">
            <v>50.348258706467703</v>
          </cell>
          <cell r="M16">
            <v>47.505422993492402</v>
          </cell>
          <cell r="N16">
            <v>28.399518652226199</v>
          </cell>
          <cell r="O16">
            <v>55.326768128916697</v>
          </cell>
        </row>
        <row r="17">
          <cell r="A17" t="str">
            <v>France</v>
          </cell>
          <cell r="B17">
            <v>1</v>
          </cell>
          <cell r="C17">
            <v>54.543944925617794</v>
          </cell>
          <cell r="D17">
            <v>76.432308281230064</v>
          </cell>
          <cell r="E17">
            <v>71.763147806085101</v>
          </cell>
          <cell r="F17">
            <v>60.186145039888231</v>
          </cell>
          <cell r="G17">
            <v>60.477474008471312</v>
          </cell>
          <cell r="H17">
            <v>42.454987139182627</v>
          </cell>
          <cell r="I17">
            <v>30.054277778786282</v>
          </cell>
          <cell r="J17">
            <v>37.623020780713823</v>
          </cell>
          <cell r="K17">
            <v>62.712933753943226</v>
          </cell>
          <cell r="L17">
            <v>38.701684836471756</v>
          </cell>
          <cell r="M17">
            <v>36.145861059355873</v>
          </cell>
          <cell r="N17">
            <v>15.808016633937855</v>
          </cell>
          <cell r="O17">
            <v>54.808743169398909</v>
          </cell>
        </row>
        <row r="18">
          <cell r="A18" t="str">
            <v>Germany</v>
          </cell>
          <cell r="C18">
            <v>55.319026297708703</v>
          </cell>
          <cell r="D18">
            <v>73.669338265515805</v>
          </cell>
          <cell r="E18">
            <v>73.074813101704905</v>
          </cell>
          <cell r="F18">
            <v>69.444145211677295</v>
          </cell>
          <cell r="G18">
            <v>53.471086789682701</v>
          </cell>
          <cell r="H18">
            <v>55.065675593116801</v>
          </cell>
          <cell r="I18">
            <v>21.960381303377201</v>
          </cell>
          <cell r="J18">
            <v>44.304641279893303</v>
          </cell>
          <cell r="K18">
            <v>67.439571929392997</v>
          </cell>
          <cell r="L18">
            <v>42.7240826582333</v>
          </cell>
          <cell r="M18">
            <v>61.362774110327003</v>
          </cell>
          <cell r="N18">
            <v>15.334872979214801</v>
          </cell>
          <cell r="O18">
            <v>54.140127388534999</v>
          </cell>
        </row>
        <row r="19">
          <cell r="A19" t="str">
            <v>Greece</v>
          </cell>
          <cell r="C19">
            <v>61.801151111612697</v>
          </cell>
          <cell r="D19">
            <v>76.130099228224907</v>
          </cell>
          <cell r="E19">
            <v>78.179063013006697</v>
          </cell>
          <cell r="F19">
            <v>59.377628259041202</v>
          </cell>
          <cell r="G19">
            <v>64.540797386591393</v>
          </cell>
          <cell r="H19" t="str">
            <v>n</v>
          </cell>
          <cell r="I19">
            <v>40.698299015219298</v>
          </cell>
          <cell r="J19">
            <v>47.608303249097503</v>
          </cell>
          <cell r="K19">
            <v>69.109195402298894</v>
          </cell>
          <cell r="L19">
            <v>49.258160237388701</v>
          </cell>
          <cell r="M19">
            <v>47.945945945945901</v>
          </cell>
          <cell r="N19">
            <v>38.509615384615401</v>
          </cell>
          <cell r="O19">
            <v>47.641791044776099</v>
          </cell>
        </row>
        <row r="20">
          <cell r="A20" t="str">
            <v>Hungary</v>
          </cell>
          <cell r="C20">
            <v>63.4970416114326</v>
          </cell>
          <cell r="D20">
            <v>80.228697897454794</v>
          </cell>
          <cell r="E20">
            <v>73.392152310192699</v>
          </cell>
          <cell r="F20">
            <v>78.050160286630202</v>
          </cell>
          <cell r="G20">
            <v>67.876943599149598</v>
          </cell>
          <cell r="H20">
            <v>60.556537102473499</v>
          </cell>
          <cell r="I20">
            <v>22.6028519914768</v>
          </cell>
          <cell r="J20">
            <v>39.397371998187602</v>
          </cell>
          <cell r="K20">
            <v>70.173267326732699</v>
          </cell>
          <cell r="L20">
            <v>47.755702722590101</v>
          </cell>
          <cell r="M20">
            <v>54.733727810650898</v>
          </cell>
          <cell r="N20">
            <v>17.705605028810901</v>
          </cell>
          <cell r="O20">
            <v>48.919567827130798</v>
          </cell>
        </row>
        <row r="21">
          <cell r="A21" t="str">
            <v>Iceland</v>
          </cell>
          <cell r="C21">
            <v>66.958260434891301</v>
          </cell>
          <cell r="D21">
            <v>83.8422391857506</v>
          </cell>
          <cell r="E21">
            <v>68.797953964194406</v>
          </cell>
          <cell r="F21">
            <v>87.600644122383301</v>
          </cell>
          <cell r="G21">
            <v>59.045725646123302</v>
          </cell>
          <cell r="H21">
            <v>69.767441860465098</v>
          </cell>
          <cell r="I21">
            <v>40.322580645161302</v>
          </cell>
          <cell r="J21">
            <v>47.892720306513397</v>
          </cell>
          <cell r="K21">
            <v>73.451327433628293</v>
          </cell>
          <cell r="L21">
            <v>43.396226415094297</v>
          </cell>
          <cell r="M21">
            <v>23.076923076923102</v>
          </cell>
          <cell r="N21">
            <v>18.840579710144901</v>
          </cell>
          <cell r="O21">
            <v>63.157894736842103</v>
          </cell>
        </row>
        <row r="22">
          <cell r="A22" t="str">
            <v>Ireland</v>
          </cell>
          <cell r="C22">
            <v>57.447560167807502</v>
          </cell>
          <cell r="D22">
            <v>76.149601471489902</v>
          </cell>
          <cell r="E22">
            <v>61.612046058458802</v>
          </cell>
          <cell r="F22">
            <v>80.251538667380203</v>
          </cell>
          <cell r="G22">
            <v>54.4224838800112</v>
          </cell>
          <cell r="H22">
            <v>52.160493827160501</v>
          </cell>
          <cell r="I22">
            <v>20.655662540119199</v>
          </cell>
          <cell r="J22">
            <v>42.005218039508001</v>
          </cell>
          <cell r="K22">
            <v>59.806629834254103</v>
          </cell>
          <cell r="L22">
            <v>44.3965517241379</v>
          </cell>
          <cell r="M22">
            <v>30.757341576506999</v>
          </cell>
          <cell r="N22">
            <v>21.8984179850125</v>
          </cell>
          <cell r="O22">
            <v>52.825552825552798</v>
          </cell>
        </row>
        <row r="23">
          <cell r="A23" t="str">
            <v>Israel</v>
          </cell>
          <cell r="C23">
            <v>57.402836739395099</v>
          </cell>
          <cell r="D23">
            <v>81.116314390583497</v>
          </cell>
          <cell r="E23">
            <v>59.494524010109501</v>
          </cell>
          <cell r="F23">
            <v>76.851672790562802</v>
          </cell>
          <cell r="G23">
            <v>56.2182741116751</v>
          </cell>
          <cell r="H23">
            <v>72.689075630252105</v>
          </cell>
          <cell r="I23">
            <v>26.271604938271601</v>
          </cell>
          <cell r="J23">
            <v>44.050632911392398</v>
          </cell>
          <cell r="K23">
            <v>62.8405538186691</v>
          </cell>
          <cell r="L23">
            <v>40.1807723911257</v>
          </cell>
          <cell r="M23">
            <v>37.352555701179597</v>
          </cell>
          <cell r="N23">
            <v>25.146541617819501</v>
          </cell>
          <cell r="O23">
            <v>54.155495978552302</v>
          </cell>
        </row>
        <row r="24">
          <cell r="A24" t="str">
            <v>Italy</v>
          </cell>
          <cell r="C24">
            <v>59.365349199603301</v>
          </cell>
          <cell r="D24">
            <v>91.47753952105181</v>
          </cell>
          <cell r="E24">
            <v>74.318880367640475</v>
          </cell>
          <cell r="F24">
            <v>67.921612084803598</v>
          </cell>
          <cell r="G24">
            <v>57.961712495649145</v>
          </cell>
          <cell r="H24">
            <v>50.272660280029477</v>
          </cell>
          <cell r="I24">
            <v>32.714936275558543</v>
          </cell>
          <cell r="J24">
            <v>52.400453629032263</v>
          </cell>
          <cell r="K24">
            <v>70.872131147540983</v>
          </cell>
          <cell r="L24">
            <v>40.724117295032912</v>
          </cell>
          <cell r="M24">
            <v>53.408556652562289</v>
          </cell>
          <cell r="N24">
            <v>14.974802015838733</v>
          </cell>
          <cell r="O24">
            <v>32.980972515856237</v>
          </cell>
        </row>
        <row r="25">
          <cell r="A25" t="str">
            <v>Japan</v>
          </cell>
          <cell r="C25">
            <v>41.624861326148697</v>
          </cell>
          <cell r="D25">
            <v>59.385058031795602</v>
          </cell>
          <cell r="E25">
            <v>68.790017913836195</v>
          </cell>
          <cell r="F25">
            <v>56.356943489340999</v>
          </cell>
          <cell r="G25">
            <v>35.313630880578998</v>
          </cell>
          <cell r="H25">
            <v>90.244054289627698</v>
          </cell>
          <cell r="I25">
            <v>11.0670882084206</v>
          </cell>
          <cell r="J25">
            <v>25.610724925521399</v>
          </cell>
          <cell r="K25" t="str">
            <v>m</v>
          </cell>
          <cell r="L25" t="str">
            <v>m</v>
          </cell>
          <cell r="M25" t="str">
            <v>m</v>
          </cell>
          <cell r="N25" t="str">
            <v>m</v>
          </cell>
          <cell r="O25">
            <v>38.394383943839401</v>
          </cell>
        </row>
        <row r="26">
          <cell r="A26" t="str">
            <v>Korea</v>
          </cell>
          <cell r="C26">
            <v>47.215881544925701</v>
          </cell>
          <cell r="D26">
            <v>71.102507654545903</v>
          </cell>
          <cell r="E26">
            <v>66.646642820085702</v>
          </cell>
          <cell r="F26">
            <v>64.986669401148504</v>
          </cell>
          <cell r="G26">
            <v>43.461624310449302</v>
          </cell>
          <cell r="H26">
            <v>34.270146257527998</v>
          </cell>
          <cell r="I26">
            <v>23.320467639984301</v>
          </cell>
          <cell r="J26">
            <v>39.216620351991502</v>
          </cell>
          <cell r="K26">
            <v>48.367363809208904</v>
          </cell>
          <cell r="L26">
            <v>46.893091470474701</v>
          </cell>
          <cell r="M26">
            <v>54.796573875802999</v>
          </cell>
          <cell r="N26">
            <v>20.860702151755401</v>
          </cell>
          <cell r="O26">
            <v>39.436366900018001</v>
          </cell>
        </row>
        <row r="27">
          <cell r="A27" t="str">
            <v>Luxembourg</v>
          </cell>
          <cell r="C27" t="str">
            <v>m</v>
          </cell>
          <cell r="D27" t="str">
            <v>m</v>
          </cell>
          <cell r="E27" t="str">
            <v>m</v>
          </cell>
          <cell r="F27" t="str">
            <v>m</v>
          </cell>
          <cell r="G27" t="str">
            <v>m</v>
          </cell>
          <cell r="H27" t="str">
            <v>m</v>
          </cell>
          <cell r="I27" t="str">
            <v>m</v>
          </cell>
          <cell r="J27" t="str">
            <v>m</v>
          </cell>
          <cell r="K27" t="str">
            <v>m</v>
          </cell>
          <cell r="L27" t="str">
            <v>m</v>
          </cell>
          <cell r="M27" t="str">
            <v>m</v>
          </cell>
          <cell r="N27" t="str">
            <v>m</v>
          </cell>
          <cell r="O27" t="str">
            <v>m</v>
          </cell>
        </row>
        <row r="28">
          <cell r="A28" t="str">
            <v>Mexico</v>
          </cell>
          <cell r="C28">
            <v>54.983813372872703</v>
          </cell>
          <cell r="D28">
            <v>72.904651724971501</v>
          </cell>
          <cell r="E28">
            <v>58.3149536832819</v>
          </cell>
          <cell r="F28">
            <v>65.6748458600634</v>
          </cell>
          <cell r="G28">
            <v>59.221497365424298</v>
          </cell>
          <cell r="H28">
            <v>25.0344510794672</v>
          </cell>
          <cell r="I28">
            <v>28.489060895663801</v>
          </cell>
          <cell r="J28">
            <v>48.015558596845104</v>
          </cell>
          <cell r="K28">
            <v>59.226130653266303</v>
          </cell>
          <cell r="L28">
            <v>40.347826086956502</v>
          </cell>
          <cell r="M28">
            <v>44.204104270659997</v>
          </cell>
          <cell r="N28">
            <v>41.726290150707896</v>
          </cell>
          <cell r="O28">
            <v>35.357714895888897</v>
          </cell>
        </row>
        <row r="29">
          <cell r="A29" t="str">
            <v>Netherlands</v>
          </cell>
          <cell r="C29">
            <v>56.704884007689401</v>
          </cell>
          <cell r="D29">
            <v>79.741575591985423</v>
          </cell>
          <cell r="E29">
            <v>57.349826315343556</v>
          </cell>
          <cell r="F29">
            <v>74.67417670517618</v>
          </cell>
          <cell r="G29">
            <v>53.331700646951973</v>
          </cell>
          <cell r="H29">
            <v>53.197118918124353</v>
          </cell>
          <cell r="I29">
            <v>19.507465580764009</v>
          </cell>
          <cell r="J29">
            <v>22.655374268277495</v>
          </cell>
          <cell r="K29">
            <v>62.346263008514669</v>
          </cell>
          <cell r="L29">
            <v>24.223107569721115</v>
          </cell>
          <cell r="M29">
            <v>31.9693094629156</v>
          </cell>
          <cell r="N29">
            <v>10.936170212765957</v>
          </cell>
          <cell r="O29">
            <v>55.150884495317378</v>
          </cell>
        </row>
        <row r="30">
          <cell r="A30" t="str">
            <v>New Zealand</v>
          </cell>
          <cell r="C30">
            <v>60.624759892431797</v>
          </cell>
          <cell r="D30">
            <v>80.714940421631496</v>
          </cell>
          <cell r="E30">
            <v>63.933518005540201</v>
          </cell>
          <cell r="F30">
            <v>79.174336050486502</v>
          </cell>
          <cell r="G30">
            <v>56.6929615361096</v>
          </cell>
          <cell r="H30">
            <v>52.976190476190503</v>
          </cell>
          <cell r="I30">
            <v>30.1983365323097</v>
          </cell>
          <cell r="J30">
            <v>44.309451491870597</v>
          </cell>
          <cell r="K30">
            <v>58.923395445134602</v>
          </cell>
          <cell r="L30">
            <v>45.8041958041958</v>
          </cell>
          <cell r="M30">
            <v>47.801147227533498</v>
          </cell>
          <cell r="N30">
            <v>23.552557616638602</v>
          </cell>
          <cell r="O30">
            <v>55.120481927710799</v>
          </cell>
        </row>
        <row r="31">
          <cell r="A31" t="str">
            <v>Norway</v>
          </cell>
          <cell r="C31">
            <v>60.861917326297302</v>
          </cell>
          <cell r="D31">
            <v>74.8823082763857</v>
          </cell>
          <cell r="E31">
            <v>58.672839506172799</v>
          </cell>
          <cell r="F31">
            <v>82.507427213309597</v>
          </cell>
          <cell r="G31">
            <v>55.737853517041302</v>
          </cell>
          <cell r="H31">
            <v>45.992469069392101</v>
          </cell>
          <cell r="I31">
            <v>26.6765578635015</v>
          </cell>
          <cell r="J31">
            <v>36.167039522744197</v>
          </cell>
          <cell r="K31">
            <v>74.664429530201303</v>
          </cell>
          <cell r="L31">
            <v>38.492871690427698</v>
          </cell>
          <cell r="M31">
            <v>31.052631578947398</v>
          </cell>
          <cell r="N31">
            <v>19.715302491103198</v>
          </cell>
          <cell r="O31">
            <v>57.818181818181799</v>
          </cell>
        </row>
        <row r="32">
          <cell r="A32" t="str">
            <v>Poland</v>
          </cell>
          <cell r="C32">
            <v>65.669286001326597</v>
          </cell>
          <cell r="D32">
            <v>80.182049806854607</v>
          </cell>
          <cell r="E32">
            <v>76.126135116255867</v>
          </cell>
          <cell r="F32">
            <v>74.870456867610571</v>
          </cell>
          <cell r="G32">
            <v>68.573650633824514</v>
          </cell>
          <cell r="H32">
            <v>55.562435500515996</v>
          </cell>
          <cell r="I32">
            <v>33.328541909981134</v>
          </cell>
          <cell r="J32">
            <v>45.379549555883663</v>
          </cell>
          <cell r="K32">
            <v>73.1456862565325</v>
          </cell>
          <cell r="L32">
            <v>65.310248957411858</v>
          </cell>
          <cell r="M32">
            <v>66.290018832391723</v>
          </cell>
          <cell r="N32">
            <v>15.988463555322497</v>
          </cell>
          <cell r="O32">
            <v>56.220516140967533</v>
          </cell>
        </row>
        <row r="33">
          <cell r="A33" t="str">
            <v>Portugal</v>
          </cell>
          <cell r="C33">
            <v>60.111551146710099</v>
          </cell>
          <cell r="D33">
            <v>84.722834877223903</v>
          </cell>
          <cell r="E33">
            <v>61.117993186745103</v>
          </cell>
          <cell r="F33">
            <v>78.276261978880498</v>
          </cell>
          <cell r="G33">
            <v>62.600244072524397</v>
          </cell>
          <cell r="H33">
            <v>45.603112840466899</v>
          </cell>
          <cell r="I33">
            <v>30.873880752411999</v>
          </cell>
          <cell r="J33">
            <v>54.242896068509097</v>
          </cell>
          <cell r="K33">
            <v>69.625578460244</v>
          </cell>
          <cell r="L33">
            <v>49.239391513210599</v>
          </cell>
          <cell r="M33">
            <v>60.2298850574713</v>
          </cell>
          <cell r="N33">
            <v>23.676880222841199</v>
          </cell>
          <cell r="O33">
            <v>58.0286168521463</v>
          </cell>
        </row>
        <row r="34">
          <cell r="A34" t="str">
            <v>Slovak Republic</v>
          </cell>
          <cell r="C34">
            <v>64.198860204322798</v>
          </cell>
          <cell r="D34">
            <v>78.170754896368095</v>
          </cell>
          <cell r="E34">
            <v>69.214960953555305</v>
          </cell>
          <cell r="F34">
            <v>83.669674219987598</v>
          </cell>
          <cell r="G34">
            <v>68.765856453064899</v>
          </cell>
          <cell r="H34">
            <v>44.286037565059999</v>
          </cell>
          <cell r="I34">
            <v>31.405377980720399</v>
          </cell>
          <cell r="J34">
            <v>42.897119341563801</v>
          </cell>
          <cell r="K34">
            <v>69.810326659641703</v>
          </cell>
          <cell r="L34">
            <v>53.049759229534502</v>
          </cell>
          <cell r="M34">
            <v>54.9295774647887</v>
          </cell>
          <cell r="N34">
            <v>11.7364746945899</v>
          </cell>
          <cell r="O34">
            <v>47.062841530054598</v>
          </cell>
        </row>
        <row r="35">
          <cell r="A35" t="str">
            <v>Slovenia</v>
          </cell>
          <cell r="C35">
            <v>65.0948320863059</v>
          </cell>
          <cell r="D35">
            <v>84.017467248908304</v>
          </cell>
          <cell r="E35">
            <v>77.474081055607897</v>
          </cell>
          <cell r="F35">
            <v>77.045177045177098</v>
          </cell>
          <cell r="G35">
            <v>69.018058690744894</v>
          </cell>
          <cell r="H35">
            <v>58.6278586278586</v>
          </cell>
          <cell r="I35">
            <v>32.8309305373526</v>
          </cell>
          <cell r="J35">
            <v>49.694749694749703</v>
          </cell>
          <cell r="K35">
            <v>72.899728997289998</v>
          </cell>
          <cell r="L35">
            <v>44.680851063829799</v>
          </cell>
          <cell r="M35">
            <v>52.941176470588204</v>
          </cell>
          <cell r="N35">
            <v>13.3928571428571</v>
          </cell>
          <cell r="O35">
            <v>63.608562691131503</v>
          </cell>
        </row>
        <row r="36">
          <cell r="A36" t="str">
            <v>Spain</v>
          </cell>
          <cell r="C36">
            <v>59.393363010926699</v>
          </cell>
          <cell r="D36">
            <v>75.636246945274095</v>
          </cell>
          <cell r="E36">
            <v>64.570200573065904</v>
          </cell>
          <cell r="F36">
            <v>76.293831854668397</v>
          </cell>
          <cell r="G36">
            <v>60.163536104523402</v>
          </cell>
          <cell r="H36">
            <v>55.8844881826248</v>
          </cell>
          <cell r="I36">
            <v>33.853056024813803</v>
          </cell>
          <cell r="J36">
            <v>41.0208187543737</v>
          </cell>
          <cell r="K36">
            <v>66.888228091656501</v>
          </cell>
          <cell r="L36">
            <v>51.290142936699503</v>
          </cell>
          <cell r="M36">
            <v>51.062573789846503</v>
          </cell>
          <cell r="N36">
            <v>19.043824701195199</v>
          </cell>
          <cell r="O36">
            <v>48.8316831683168</v>
          </cell>
        </row>
        <row r="37">
          <cell r="A37" t="str">
            <v>Sweden</v>
          </cell>
          <cell r="C37">
            <v>63.685489902767401</v>
          </cell>
          <cell r="D37">
            <v>79.667560321715797</v>
          </cell>
          <cell r="E37">
            <v>62.343704565280603</v>
          </cell>
          <cell r="F37">
            <v>82.706918577287695</v>
          </cell>
          <cell r="G37">
            <v>60.949429284148501</v>
          </cell>
          <cell r="H37">
            <v>51.523178807946998</v>
          </cell>
          <cell r="I37">
            <v>29.351740696278501</v>
          </cell>
          <cell r="J37">
            <v>46.984435797665398</v>
          </cell>
          <cell r="K37">
            <v>66.130030959752304</v>
          </cell>
          <cell r="L37">
            <v>48.3451536643026</v>
          </cell>
          <cell r="M37">
            <v>36.199095022624398</v>
          </cell>
          <cell r="N37">
            <v>24.4243421052632</v>
          </cell>
          <cell r="O37">
            <v>63.554216867469897</v>
          </cell>
        </row>
        <row r="38">
          <cell r="A38" t="str">
            <v>Switzerland</v>
          </cell>
          <cell r="C38">
            <v>50.657665950700597</v>
          </cell>
          <cell r="D38">
            <v>71.779032827391404</v>
          </cell>
          <cell r="E38">
            <v>62.167423750811203</v>
          </cell>
          <cell r="F38">
            <v>68.421052631578902</v>
          </cell>
          <cell r="G38">
            <v>46.864523220664999</v>
          </cell>
          <cell r="H38">
            <v>51.612903225806399</v>
          </cell>
          <cell r="I38">
            <v>19.534968875869598</v>
          </cell>
          <cell r="J38">
            <v>34.396447315300797</v>
          </cell>
          <cell r="K38">
            <v>52.891052951917203</v>
          </cell>
          <cell r="L38">
            <v>32.289527720739201</v>
          </cell>
          <cell r="M38">
            <v>31.8295739348371</v>
          </cell>
          <cell r="N38">
            <v>8.1950207468879697</v>
          </cell>
          <cell r="O38">
            <v>71.022727272727295</v>
          </cell>
        </row>
        <row r="39">
          <cell r="A39" t="str">
            <v>Turkey</v>
          </cell>
          <cell r="C39">
            <v>46.068017730517198</v>
          </cell>
          <cell r="D39">
            <v>57.014947352919499</v>
          </cell>
          <cell r="E39">
            <v>58.012570537229898</v>
          </cell>
          <cell r="F39">
            <v>60.633612729080802</v>
          </cell>
          <cell r="G39">
            <v>42.486451478881399</v>
          </cell>
          <cell r="H39">
            <v>31.662504459507701</v>
          </cell>
          <cell r="I39">
            <v>28.084426855516199</v>
          </cell>
          <cell r="J39">
            <v>44.819525337770898</v>
          </cell>
          <cell r="K39">
            <v>60.902079925216199</v>
          </cell>
          <cell r="L39">
            <v>43.2617281572103</v>
          </cell>
          <cell r="M39">
            <v>49.085545722713903</v>
          </cell>
          <cell r="N39">
            <v>23.348249539352501</v>
          </cell>
          <cell r="O39">
            <v>33.288391532964802</v>
          </cell>
        </row>
        <row r="40">
          <cell r="A40" t="str">
            <v>United Kingdom</v>
          </cell>
          <cell r="C40">
            <v>55.234119788524602</v>
          </cell>
          <cell r="D40">
            <v>75.863892726902094</v>
          </cell>
          <cell r="E40">
            <v>62.200139177842303</v>
          </cell>
          <cell r="F40">
            <v>74.044632980272894</v>
          </cell>
          <cell r="G40">
            <v>54.334218280291601</v>
          </cell>
          <cell r="H40">
            <v>61.175728646631903</v>
          </cell>
          <cell r="I40">
            <v>22.556669143232099</v>
          </cell>
          <cell r="J40">
            <v>37.524857655218398</v>
          </cell>
          <cell r="K40">
            <v>50.810501880928101</v>
          </cell>
          <cell r="L40">
            <v>42.579440296609903</v>
          </cell>
          <cell r="M40">
            <v>40.317586796305903</v>
          </cell>
          <cell r="N40">
            <v>18.712990854538699</v>
          </cell>
          <cell r="O40">
            <v>65.816682038249297</v>
          </cell>
        </row>
        <row r="41">
          <cell r="A41" t="str">
            <v>United States</v>
          </cell>
          <cell r="C41">
            <v>57.689627865719402</v>
          </cell>
          <cell r="D41">
            <v>77.772803849137304</v>
          </cell>
          <cell r="E41">
            <v>58.899584394690997</v>
          </cell>
          <cell r="F41">
            <v>79.323911078479895</v>
          </cell>
          <cell r="G41">
            <v>54.3576940535633</v>
          </cell>
          <cell r="H41">
            <v>55.008120900339499</v>
          </cell>
          <cell r="I41">
            <v>21.6664711326633</v>
          </cell>
          <cell r="J41">
            <v>43.502952280856903</v>
          </cell>
          <cell r="K41">
            <v>57.939135994503303</v>
          </cell>
          <cell r="L41">
            <v>39.376901898275598</v>
          </cell>
          <cell r="M41">
            <v>41.610767113863098</v>
          </cell>
          <cell r="N41">
            <v>21.0750579124465</v>
          </cell>
          <cell r="O41">
            <v>50.582576605713797</v>
          </cell>
        </row>
        <row r="43">
          <cell r="A43" t="str">
            <v>OECD average</v>
          </cell>
          <cell r="C43">
            <v>58.018828684991057</v>
          </cell>
          <cell r="D43">
            <v>77.388482825586777</v>
          </cell>
          <cell r="E43">
            <v>66.633294309569038</v>
          </cell>
          <cell r="F43">
            <v>74.234564147235574</v>
          </cell>
          <cell r="G43">
            <v>57.595102572147226</v>
          </cell>
          <cell r="H43">
            <v>50.808037563234656</v>
          </cell>
          <cell r="I43">
            <v>27.188747658903562</v>
          </cell>
          <cell r="J43">
            <v>41.610655779363654</v>
          </cell>
          <cell r="K43">
            <v>64.231813303853116</v>
          </cell>
          <cell r="L43">
            <v>43.806583217661306</v>
          </cell>
          <cell r="M43">
            <v>45.890346151993676</v>
          </cell>
          <cell r="N43">
            <v>19.733083587978726</v>
          </cell>
          <cell r="O43">
            <v>53.641472096341431</v>
          </cell>
        </row>
        <row r="44">
          <cell r="A44" t="str">
            <v>EU21 country mean</v>
          </cell>
          <cell r="C44">
            <v>59.873129239176365</v>
          </cell>
          <cell r="D44">
            <v>79.990427439663748</v>
          </cell>
          <cell r="E44">
            <v>69.325330755129713</v>
          </cell>
          <cell r="F44">
            <v>74.974011515792611</v>
          </cell>
          <cell r="G44">
            <v>61.397692918223697</v>
          </cell>
          <cell r="H44">
            <v>49.018513104213994</v>
          </cell>
          <cell r="I44">
            <v>28.385456812272828</v>
          </cell>
          <cell r="J44">
            <v>42.292332385320876</v>
          </cell>
          <cell r="K44">
            <v>66.801931573211263</v>
          </cell>
          <cell r="L44">
            <v>44.854100043304278</v>
          </cell>
          <cell r="M44">
            <v>48.882594519979818</v>
          </cell>
          <cell r="N44">
            <v>18.745555916163525</v>
          </cell>
          <cell r="O44">
            <v>55.558248690031064</v>
          </cell>
        </row>
        <row r="45">
          <cell r="A45" t="str">
            <v>Other G20</v>
          </cell>
        </row>
        <row r="46">
          <cell r="A46" t="str">
            <v>Argentina</v>
          </cell>
          <cell r="B46">
            <v>1</v>
          </cell>
          <cell r="C46">
            <v>59.711956897147203</v>
          </cell>
          <cell r="D46">
            <v>79.973195481524002</v>
          </cell>
          <cell r="E46">
            <v>71.444181387725394</v>
          </cell>
          <cell r="F46">
            <v>67.651354221986196</v>
          </cell>
          <cell r="G46">
            <v>60.728706920837602</v>
          </cell>
          <cell r="H46">
            <v>46.760070052539398</v>
          </cell>
          <cell r="I46">
            <v>31.812543073742201</v>
          </cell>
          <cell r="J46">
            <v>50.3267973856209</v>
          </cell>
          <cell r="K46">
            <v>71.120689655172399</v>
          </cell>
          <cell r="L46">
            <v>60.158910329171398</v>
          </cell>
          <cell r="M46">
            <v>69.207317073170699</v>
          </cell>
          <cell r="N46">
            <v>27.175208581644799</v>
          </cell>
          <cell r="O46">
            <v>38.252905952800297</v>
          </cell>
        </row>
        <row r="47">
          <cell r="A47" t="str">
            <v>Brazil</v>
          </cell>
          <cell r="C47">
            <v>62.828833280555301</v>
          </cell>
          <cell r="D47">
            <v>76.783218581999336</v>
          </cell>
          <cell r="E47">
            <v>52.444172529825636</v>
          </cell>
          <cell r="F47">
            <v>77.205090727603292</v>
          </cell>
          <cell r="G47">
            <v>57.019682181428564</v>
          </cell>
          <cell r="H47">
            <v>71.40395068275221</v>
          </cell>
          <cell r="I47">
            <v>28.343626934085087</v>
          </cell>
          <cell r="J47">
            <v>37.753390384670062</v>
          </cell>
          <cell r="K47">
            <v>71.979407438537507</v>
          </cell>
          <cell r="L47">
            <v>45.068594734890624</v>
          </cell>
          <cell r="M47">
            <v>45.702730030333669</v>
          </cell>
          <cell r="N47">
            <v>18.39456205894562</v>
          </cell>
          <cell r="O47">
            <v>40.662632556467557</v>
          </cell>
        </row>
        <row r="48">
          <cell r="A48" t="str">
            <v>China</v>
          </cell>
          <cell r="C48">
            <v>46.807250313048897</v>
          </cell>
          <cell r="D48" t="str">
            <v>m</v>
          </cell>
          <cell r="E48" t="str">
            <v>m</v>
          </cell>
          <cell r="F48" t="str">
            <v>m</v>
          </cell>
          <cell r="G48" t="str">
            <v>m</v>
          </cell>
          <cell r="H48" t="str">
            <v>m</v>
          </cell>
          <cell r="I48" t="str">
            <v>m</v>
          </cell>
          <cell r="J48" t="str">
            <v>m</v>
          </cell>
          <cell r="K48" t="str">
            <v>m</v>
          </cell>
          <cell r="L48" t="str">
            <v>m</v>
          </cell>
          <cell r="M48" t="str">
            <v>m</v>
          </cell>
          <cell r="N48" t="str">
            <v>m</v>
          </cell>
          <cell r="O48" t="str">
            <v>m</v>
          </cell>
        </row>
        <row r="49">
          <cell r="A49" t="str">
            <v>India</v>
          </cell>
          <cell r="C49" t="str">
            <v>m</v>
          </cell>
          <cell r="D49" t="str">
            <v>m</v>
          </cell>
          <cell r="E49" t="str">
            <v>m</v>
          </cell>
          <cell r="F49" t="str">
            <v>m</v>
          </cell>
          <cell r="G49" t="str">
            <v>m</v>
          </cell>
          <cell r="H49" t="str">
            <v>m</v>
          </cell>
          <cell r="I49" t="str">
            <v>m</v>
          </cell>
          <cell r="J49" t="str">
            <v>m</v>
          </cell>
          <cell r="K49" t="str">
            <v>m</v>
          </cell>
          <cell r="L49" t="str">
            <v>m</v>
          </cell>
          <cell r="M49" t="str">
            <v>m</v>
          </cell>
          <cell r="N49" t="str">
            <v>m</v>
          </cell>
          <cell r="O49" t="str">
            <v>m</v>
          </cell>
        </row>
        <row r="50">
          <cell r="A50" t="str">
            <v>Indonesia</v>
          </cell>
          <cell r="C50">
            <v>53.063799572046797</v>
          </cell>
          <cell r="D50">
            <v>55.489229172073706</v>
          </cell>
          <cell r="E50">
            <v>52.29866318878382</v>
          </cell>
          <cell r="F50">
            <v>53.268041237113408</v>
          </cell>
          <cell r="G50">
            <v>55.161132152035705</v>
          </cell>
          <cell r="H50" t="str">
            <v>n</v>
          </cell>
          <cell r="I50">
            <v>50.734634146341463</v>
          </cell>
          <cell r="J50">
            <v>52.825088571053669</v>
          </cell>
          <cell r="K50" t="str">
            <v>n</v>
          </cell>
          <cell r="L50">
            <v>52.976913730255163</v>
          </cell>
          <cell r="M50">
            <v>52.322587290143161</v>
          </cell>
          <cell r="N50">
            <v>53.016313779937519</v>
          </cell>
          <cell r="O50">
            <v>52.44594115561857</v>
          </cell>
        </row>
        <row r="51">
          <cell r="A51" t="str">
            <v>Russian Federation</v>
          </cell>
          <cell r="C51" t="str">
            <v>m</v>
          </cell>
          <cell r="D51" t="str">
            <v>m</v>
          </cell>
          <cell r="E51" t="str">
            <v>m</v>
          </cell>
          <cell r="F51" t="str">
            <v>m</v>
          </cell>
          <cell r="G51" t="str">
            <v>m</v>
          </cell>
          <cell r="H51" t="str">
            <v>m</v>
          </cell>
          <cell r="I51" t="str">
            <v>m</v>
          </cell>
          <cell r="J51" t="str">
            <v>m</v>
          </cell>
          <cell r="K51" t="str">
            <v>m</v>
          </cell>
          <cell r="L51" t="str">
            <v>m</v>
          </cell>
          <cell r="M51" t="str">
            <v>m</v>
          </cell>
          <cell r="N51" t="str">
            <v>m</v>
          </cell>
          <cell r="O51" t="str">
            <v>m</v>
          </cell>
        </row>
        <row r="52">
          <cell r="A52" t="str">
            <v>Saudi Arabia</v>
          </cell>
          <cell r="C52">
            <v>62.179501584234067</v>
          </cell>
          <cell r="D52">
            <v>50.641950375072128</v>
          </cell>
          <cell r="E52">
            <v>71.827456595668508</v>
          </cell>
          <cell r="F52">
            <v>58.10987573577502</v>
          </cell>
          <cell r="G52" t="str">
            <v>n</v>
          </cell>
          <cell r="H52">
            <v>3.5687732342007434</v>
          </cell>
          <cell r="I52">
            <v>50.21834061135371</v>
          </cell>
          <cell r="J52">
            <v>73.412277271965593</v>
          </cell>
          <cell r="K52">
            <v>81.321395492435926</v>
          </cell>
          <cell r="L52">
            <v>75.347512979400435</v>
          </cell>
          <cell r="M52">
            <v>79.013203613620576</v>
          </cell>
          <cell r="N52">
            <v>59.392138939670936</v>
          </cell>
          <cell r="O52">
            <v>23.958333333333336</v>
          </cell>
        </row>
        <row r="53">
          <cell r="A53" t="str">
            <v>South Africa</v>
          </cell>
          <cell r="C53">
            <v>58.110237908889196</v>
          </cell>
          <cell r="D53">
            <v>73.312195499187993</v>
          </cell>
          <cell r="E53">
            <v>63.089153889835302</v>
          </cell>
          <cell r="F53">
            <v>73.312350770566496</v>
          </cell>
          <cell r="G53">
            <v>57.884939666688602</v>
          </cell>
          <cell r="H53">
            <v>70.423546302943294</v>
          </cell>
          <cell r="I53">
            <v>26.9516486380816</v>
          </cell>
          <cell r="J53">
            <v>46.466527884299303</v>
          </cell>
          <cell r="K53">
            <v>64.946445959104196</v>
          </cell>
          <cell r="L53">
            <v>48.778833107191303</v>
          </cell>
          <cell r="M53">
            <v>37.559523809523803</v>
          </cell>
          <cell r="N53">
            <v>34.2740286298569</v>
          </cell>
          <cell r="O53">
            <v>45.897435897435898</v>
          </cell>
        </row>
        <row r="55">
          <cell r="A55" t="str">
            <v>G20 average</v>
          </cell>
          <cell r="C55">
            <v>51.219870948223324</v>
          </cell>
          <cell r="D55" t="str">
            <v>m</v>
          </cell>
          <cell r="E55" t="str">
            <v>m</v>
          </cell>
          <cell r="F55" t="str">
            <v>m</v>
          </cell>
          <cell r="G55" t="str">
            <v>m</v>
          </cell>
          <cell r="H55" t="str">
            <v>m</v>
          </cell>
          <cell r="I55" t="str">
            <v>m</v>
          </cell>
          <cell r="J55" t="str">
            <v>m</v>
          </cell>
          <cell r="K55" t="str">
            <v>m</v>
          </cell>
          <cell r="L55" t="str">
            <v>m</v>
          </cell>
          <cell r="M55" t="str">
            <v>m</v>
          </cell>
          <cell r="N55" t="str">
            <v>m</v>
          </cell>
          <cell r="O55" t="str">
            <v>m</v>
          </cell>
        </row>
      </sheetData>
      <sheetData sheetId="8"/>
      <sheetData sheetId="9"/>
      <sheetData sheetId="10">
        <row r="8">
          <cell r="A8" t="str">
            <v>Australia</v>
          </cell>
          <cell r="B8">
            <v>1</v>
          </cell>
          <cell r="C8">
            <v>415.25962031462075</v>
          </cell>
          <cell r="D8">
            <v>577.45903745880901</v>
          </cell>
          <cell r="E8">
            <v>208.26405622947308</v>
          </cell>
          <cell r="F8">
            <v>1804.4881660013843</v>
          </cell>
          <cell r="G8">
            <v>2194.7583938229232</v>
          </cell>
          <cell r="H8">
            <v>1306.4333186048311</v>
          </cell>
          <cell r="I8">
            <v>2219.7477863160047</v>
          </cell>
          <cell r="J8">
            <v>2772.2174312817324</v>
          </cell>
          <cell r="K8">
            <v>1514.6973748343044</v>
          </cell>
        </row>
        <row r="9">
          <cell r="A9" t="str">
            <v>Austria</v>
          </cell>
          <cell r="C9">
            <v>550.66228760653598</v>
          </cell>
          <cell r="D9">
            <v>948.74770870094062</v>
          </cell>
          <cell r="E9">
            <v>105.09941901712267</v>
          </cell>
          <cell r="F9">
            <v>1342.4443117456526</v>
          </cell>
          <cell r="G9">
            <v>1793.8516094769841</v>
          </cell>
          <cell r="H9">
            <v>837.20016106455989</v>
          </cell>
          <cell r="I9">
            <v>1893.1065993521888</v>
          </cell>
          <cell r="J9">
            <v>2742.5993181779249</v>
          </cell>
          <cell r="K9">
            <v>942.29958008168262</v>
          </cell>
        </row>
        <row r="10">
          <cell r="A10" t="str">
            <v>Belgium</v>
          </cell>
          <cell r="C10">
            <v>334.72989711134403</v>
          </cell>
          <cell r="D10">
            <v>583.19709113758813</v>
          </cell>
          <cell r="E10">
            <v>58.353199945496591</v>
          </cell>
          <cell r="F10">
            <v>1150.7461361035755</v>
          </cell>
          <cell r="G10">
            <v>1560.8697848086617</v>
          </cell>
          <cell r="H10">
            <v>694.55464610451463</v>
          </cell>
          <cell r="I10">
            <v>1485.4760332149197</v>
          </cell>
          <cell r="J10">
            <v>2144.0668759462496</v>
          </cell>
          <cell r="K10">
            <v>752.90784605001124</v>
          </cell>
        </row>
        <row r="11">
          <cell r="A11" t="str">
            <v>Canada</v>
          </cell>
          <cell r="B11">
            <v>1</v>
          </cell>
          <cell r="C11">
            <v>793.48364036293651</v>
          </cell>
          <cell r="D11">
            <v>1252.7484088159488</v>
          </cell>
          <cell r="E11">
            <v>290.51212627455499</v>
          </cell>
          <cell r="F11">
            <v>1312.8127577673908</v>
          </cell>
          <cell r="G11">
            <v>1533.4806164851927</v>
          </cell>
          <cell r="H11">
            <v>1071.1446511895845</v>
          </cell>
          <cell r="I11">
            <v>2106.2963981303274</v>
          </cell>
          <cell r="J11">
            <v>2786.2290253011415</v>
          </cell>
          <cell r="K11">
            <v>1361.6567774641396</v>
          </cell>
        </row>
        <row r="12">
          <cell r="A12" t="str">
            <v>Chile</v>
          </cell>
          <cell r="C12">
            <v>843.45904456915014</v>
          </cell>
          <cell r="D12">
            <v>1262.5078864663049</v>
          </cell>
          <cell r="E12">
            <v>248.52567321980544</v>
          </cell>
          <cell r="F12">
            <v>747.46628155441113</v>
          </cell>
          <cell r="G12">
            <v>920.37060570586016</v>
          </cell>
          <cell r="H12">
            <v>501.98999763820956</v>
          </cell>
          <cell r="I12">
            <v>1590.9253261235613</v>
          </cell>
          <cell r="J12">
            <v>2182.8784921721649</v>
          </cell>
          <cell r="K12">
            <v>750.51567085801503</v>
          </cell>
        </row>
        <row r="13">
          <cell r="A13" t="str">
            <v>Czech Republic</v>
          </cell>
          <cell r="C13">
            <v>60.923239928401152</v>
          </cell>
          <cell r="D13">
            <v>66.844832855405784</v>
          </cell>
          <cell r="E13">
            <v>51.375069461190861</v>
          </cell>
          <cell r="F13">
            <v>1872.0050087090535</v>
          </cell>
          <cell r="G13">
            <v>2131.6218975349343</v>
          </cell>
          <cell r="H13">
            <v>1453.3902303490358</v>
          </cell>
          <cell r="I13">
            <v>1932.9282486374545</v>
          </cell>
          <cell r="J13">
            <v>2198.4667303903402</v>
          </cell>
          <cell r="K13">
            <v>1504.7652998102269</v>
          </cell>
        </row>
        <row r="14">
          <cell r="A14" t="str">
            <v>Denmark</v>
          </cell>
          <cell r="C14">
            <v>301.83649666371474</v>
          </cell>
          <cell r="D14">
            <v>294.38148887932937</v>
          </cell>
          <cell r="E14">
            <v>309.80163562666843</v>
          </cell>
          <cell r="F14">
            <v>1684.4608019990787</v>
          </cell>
          <cell r="G14">
            <v>2137.3054029899749</v>
          </cell>
          <cell r="H14">
            <v>1200.6289563676478</v>
          </cell>
          <cell r="I14">
            <v>1986.2972986627933</v>
          </cell>
          <cell r="J14">
            <v>2431.686891869304</v>
          </cell>
          <cell r="K14">
            <v>1510.4305919943163</v>
          </cell>
        </row>
        <row r="15">
          <cell r="A15" t="str">
            <v>Estonia</v>
          </cell>
          <cell r="C15">
            <v>406.59151536012388</v>
          </cell>
          <cell r="D15">
            <v>570.74156768968567</v>
          </cell>
          <cell r="E15">
            <v>211.72817239378304</v>
          </cell>
          <cell r="F15">
            <v>1279.2932335140406</v>
          </cell>
          <cell r="G15">
            <v>1323.8033583913543</v>
          </cell>
          <cell r="H15">
            <v>1226.4550430513953</v>
          </cell>
          <cell r="I15">
            <v>1685.8847488741644</v>
          </cell>
          <cell r="J15">
            <v>1894.5449260810399</v>
          </cell>
          <cell r="K15">
            <v>1438.1832154451781</v>
          </cell>
        </row>
        <row r="16">
          <cell r="A16" t="str">
            <v>Finland</v>
          </cell>
          <cell r="C16" t="str">
            <v>n</v>
          </cell>
          <cell r="D16" t="str">
            <v>n</v>
          </cell>
          <cell r="E16" t="str">
            <v>n</v>
          </cell>
          <cell r="F16">
            <v>3053.1073446327687</v>
          </cell>
          <cell r="G16">
            <v>4006.4846416382252</v>
          </cell>
          <cell r="H16">
            <v>1879.4117647058822</v>
          </cell>
          <cell r="I16">
            <v>3053.1073446327687</v>
          </cell>
          <cell r="J16">
            <v>4006.4846416382252</v>
          </cell>
          <cell r="K16">
            <v>1879.4117647058822</v>
          </cell>
        </row>
        <row r="17">
          <cell r="A17" t="str">
            <v>France</v>
          </cell>
          <cell r="B17">
            <v>1</v>
          </cell>
          <cell r="C17">
            <v>913.1209134653501</v>
          </cell>
          <cell r="D17">
            <v>1390.4202517732322</v>
          </cell>
          <cell r="E17">
            <v>374.21139153559147</v>
          </cell>
          <cell r="F17">
            <v>1862.8713191614017</v>
          </cell>
          <cell r="G17">
            <v>2321.3535738652949</v>
          </cell>
          <cell r="H17">
            <v>1345.2078051668075</v>
          </cell>
          <cell r="I17">
            <v>2775.992232626752</v>
          </cell>
          <cell r="J17">
            <v>3711.7738256385273</v>
          </cell>
          <cell r="K17">
            <v>1719.4191967023989</v>
          </cell>
        </row>
        <row r="18">
          <cell r="A18" t="str">
            <v>Germany</v>
          </cell>
          <cell r="C18">
            <v>240.61921143159566</v>
          </cell>
          <cell r="D18">
            <v>419.06633906633903</v>
          </cell>
          <cell r="E18">
            <v>32.396788990825684</v>
          </cell>
          <cell r="F18">
            <v>1699.4442974331832</v>
          </cell>
          <cell r="G18">
            <v>2067.5184275184274</v>
          </cell>
          <cell r="H18">
            <v>1269.954128440367</v>
          </cell>
          <cell r="I18">
            <v>1940.0635088647789</v>
          </cell>
          <cell r="J18">
            <v>2486.5847665847668</v>
          </cell>
          <cell r="K18">
            <v>1302.3509174311928</v>
          </cell>
        </row>
        <row r="19">
          <cell r="A19" t="str">
            <v>Greece</v>
          </cell>
          <cell r="C19" t="str">
            <v>m</v>
          </cell>
          <cell r="D19" t="str">
            <v>m</v>
          </cell>
          <cell r="E19" t="str">
            <v>m</v>
          </cell>
          <cell r="F19" t="str">
            <v>m</v>
          </cell>
          <cell r="G19" t="str">
            <v>m</v>
          </cell>
          <cell r="H19" t="str">
            <v>m</v>
          </cell>
          <cell r="I19" t="str">
            <v>m</v>
          </cell>
          <cell r="J19" t="str">
            <v>m</v>
          </cell>
          <cell r="K19" t="str">
            <v>m</v>
          </cell>
        </row>
        <row r="20">
          <cell r="A20" t="str">
            <v>Hungary</v>
          </cell>
          <cell r="C20">
            <v>60.272236080515931</v>
          </cell>
          <cell r="D20">
            <v>82.046429218595861</v>
          </cell>
          <cell r="E20">
            <v>30.277676338573755</v>
          </cell>
          <cell r="F20">
            <v>1022.1976812687501</v>
          </cell>
          <cell r="G20">
            <v>1241.0990530264901</v>
          </cell>
          <cell r="H20">
            <v>720.65492231811425</v>
          </cell>
          <cell r="I20">
            <v>1082.4699173492659</v>
          </cell>
          <cell r="J20">
            <v>1323.145482245086</v>
          </cell>
          <cell r="K20">
            <v>750.93259865668813</v>
          </cell>
        </row>
        <row r="21">
          <cell r="A21" t="str">
            <v>Iceland</v>
          </cell>
          <cell r="C21">
            <v>26.665193898627653</v>
          </cell>
          <cell r="D21">
            <v>33.325927571650745</v>
          </cell>
          <cell r="E21">
            <v>19.050202527227491</v>
          </cell>
          <cell r="F21">
            <v>1875.451970870145</v>
          </cell>
          <cell r="G21">
            <v>1988.4470117751607</v>
          </cell>
          <cell r="H21">
            <v>1746.2685649958535</v>
          </cell>
          <cell r="I21">
            <v>1902.1171647687729</v>
          </cell>
          <cell r="J21">
            <v>2021.7729393468114</v>
          </cell>
          <cell r="K21">
            <v>1765.3187675230806</v>
          </cell>
        </row>
        <row r="22">
          <cell r="A22" t="str">
            <v>Ireland</v>
          </cell>
          <cell r="C22">
            <v>709.35069632845</v>
          </cell>
          <cell r="D22">
            <v>1133.1658291457286</v>
          </cell>
          <cell r="E22">
            <v>278.89172438935475</v>
          </cell>
          <cell r="F22">
            <v>1759.450171821306</v>
          </cell>
          <cell r="G22">
            <v>2359.29648241206</v>
          </cell>
          <cell r="H22">
            <v>1150.2005103900838</v>
          </cell>
          <cell r="I22">
            <v>2468.8008681497558</v>
          </cell>
          <cell r="J22">
            <v>3492.4623115577888</v>
          </cell>
          <cell r="K22">
            <v>1429.0922347794385</v>
          </cell>
        </row>
        <row r="23">
          <cell r="A23" t="str">
            <v>Israel</v>
          </cell>
          <cell r="C23" t="str">
            <v>m</v>
          </cell>
          <cell r="D23" t="str">
            <v>m</v>
          </cell>
          <cell r="E23" t="str">
            <v>m</v>
          </cell>
          <cell r="F23" t="str">
            <v>m</v>
          </cell>
          <cell r="G23" t="str">
            <v>m</v>
          </cell>
          <cell r="H23" t="str">
            <v>m</v>
          </cell>
          <cell r="I23" t="str">
            <v>m</v>
          </cell>
          <cell r="J23" t="str">
            <v>m</v>
          </cell>
          <cell r="K23" t="str">
            <v>m</v>
          </cell>
        </row>
        <row r="24">
          <cell r="A24" t="str">
            <v>Italy</v>
          </cell>
          <cell r="C24" t="str">
            <v>m</v>
          </cell>
          <cell r="D24" t="str">
            <v>m</v>
          </cell>
          <cell r="E24" t="str">
            <v>m</v>
          </cell>
          <cell r="F24" t="str">
            <v>m</v>
          </cell>
          <cell r="G24" t="str">
            <v>m</v>
          </cell>
          <cell r="H24" t="str">
            <v>m</v>
          </cell>
          <cell r="I24" t="str">
            <v>m</v>
          </cell>
          <cell r="J24" t="str">
            <v>m</v>
          </cell>
          <cell r="K24" t="str">
            <v>m</v>
          </cell>
        </row>
        <row r="25">
          <cell r="A25" t="str">
            <v>Japan</v>
          </cell>
          <cell r="C25">
            <v>357.82889426957223</v>
          </cell>
          <cell r="D25">
            <v>523.40813464235623</v>
          </cell>
          <cell r="E25">
            <v>133.38403041825094</v>
          </cell>
          <cell r="F25">
            <v>1241.9935431799838</v>
          </cell>
          <cell r="G25">
            <v>1857.7699859747547</v>
          </cell>
          <cell r="H25">
            <v>407.30038022813682</v>
          </cell>
          <cell r="I25">
            <v>1599.822437449556</v>
          </cell>
          <cell r="J25">
            <v>2381.1781206171108</v>
          </cell>
          <cell r="K25">
            <v>540.68441064638785</v>
          </cell>
        </row>
        <row r="26">
          <cell r="A26" t="str">
            <v>Korea</v>
          </cell>
          <cell r="C26">
            <v>1022.6346849419378</v>
          </cell>
          <cell r="D26">
            <v>1295.0245499181669</v>
          </cell>
          <cell r="E26">
            <v>644.0400363967243</v>
          </cell>
          <cell r="F26">
            <v>2420.9023415191318</v>
          </cell>
          <cell r="G26">
            <v>2995.3191489361702</v>
          </cell>
          <cell r="H26">
            <v>1622.5204731574158</v>
          </cell>
          <cell r="I26">
            <v>3443.5370264610697</v>
          </cell>
          <cell r="J26">
            <v>4290.3436988543372</v>
          </cell>
          <cell r="K26">
            <v>2266.56050955414</v>
          </cell>
        </row>
        <row r="27">
          <cell r="A27" t="str">
            <v>Luxembourg</v>
          </cell>
          <cell r="C27" t="str">
            <v>m</v>
          </cell>
          <cell r="D27" t="str">
            <v>m</v>
          </cell>
          <cell r="E27" t="str">
            <v>m</v>
          </cell>
          <cell r="F27" t="str">
            <v>m</v>
          </cell>
          <cell r="G27" t="str">
            <v>m</v>
          </cell>
          <cell r="H27" t="str">
            <v>m</v>
          </cell>
          <cell r="I27" t="str">
            <v>m</v>
          </cell>
          <cell r="J27" t="str">
            <v>m</v>
          </cell>
          <cell r="K27" t="str">
            <v>m</v>
          </cell>
        </row>
        <row r="28">
          <cell r="A28" t="str">
            <v>Mexico</v>
          </cell>
          <cell r="C28">
            <v>134.54951669636344</v>
          </cell>
          <cell r="D28">
            <v>159.5566772074921</v>
          </cell>
          <cell r="E28">
            <v>95.883970757622052</v>
          </cell>
          <cell r="F28">
            <v>957.67054109696539</v>
          </cell>
          <cell r="G28">
            <v>1045.3356847482364</v>
          </cell>
          <cell r="H28">
            <v>822.12453868033185</v>
          </cell>
          <cell r="I28">
            <v>1092.2200577933288</v>
          </cell>
          <cell r="J28">
            <v>1204.8923619557283</v>
          </cell>
          <cell r="K28">
            <v>918.00850943795388</v>
          </cell>
        </row>
        <row r="29">
          <cell r="A29" t="str">
            <v>Netherlands</v>
          </cell>
          <cell r="C29">
            <v>4.8823529411764701</v>
          </cell>
          <cell r="D29">
            <v>8.8636363636363633</v>
          </cell>
          <cell r="E29">
            <v>0.6097560975609756</v>
          </cell>
          <cell r="F29">
            <v>1079</v>
          </cell>
          <cell r="G29">
            <v>1649.0909090909092</v>
          </cell>
          <cell r="H29">
            <v>467.19512195121951</v>
          </cell>
          <cell r="I29">
            <v>1083.8823529411764</v>
          </cell>
          <cell r="J29">
            <v>1657.9545454545453</v>
          </cell>
          <cell r="K29">
            <v>467.80487804878044</v>
          </cell>
        </row>
        <row r="30">
          <cell r="A30" t="str">
            <v>New Zealand</v>
          </cell>
          <cell r="C30">
            <v>882.09920920201284</v>
          </cell>
          <cell r="D30">
            <v>1167.1693235674277</v>
          </cell>
          <cell r="E30">
            <v>524.8380129589633</v>
          </cell>
          <cell r="F30">
            <v>2090.3426791277257</v>
          </cell>
          <cell r="G30">
            <v>2283.0676432572163</v>
          </cell>
          <cell r="H30">
            <v>1848.8120950323973</v>
          </cell>
          <cell r="I30">
            <v>2972.4418883297385</v>
          </cell>
          <cell r="J30">
            <v>3450.2369668246447</v>
          </cell>
          <cell r="K30">
            <v>2373.650107991361</v>
          </cell>
        </row>
        <row r="31">
          <cell r="A31" t="str">
            <v>Norway</v>
          </cell>
          <cell r="C31" t="str">
            <v>n</v>
          </cell>
          <cell r="D31" t="str">
            <v>n</v>
          </cell>
          <cell r="E31" t="str">
            <v>n</v>
          </cell>
          <cell r="F31">
            <v>1173.5505138646499</v>
          </cell>
          <cell r="G31">
            <v>1544.6824224519944</v>
          </cell>
          <cell r="H31">
            <v>763.16864026133123</v>
          </cell>
          <cell r="I31">
            <v>1173.938336242001</v>
          </cell>
          <cell r="J31">
            <v>1545.4209748892174</v>
          </cell>
          <cell r="K31">
            <v>763.16864026133123</v>
          </cell>
        </row>
        <row r="32">
          <cell r="A32" t="str">
            <v>Poland</v>
          </cell>
          <cell r="C32" t="str">
            <v>a</v>
          </cell>
          <cell r="D32" t="str">
            <v>a</v>
          </cell>
          <cell r="E32" t="str">
            <v>a</v>
          </cell>
          <cell r="F32">
            <v>2090.7544441609252</v>
          </cell>
          <cell r="G32">
            <v>2323.8065930684311</v>
          </cell>
          <cell r="H32">
            <v>1802.6722457324902</v>
          </cell>
          <cell r="I32">
            <v>2090.7544441609252</v>
          </cell>
          <cell r="J32">
            <v>2323.8065930684311</v>
          </cell>
          <cell r="K32">
            <v>1802.6722457324902</v>
          </cell>
        </row>
        <row r="33">
          <cell r="A33" t="str">
            <v>Portugal</v>
          </cell>
          <cell r="C33" t="str">
            <v>n</v>
          </cell>
          <cell r="D33" t="str">
            <v>n</v>
          </cell>
          <cell r="E33">
            <v>0.51405071967100757</v>
          </cell>
          <cell r="F33">
            <v>1574.6857879471481</v>
          </cell>
          <cell r="G33">
            <v>1871.9586374695864</v>
          </cell>
          <cell r="H33">
            <v>1239.71898560658</v>
          </cell>
          <cell r="I33">
            <v>1575.1691911053822</v>
          </cell>
          <cell r="J33">
            <v>1872.4148418491488</v>
          </cell>
          <cell r="K33">
            <v>1240.2330363262511</v>
          </cell>
        </row>
        <row r="34">
          <cell r="A34" t="str">
            <v>Slovak Republic</v>
          </cell>
          <cell r="C34">
            <v>6.5804449834628045</v>
          </cell>
          <cell r="D34">
            <v>8.1752402300934541</v>
          </cell>
          <cell r="E34" t="str">
            <v>n</v>
          </cell>
          <cell r="F34">
            <v>2437.8253159665696</v>
          </cell>
          <cell r="G34">
            <v>2697.5655585040627</v>
          </cell>
          <cell r="H34">
            <v>2078.703408293301</v>
          </cell>
          <cell r="I34">
            <v>2444.4057609500323</v>
          </cell>
          <cell r="J34">
            <v>2705.7407987341562</v>
          </cell>
          <cell r="K34">
            <v>2083.0788583721505</v>
          </cell>
        </row>
        <row r="35">
          <cell r="A35" t="str">
            <v>Slovenia</v>
          </cell>
          <cell r="C35">
            <v>725.72682802046495</v>
          </cell>
          <cell r="D35">
            <v>1191.1484368202791</v>
          </cell>
          <cell r="E35">
            <v>214.84049310257117</v>
          </cell>
          <cell r="F35">
            <v>938.16395353251937</v>
          </cell>
          <cell r="G35">
            <v>1098.6394760659441</v>
          </cell>
          <cell r="H35">
            <v>762.01237397318209</v>
          </cell>
          <cell r="I35">
            <v>1663.8907815529844</v>
          </cell>
          <cell r="J35">
            <v>2289.7879128862232</v>
          </cell>
          <cell r="K35">
            <v>976.85286707575324</v>
          </cell>
        </row>
        <row r="36">
          <cell r="A36" t="str">
            <v>Spain</v>
          </cell>
          <cell r="C36">
            <v>484.4828970611851</v>
          </cell>
          <cell r="D36">
            <v>773.79831768240786</v>
          </cell>
          <cell r="E36">
            <v>154.10149027836303</v>
          </cell>
          <cell r="F36">
            <v>1183.8164445158181</v>
          </cell>
          <cell r="G36">
            <v>1407.0771802730565</v>
          </cell>
          <cell r="H36">
            <v>928.86565136257707</v>
          </cell>
          <cell r="I36">
            <v>1668.2993415770031</v>
          </cell>
          <cell r="J36">
            <v>2180.8754979554647</v>
          </cell>
          <cell r="K36">
            <v>1082.9671416409403</v>
          </cell>
        </row>
        <row r="37">
          <cell r="A37" t="str">
            <v>Sweden</v>
          </cell>
          <cell r="C37">
            <v>255.44235924932974</v>
          </cell>
          <cell r="D37">
            <v>349.2698539707942</v>
          </cell>
          <cell r="E37">
            <v>147.01803051317614</v>
          </cell>
          <cell r="F37">
            <v>1512.9222520107239</v>
          </cell>
          <cell r="G37">
            <v>1848.7697539507901</v>
          </cell>
          <cell r="H37">
            <v>1124.8266296809986</v>
          </cell>
          <cell r="I37">
            <v>1768.3646112600534</v>
          </cell>
          <cell r="J37">
            <v>2198.0396079215843</v>
          </cell>
          <cell r="K37">
            <v>1271.8446601941746</v>
          </cell>
        </row>
        <row r="38">
          <cell r="A38" t="str">
            <v>Switzerland</v>
          </cell>
          <cell r="C38">
            <v>731.00552142468314</v>
          </cell>
          <cell r="D38">
            <v>1238.8304329804939</v>
          </cell>
          <cell r="E38">
            <v>126.27622925148762</v>
          </cell>
          <cell r="F38">
            <v>1191.2004867270805</v>
          </cell>
          <cell r="G38">
            <v>1608.501810485033</v>
          </cell>
          <cell r="H38">
            <v>694.26871280927026</v>
          </cell>
          <cell r="I38">
            <v>1922.2060081517636</v>
          </cell>
          <cell r="J38">
            <v>2847.332243465527</v>
          </cell>
          <cell r="K38">
            <v>820.54494206075788</v>
          </cell>
        </row>
        <row r="39">
          <cell r="A39" t="str">
            <v>Turkey</v>
          </cell>
          <cell r="C39">
            <v>886.2029646522235</v>
          </cell>
          <cell r="D39">
            <v>888.25141962012924</v>
          </cell>
          <cell r="E39">
            <v>880.72289156626505</v>
          </cell>
          <cell r="F39">
            <v>770.3107183580388</v>
          </cell>
          <cell r="G39">
            <v>678.34345016643817</v>
          </cell>
          <cell r="H39">
            <v>1016.34363541121</v>
          </cell>
          <cell r="I39">
            <v>1656.5136830102624</v>
          </cell>
          <cell r="J39">
            <v>1566.5948697865674</v>
          </cell>
          <cell r="K39">
            <v>1897.0665269774752</v>
          </cell>
        </row>
        <row r="40">
          <cell r="A40" t="str">
            <v>United Kingdom</v>
          </cell>
          <cell r="C40">
            <v>397.00661729951156</v>
          </cell>
          <cell r="D40">
            <v>552.42482718894007</v>
          </cell>
          <cell r="E40">
            <v>209.31547826086953</v>
          </cell>
          <cell r="F40">
            <v>2102.8857728060502</v>
          </cell>
          <cell r="G40">
            <v>2642.0604838709673</v>
          </cell>
          <cell r="H40">
            <v>1451.7502608695652</v>
          </cell>
          <cell r="I40">
            <v>2499.8923901055618</v>
          </cell>
          <cell r="J40">
            <v>3194.4853110599079</v>
          </cell>
          <cell r="K40">
            <v>1661.0657391304346</v>
          </cell>
        </row>
        <row r="41">
          <cell r="A41" t="str">
            <v>United States</v>
          </cell>
          <cell r="C41">
            <v>293.01994773231002</v>
          </cell>
          <cell r="D41">
            <v>458.17337082772951</v>
          </cell>
          <cell r="E41">
            <v>98.255352894528144</v>
          </cell>
          <cell r="F41">
            <v>1240.9242780111813</v>
          </cell>
          <cell r="G41">
            <v>1500.3912458735788</v>
          </cell>
          <cell r="H41">
            <v>934.93619782279575</v>
          </cell>
          <cell r="I41">
            <v>1533.9442257434914</v>
          </cell>
          <cell r="J41">
            <v>1958.5646167013081</v>
          </cell>
          <cell r="K41">
            <v>1033.1915507173239</v>
          </cell>
        </row>
        <row r="43">
          <cell r="A43" t="str">
            <v>OECD average</v>
          </cell>
          <cell r="C43">
            <v>408.221939020538</v>
          </cell>
          <cell r="D43">
            <v>594.09472482067247</v>
          </cell>
          <cell r="E43">
            <v>187.87196410916286</v>
          </cell>
          <cell r="F43">
            <v>1549.1062851802219</v>
          </cell>
          <cell r="G43">
            <v>1887.7546947879575</v>
          </cell>
          <cell r="H43">
            <v>1145.6238017086566</v>
          </cell>
          <cell r="I43">
            <v>1943.7498670845941</v>
          </cell>
          <cell r="J43">
            <v>2462.0860873418337</v>
          </cell>
          <cell r="K43">
            <v>1327.379215350142</v>
          </cell>
        </row>
        <row r="44">
          <cell r="A44" t="str">
            <v>EU21 average</v>
          </cell>
          <cell r="C44">
            <v>302.90155519617565</v>
          </cell>
          <cell r="D44">
            <v>465.12732504016662</v>
          </cell>
          <cell r="E44">
            <v>121.02968759282327</v>
          </cell>
          <cell r="F44">
            <v>1647.0041265182535</v>
          </cell>
          <cell r="G44">
            <v>2026.7873791086754</v>
          </cell>
          <cell r="H44">
            <v>1201.8557136349068</v>
          </cell>
          <cell r="I44">
            <v>1949.9325374454424</v>
          </cell>
          <cell r="J44">
            <v>2491.9400488365955</v>
          </cell>
          <cell r="K44">
            <v>1323.1284817876663</v>
          </cell>
        </row>
        <row r="45">
          <cell r="A45" t="str">
            <v xml:space="preserve">Other G20 </v>
          </cell>
        </row>
        <row r="46">
          <cell r="A46" t="str">
            <v>Argentina</v>
          </cell>
          <cell r="C46" t="str">
            <v>m</v>
          </cell>
          <cell r="D46" t="str">
            <v>m</v>
          </cell>
          <cell r="E46" t="str">
            <v>m</v>
          </cell>
          <cell r="F46" t="str">
            <v>m</v>
          </cell>
          <cell r="G46" t="str">
            <v>m</v>
          </cell>
          <cell r="H46" t="str">
            <v>m</v>
          </cell>
          <cell r="I46" t="str">
            <v>m</v>
          </cell>
          <cell r="J46" t="str">
            <v>m</v>
          </cell>
          <cell r="K46" t="str">
            <v>m</v>
          </cell>
        </row>
        <row r="47">
          <cell r="A47" t="str">
            <v>Brazil</v>
          </cell>
          <cell r="C47" t="str">
            <v>m</v>
          </cell>
          <cell r="D47" t="str">
            <v>m</v>
          </cell>
          <cell r="E47" t="str">
            <v>m</v>
          </cell>
          <cell r="F47" t="str">
            <v>m</v>
          </cell>
          <cell r="G47" t="str">
            <v>m</v>
          </cell>
          <cell r="H47" t="str">
            <v>m</v>
          </cell>
          <cell r="I47" t="str">
            <v>m</v>
          </cell>
          <cell r="J47" t="str">
            <v>m</v>
          </cell>
          <cell r="K47" t="str">
            <v>m</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5.1."/>
      <sheetName val="Table A5.2."/>
      <sheetName val="Table A5.3."/>
      <sheetName val="Table A5.4."/>
      <sheetName val="Table A5.5."/>
      <sheetName val="Table A5.6."/>
      <sheetName val="Table A5.7."/>
      <sheetName val="Table A5.8."/>
      <sheetName val="Table A5.9 (Web only)."/>
      <sheetName val="Table A5.9 (L)"/>
      <sheetName val="Table A5.10 (L) (Web only)."/>
      <sheetName val="Table A5.10 (N) (Web only)."/>
      <sheetName val="Table A5.10 (P) (Web only)."/>
      <sheetName val="Chart A5.1."/>
      <sheetName val="Chart A5.2."/>
      <sheetName val="Chart A5.3."/>
      <sheetName val="Chart A5.4."/>
      <sheetName val="Chart A5.5."/>
      <sheetName val="Table A5.1b (Web only)."/>
      <sheetName val="Table A5.2b (Web only)."/>
      <sheetName val="Table A5.3b (Web only)."/>
      <sheetName val="Table A5.3c (Web only)."/>
      <sheetName val="Table A5.4b (Web only)."/>
      <sheetName val="Table A5.4c (Web only)."/>
      <sheetName val="Table A5.5b (Web only)."/>
      <sheetName val="Table A5.5c (Web only)."/>
      <sheetName val="Table A5.7b (Web only)."/>
      <sheetName val="Table A5.7c (Web only)."/>
      <sheetName val="Table A5.7d (Web only)."/>
      <sheetName val="Table A5.9 (N) (Web only)."/>
      <sheetName val="Table A5.9 (P) (Web only)."/>
      <sheetName val="G_Q05A_BYLEVEL"/>
      <sheetName val="G_Q05C_BYLEVEL"/>
      <sheetName val="G_Q05F_BYLEVEL"/>
      <sheetName val="ESTATUS_BYFOE"/>
      <sheetName val="ESTATUS_ALL"/>
      <sheetName val="EDCAT"/>
      <sheetName val="G_Q06ELAB2"/>
      <sheetName val="ICTREADY"/>
      <sheetName val="EDCAT3_ISCO"/>
      <sheetName val="G_Q04"/>
      <sheetName val="TABLE1LIT"/>
      <sheetName val="TABLE1LITALL"/>
      <sheetName val="TABLE2NUM"/>
      <sheetName val="TABLE2NUMALL"/>
      <sheetName val="TABLEPSTRE"/>
      <sheetName val="TABLEPSTREALL"/>
      <sheetName val="T3_L_EDCAT_MW"/>
      <sheetName val="T3_L_TOT_MW"/>
      <sheetName val="T3_N_EDCAT_MW"/>
      <sheetName val="T3_N_TOT_MW"/>
      <sheetName val="ICT_ESTATUS_EDCAT3"/>
      <sheetName val="ICT_ESTATUS"/>
      <sheetName val="ICT_ESTATUS_SMALLCELL"/>
      <sheetName val="ICT_ESTATUS_EDCAT3_SMALLCELL"/>
      <sheetName val="MEAN_AGE"/>
      <sheetName val="G_Q04_T"/>
      <sheetName val="G_Q06ELAB2_T"/>
      <sheetName val="ICTREADY_T"/>
      <sheetName val="MEAN_AGE_T"/>
      <sheetName val="Table A5.xa."/>
      <sheetName val="Table A5.xb (Web only)."/>
      <sheetName val="Table A5.xc (Web only)."/>
      <sheetName val="Table A5.ya."/>
      <sheetName val="Table A5.4yb (Web only). "/>
      <sheetName val="Table A5.yc (Web only)."/>
      <sheetName val="Chart A5.7._old"/>
      <sheetName val="ESTATUS_BYFOE_GENDER"/>
      <sheetName val="ESTATUS_BYFOE_GENDER_C"/>
      <sheetName val="ESTATUS_ALL_GENDER"/>
      <sheetName val="Sheet2"/>
      <sheetName val="Sheet3"/>
      <sheetName val="Sheet4"/>
      <sheetName val="Table A5.1a."/>
      <sheetName val="Table A5.2a."/>
      <sheetName val="Table A5.3a."/>
      <sheetName val="Table A5.4a."/>
      <sheetName val="Table A5.5a."/>
      <sheetName val="Table A5.7a."/>
      <sheetName val="Table A5.9."/>
      <sheetName val="Chart A5.6."/>
      <sheetName val="Chart A5.7."/>
      <sheetName val="Chart A5.8."/>
      <sheetName val="Table_2_sourceJOB"/>
      <sheetName val="Table_4_sourceJOB"/>
      <sheetName val="Table_10_sourceJOB"/>
      <sheetName val="EMPL"/>
      <sheetName val="EMPL_ALL"/>
      <sheetName val="OECDGraphCopy"/>
      <sheetName val="Chart A5.a."/>
      <sheetName val="T1_L_EDCAT_MW"/>
      <sheetName val="T1_N_EDCAT_MW"/>
      <sheetName val="READWORK_IS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G1" t="str">
            <v>CNTRY_OUT</v>
          </cell>
          <cell r="H1" t="str">
            <v>EDCAT3</v>
          </cell>
          <cell r="I1" t="str">
            <v>LITLEVb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227.2</v>
          </cell>
          <cell r="L3">
            <v>428123.52967860701</v>
          </cell>
          <cell r="M3">
            <v>49.7160232825698</v>
          </cell>
          <cell r="N3">
            <v>3.3886853691758398</v>
          </cell>
        </row>
        <row r="4">
          <cell r="G4" t="str">
            <v>Australia</v>
          </cell>
          <cell r="H4">
            <v>1</v>
          </cell>
          <cell r="I4">
            <v>2</v>
          </cell>
          <cell r="J4">
            <v>1</v>
          </cell>
          <cell r="K4">
            <v>412.1</v>
          </cell>
          <cell r="L4">
            <v>789394.56596603699</v>
          </cell>
          <cell r="M4">
            <v>64.565813500643202</v>
          </cell>
          <cell r="N4">
            <v>2.9623529432713802</v>
          </cell>
        </row>
        <row r="5">
          <cell r="G5" t="str">
            <v>Australia</v>
          </cell>
          <cell r="H5">
            <v>1</v>
          </cell>
          <cell r="I5">
            <v>3</v>
          </cell>
          <cell r="J5">
            <v>1</v>
          </cell>
          <cell r="K5">
            <v>329.8</v>
          </cell>
          <cell r="L5">
            <v>633615.11488277896</v>
          </cell>
          <cell r="M5">
            <v>72.508978467712595</v>
          </cell>
          <cell r="N5">
            <v>2.8075090455483802</v>
          </cell>
        </row>
        <row r="6">
          <cell r="G6" t="str">
            <v>Australia</v>
          </cell>
          <cell r="H6">
            <v>1</v>
          </cell>
          <cell r="I6">
            <v>4</v>
          </cell>
          <cell r="J6">
            <v>1</v>
          </cell>
          <cell r="K6">
            <v>52.9</v>
          </cell>
          <cell r="L6">
            <v>89614.100881488805</v>
          </cell>
          <cell r="M6">
            <v>71.212956347600297</v>
          </cell>
          <cell r="N6">
            <v>8.8049737132487298</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174.1</v>
          </cell>
          <cell r="L8">
            <v>308184.948159497</v>
          </cell>
          <cell r="M8">
            <v>65.771349209869001</v>
          </cell>
          <cell r="N8">
            <v>3.74834057122662</v>
          </cell>
        </row>
        <row r="9">
          <cell r="G9" t="str">
            <v>Australia</v>
          </cell>
          <cell r="H9">
            <v>2</v>
          </cell>
          <cell r="I9">
            <v>2</v>
          </cell>
          <cell r="J9">
            <v>1</v>
          </cell>
          <cell r="K9">
            <v>576.70000000000005</v>
          </cell>
          <cell r="L9">
            <v>1045179.69889464</v>
          </cell>
          <cell r="M9">
            <v>75.291400286864203</v>
          </cell>
          <cell r="N9">
            <v>2.2137065882427698</v>
          </cell>
        </row>
        <row r="10">
          <cell r="G10" t="str">
            <v>Australia</v>
          </cell>
          <cell r="H10">
            <v>2</v>
          </cell>
          <cell r="I10">
            <v>3</v>
          </cell>
          <cell r="J10">
            <v>1</v>
          </cell>
          <cell r="K10">
            <v>756.2</v>
          </cell>
          <cell r="L10">
            <v>1464443.73661511</v>
          </cell>
          <cell r="M10">
            <v>79.019093600891296</v>
          </cell>
          <cell r="N10">
            <v>1.8406215902224901</v>
          </cell>
        </row>
        <row r="11">
          <cell r="G11" t="str">
            <v>Australia</v>
          </cell>
          <cell r="H11">
            <v>2</v>
          </cell>
          <cell r="I11">
            <v>4</v>
          </cell>
          <cell r="J11">
            <v>1</v>
          </cell>
          <cell r="K11">
            <v>233</v>
          </cell>
          <cell r="L11">
            <v>439312.23497983202</v>
          </cell>
          <cell r="M11">
            <v>82.428872169821702</v>
          </cell>
          <cell r="N11">
            <v>4.0865108253331899</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83.6</v>
          </cell>
          <cell r="L13">
            <v>135957.44357173101</v>
          </cell>
          <cell r="M13">
            <v>70.043043937795105</v>
          </cell>
          <cell r="N13">
            <v>5.7062959261121504</v>
          </cell>
        </row>
        <row r="14">
          <cell r="G14" t="str">
            <v>Australia</v>
          </cell>
          <cell r="H14">
            <v>3</v>
          </cell>
          <cell r="I14">
            <v>2</v>
          </cell>
          <cell r="J14">
            <v>1</v>
          </cell>
          <cell r="K14">
            <v>395.9</v>
          </cell>
          <cell r="L14">
            <v>656438.11214050802</v>
          </cell>
          <cell r="M14">
            <v>80.322356756983694</v>
          </cell>
          <cell r="N14">
            <v>2.5344102639872199</v>
          </cell>
        </row>
        <row r="15">
          <cell r="G15" t="str">
            <v>Australia</v>
          </cell>
          <cell r="H15">
            <v>3</v>
          </cell>
          <cell r="I15">
            <v>3</v>
          </cell>
          <cell r="J15">
            <v>1</v>
          </cell>
          <cell r="K15">
            <v>985.7</v>
          </cell>
          <cell r="L15">
            <v>1664260.6216197901</v>
          </cell>
          <cell r="M15">
            <v>85.2623645759884</v>
          </cell>
          <cell r="N15">
            <v>1.4653889643410101</v>
          </cell>
        </row>
        <row r="16">
          <cell r="G16" t="str">
            <v>Australia</v>
          </cell>
          <cell r="H16">
            <v>3</v>
          </cell>
          <cell r="I16">
            <v>4</v>
          </cell>
          <cell r="J16">
            <v>1</v>
          </cell>
          <cell r="K16">
            <v>713.8</v>
          </cell>
          <cell r="L16">
            <v>1244445.94754572</v>
          </cell>
          <cell r="M16">
            <v>89.334881481766601</v>
          </cell>
          <cell r="N16">
            <v>1.4515289734121</v>
          </cell>
        </row>
        <row r="17">
          <cell r="G17" t="str">
            <v>Austria</v>
          </cell>
          <cell r="H17">
            <v>1</v>
          </cell>
          <cell r="I17">
            <v>1</v>
          </cell>
          <cell r="J17">
            <v>1</v>
          </cell>
          <cell r="K17">
            <v>120.4</v>
          </cell>
          <cell r="L17">
            <v>159960.21323489901</v>
          </cell>
          <cell r="M17">
            <v>53.667506419728802</v>
          </cell>
          <cell r="N17">
            <v>3.4808722177376401</v>
          </cell>
        </row>
        <row r="18">
          <cell r="G18" t="str">
            <v>Austria</v>
          </cell>
          <cell r="H18">
            <v>1</v>
          </cell>
          <cell r="I18">
            <v>2</v>
          </cell>
          <cell r="J18">
            <v>1</v>
          </cell>
          <cell r="K18">
            <v>173.7</v>
          </cell>
          <cell r="L18">
            <v>224762.19067724401</v>
          </cell>
          <cell r="M18">
            <v>58.561552497371103</v>
          </cell>
          <cell r="N18">
            <v>3.3601067194464802</v>
          </cell>
        </row>
        <row r="19">
          <cell r="G19" t="str">
            <v>Austria</v>
          </cell>
          <cell r="H19">
            <v>1</v>
          </cell>
          <cell r="I19">
            <v>3</v>
          </cell>
          <cell r="J19">
            <v>1</v>
          </cell>
          <cell r="K19">
            <v>87</v>
          </cell>
          <cell r="L19">
            <v>110436.398281752</v>
          </cell>
          <cell r="M19">
            <v>68.053203782985307</v>
          </cell>
          <cell r="N19">
            <v>4.6281178568966901</v>
          </cell>
        </row>
        <row r="20">
          <cell r="G20" t="str">
            <v>Austria</v>
          </cell>
          <cell r="H20">
            <v>1</v>
          </cell>
          <cell r="I20">
            <v>4</v>
          </cell>
          <cell r="J20">
            <v>1</v>
          </cell>
          <cell r="K20">
            <v>6.9</v>
          </cell>
          <cell r="L20">
            <v>8754.7109431829995</v>
          </cell>
          <cell r="M20">
            <v>84.197418105108</v>
          </cell>
          <cell r="N20">
            <v>22.170352125027801</v>
          </cell>
        </row>
        <row r="21">
          <cell r="G21" t="str">
            <v>Austria</v>
          </cell>
          <cell r="H21">
            <v>2</v>
          </cell>
          <cell r="I21">
            <v>1</v>
          </cell>
          <cell r="J21">
            <v>1</v>
          </cell>
          <cell r="K21">
            <v>212.8</v>
          </cell>
          <cell r="L21">
            <v>266400.42155769601</v>
          </cell>
          <cell r="M21">
            <v>66.596400196610304</v>
          </cell>
          <cell r="N21">
            <v>2.90128899993943</v>
          </cell>
        </row>
        <row r="22">
          <cell r="G22" t="str">
            <v>Austria</v>
          </cell>
          <cell r="H22">
            <v>2</v>
          </cell>
          <cell r="I22">
            <v>2</v>
          </cell>
          <cell r="J22">
            <v>1</v>
          </cell>
          <cell r="K22">
            <v>758.5</v>
          </cell>
          <cell r="L22">
            <v>900075.78802285204</v>
          </cell>
          <cell r="M22">
            <v>76.261220703973805</v>
          </cell>
          <cell r="N22">
            <v>1.5423334733951499</v>
          </cell>
        </row>
        <row r="23">
          <cell r="G23" t="str">
            <v>Austria</v>
          </cell>
          <cell r="H23">
            <v>2</v>
          </cell>
          <cell r="I23">
            <v>3</v>
          </cell>
          <cell r="J23">
            <v>1</v>
          </cell>
          <cell r="K23">
            <v>816.8</v>
          </cell>
          <cell r="L23">
            <v>926921.26387890102</v>
          </cell>
          <cell r="M23">
            <v>85.866750472986993</v>
          </cell>
          <cell r="N23">
            <v>1.4241683523301301</v>
          </cell>
        </row>
        <row r="24">
          <cell r="G24" t="str">
            <v>Austria</v>
          </cell>
          <cell r="H24">
            <v>2</v>
          </cell>
          <cell r="I24">
            <v>4</v>
          </cell>
          <cell r="J24">
            <v>1</v>
          </cell>
          <cell r="K24">
            <v>135.9</v>
          </cell>
          <cell r="L24">
            <v>149533.89733167301</v>
          </cell>
          <cell r="M24">
            <v>87.768063510085696</v>
          </cell>
          <cell r="N24">
            <v>3.3659175473050702</v>
          </cell>
        </row>
        <row r="25">
          <cell r="G25" t="str">
            <v>Austria</v>
          </cell>
          <cell r="H25">
            <v>3</v>
          </cell>
          <cell r="I25">
            <v>1</v>
          </cell>
          <cell r="J25">
            <v>1</v>
          </cell>
          <cell r="K25">
            <v>25.8</v>
          </cell>
          <cell r="L25">
            <v>23936.100682625201</v>
          </cell>
          <cell r="M25">
            <v>67.982357093306803</v>
          </cell>
          <cell r="N25">
            <v>8.6300619694961203</v>
          </cell>
        </row>
        <row r="26">
          <cell r="G26" t="str">
            <v>Austria</v>
          </cell>
          <cell r="H26">
            <v>3</v>
          </cell>
          <cell r="I26">
            <v>2</v>
          </cell>
          <cell r="J26">
            <v>1</v>
          </cell>
          <cell r="K26">
            <v>188</v>
          </cell>
          <cell r="L26">
            <v>171226.760232906</v>
          </cell>
          <cell r="M26">
            <v>80.050646002084306</v>
          </cell>
          <cell r="N26">
            <v>3.6181347695936701</v>
          </cell>
        </row>
        <row r="27">
          <cell r="G27" t="str">
            <v>Austria</v>
          </cell>
          <cell r="H27">
            <v>3</v>
          </cell>
          <cell r="I27">
            <v>3</v>
          </cell>
          <cell r="J27">
            <v>1</v>
          </cell>
          <cell r="K27">
            <v>463</v>
          </cell>
          <cell r="L27">
            <v>401837.74978775397</v>
          </cell>
          <cell r="M27">
            <v>88.682458519484101</v>
          </cell>
          <cell r="N27">
            <v>1.92096941833068</v>
          </cell>
        </row>
        <row r="28">
          <cell r="G28" t="str">
            <v>Austria</v>
          </cell>
          <cell r="H28">
            <v>3</v>
          </cell>
          <cell r="I28">
            <v>4</v>
          </cell>
          <cell r="J28">
            <v>1</v>
          </cell>
          <cell r="K28">
            <v>205.2</v>
          </cell>
          <cell r="L28">
            <v>175121.62046311999</v>
          </cell>
          <cell r="M28">
            <v>91.329580997084605</v>
          </cell>
          <cell r="N28">
            <v>2.4175950220740701</v>
          </cell>
        </row>
        <row r="29">
          <cell r="G29" t="str">
            <v>Canada</v>
          </cell>
          <cell r="H29">
            <v>1</v>
          </cell>
          <cell r="I29">
            <v>1</v>
          </cell>
          <cell r="J29">
            <v>1</v>
          </cell>
          <cell r="K29">
            <v>890.7</v>
          </cell>
          <cell r="L29">
            <v>592495.85162152303</v>
          </cell>
          <cell r="M29">
            <v>53.514405171549797</v>
          </cell>
          <cell r="N29">
            <v>2.3471662078162501</v>
          </cell>
        </row>
        <row r="30">
          <cell r="G30" t="str">
            <v>Canada</v>
          </cell>
          <cell r="H30">
            <v>1</v>
          </cell>
          <cell r="I30">
            <v>2</v>
          </cell>
          <cell r="J30">
            <v>1</v>
          </cell>
          <cell r="K30">
            <v>610.70000000000005</v>
          </cell>
          <cell r="L30">
            <v>447422.52064289397</v>
          </cell>
          <cell r="M30">
            <v>60.639169108755503</v>
          </cell>
          <cell r="N30">
            <v>3.2991647767992398</v>
          </cell>
        </row>
        <row r="31">
          <cell r="G31" t="str">
            <v>Canada</v>
          </cell>
          <cell r="H31">
            <v>1</v>
          </cell>
          <cell r="I31">
            <v>3</v>
          </cell>
          <cell r="J31">
            <v>1</v>
          </cell>
          <cell r="K31">
            <v>186.9</v>
          </cell>
          <cell r="L31">
            <v>170397.121755773</v>
          </cell>
          <cell r="M31">
            <v>68.460326722680406</v>
          </cell>
          <cell r="N31">
            <v>5.0896562526808502</v>
          </cell>
        </row>
        <row r="32">
          <cell r="G32" t="str">
            <v>Canada</v>
          </cell>
          <cell r="H32">
            <v>1</v>
          </cell>
          <cell r="I32">
            <v>4</v>
          </cell>
          <cell r="J32">
            <v>1</v>
          </cell>
          <cell r="K32">
            <v>11.7</v>
          </cell>
          <cell r="L32">
            <v>10967.6976755421</v>
          </cell>
          <cell r="M32">
            <v>75.919075272709506</v>
          </cell>
          <cell r="N32">
            <v>24.937546610624398</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1089.9000000000001</v>
          </cell>
          <cell r="L34">
            <v>864047.66182256199</v>
          </cell>
          <cell r="M34">
            <v>70.2883733547026</v>
          </cell>
          <cell r="N34">
            <v>2.04038195612317</v>
          </cell>
        </row>
        <row r="35">
          <cell r="G35" t="str">
            <v>Canada</v>
          </cell>
          <cell r="H35">
            <v>2</v>
          </cell>
          <cell r="I35">
            <v>2</v>
          </cell>
          <cell r="J35">
            <v>1</v>
          </cell>
          <cell r="K35">
            <v>2505.4</v>
          </cell>
          <cell r="L35">
            <v>2002041.2573869</v>
          </cell>
          <cell r="M35">
            <v>77.232450839134202</v>
          </cell>
          <cell r="N35">
            <v>1.4200985931266601</v>
          </cell>
        </row>
        <row r="36">
          <cell r="G36" t="str">
            <v>Canada</v>
          </cell>
          <cell r="H36">
            <v>2</v>
          </cell>
          <cell r="I36">
            <v>3</v>
          </cell>
          <cell r="J36">
            <v>1</v>
          </cell>
          <cell r="K36">
            <v>2174.1999999999998</v>
          </cell>
          <cell r="L36">
            <v>1928325.89767446</v>
          </cell>
          <cell r="M36">
            <v>81.453464268075606</v>
          </cell>
          <cell r="N36">
            <v>1.3961467844914801</v>
          </cell>
        </row>
        <row r="37">
          <cell r="G37" t="str">
            <v>Canada</v>
          </cell>
          <cell r="H37">
            <v>2</v>
          </cell>
          <cell r="I37">
            <v>4</v>
          </cell>
          <cell r="J37">
            <v>1</v>
          </cell>
          <cell r="K37">
            <v>427.5</v>
          </cell>
          <cell r="L37">
            <v>416686.549634177</v>
          </cell>
          <cell r="M37">
            <v>82.210205452487699</v>
          </cell>
          <cell r="N37">
            <v>3.8239993620844399</v>
          </cell>
        </row>
        <row r="38">
          <cell r="G38" t="str">
            <v>Canada</v>
          </cell>
          <cell r="H38">
            <v>3</v>
          </cell>
          <cell r="I38">
            <v>1</v>
          </cell>
          <cell r="J38">
            <v>1</v>
          </cell>
          <cell r="K38">
            <v>677.5</v>
          </cell>
          <cell r="L38">
            <v>647403.29834682599</v>
          </cell>
          <cell r="M38">
            <v>74.9878026529544</v>
          </cell>
          <cell r="N38">
            <v>2.85531303269528</v>
          </cell>
        </row>
        <row r="39">
          <cell r="G39" t="str">
            <v>Canada</v>
          </cell>
          <cell r="H39">
            <v>3</v>
          </cell>
          <cell r="I39">
            <v>2</v>
          </cell>
          <cell r="J39">
            <v>1</v>
          </cell>
          <cell r="K39">
            <v>2300.4</v>
          </cell>
          <cell r="L39">
            <v>2131251.1257531601</v>
          </cell>
          <cell r="M39">
            <v>82.0586569026229</v>
          </cell>
          <cell r="N39">
            <v>1.4998014042483201</v>
          </cell>
        </row>
        <row r="40">
          <cell r="G40" t="str">
            <v>Canada</v>
          </cell>
          <cell r="H40">
            <v>3</v>
          </cell>
          <cell r="I40">
            <v>3</v>
          </cell>
          <cell r="J40">
            <v>1</v>
          </cell>
          <cell r="K40">
            <v>3945.9</v>
          </cell>
          <cell r="L40">
            <v>3737609.7038191999</v>
          </cell>
          <cell r="M40">
            <v>86.948582076264302</v>
          </cell>
          <cell r="N40">
            <v>0.91754543798162902</v>
          </cell>
        </row>
        <row r="41">
          <cell r="G41" t="str">
            <v>Canada</v>
          </cell>
          <cell r="H41">
            <v>3</v>
          </cell>
          <cell r="I41">
            <v>4</v>
          </cell>
          <cell r="J41">
            <v>1</v>
          </cell>
          <cell r="K41">
            <v>1899.2</v>
          </cell>
          <cell r="L41">
            <v>1989583.0026387901</v>
          </cell>
          <cell r="M41">
            <v>90.572599950663403</v>
          </cell>
          <cell r="N41">
            <v>1.09702894059494</v>
          </cell>
        </row>
        <row r="42">
          <cell r="G42" t="str">
            <v>Sharks</v>
          </cell>
          <cell r="H42">
            <v>1</v>
          </cell>
          <cell r="I42">
            <v>1</v>
          </cell>
          <cell r="J42">
            <v>1</v>
          </cell>
          <cell r="K42">
            <v>735.6</v>
          </cell>
          <cell r="L42">
            <v>1764503.19489387</v>
          </cell>
          <cell r="M42">
            <v>67.450019965429505</v>
          </cell>
          <cell r="N42">
            <v>2.1683617507159698</v>
          </cell>
        </row>
        <row r="43">
          <cell r="G43" t="str">
            <v>Sharks</v>
          </cell>
          <cell r="H43">
            <v>1</v>
          </cell>
          <cell r="I43">
            <v>2</v>
          </cell>
          <cell r="J43">
            <v>1</v>
          </cell>
          <cell r="K43">
            <v>127.6</v>
          </cell>
          <cell r="L43">
            <v>323175.36315011297</v>
          </cell>
          <cell r="M43">
            <v>84.388149594022806</v>
          </cell>
          <cell r="N43">
            <v>4.3645146256127001</v>
          </cell>
        </row>
        <row r="44">
          <cell r="G44" t="str">
            <v>Sharks</v>
          </cell>
          <cell r="H44">
            <v>1</v>
          </cell>
          <cell r="I44">
            <v>3</v>
          </cell>
          <cell r="J44">
            <v>1</v>
          </cell>
          <cell r="K44">
            <v>6.8</v>
          </cell>
          <cell r="L44">
            <v>16316.1225833098</v>
          </cell>
          <cell r="M44">
            <v>94.009226456152504</v>
          </cell>
          <cell r="N44">
            <v>11.469276492193099</v>
          </cell>
        </row>
        <row r="45">
          <cell r="G45" t="str">
            <v>Sharks</v>
          </cell>
          <cell r="H45">
            <v>2</v>
          </cell>
          <cell r="I45">
            <v>1</v>
          </cell>
          <cell r="J45">
            <v>1</v>
          </cell>
          <cell r="K45">
            <v>651.20000000000005</v>
          </cell>
          <cell r="L45">
            <v>1632322.8438426</v>
          </cell>
          <cell r="M45">
            <v>77.834725448051202</v>
          </cell>
          <cell r="N45">
            <v>1.7753093433626601</v>
          </cell>
        </row>
        <row r="46">
          <cell r="G46" t="str">
            <v>Sharks</v>
          </cell>
          <cell r="H46">
            <v>2</v>
          </cell>
          <cell r="I46">
            <v>2</v>
          </cell>
          <cell r="J46">
            <v>1</v>
          </cell>
          <cell r="K46">
            <v>458.4</v>
          </cell>
          <cell r="L46">
            <v>1087749.61485081</v>
          </cell>
          <cell r="M46">
            <v>82.468671796472407</v>
          </cell>
          <cell r="N46">
            <v>2.7176062694059202</v>
          </cell>
        </row>
        <row r="47">
          <cell r="G47" t="str">
            <v>Sharks</v>
          </cell>
          <cell r="H47">
            <v>2</v>
          </cell>
          <cell r="I47">
            <v>3</v>
          </cell>
          <cell r="J47">
            <v>1</v>
          </cell>
          <cell r="K47">
            <v>102.6</v>
          </cell>
          <cell r="L47">
            <v>255238.91126722499</v>
          </cell>
          <cell r="M47">
            <v>84.203178344495896</v>
          </cell>
          <cell r="N47">
            <v>4.9020745257289899</v>
          </cell>
        </row>
        <row r="48">
          <cell r="G48" t="str">
            <v>Sharks</v>
          </cell>
          <cell r="H48">
            <v>2</v>
          </cell>
          <cell r="I48">
            <v>4</v>
          </cell>
          <cell r="J48">
            <v>1</v>
          </cell>
          <cell r="K48">
            <v>5.8</v>
          </cell>
          <cell r="L48">
            <v>21406.692438823298</v>
          </cell>
          <cell r="M48">
            <v>79.358563550072105</v>
          </cell>
          <cell r="N48">
            <v>17.340749235376201</v>
          </cell>
        </row>
        <row r="49">
          <cell r="G49" t="str">
            <v>Sharks</v>
          </cell>
          <cell r="H49">
            <v>3</v>
          </cell>
          <cell r="I49">
            <v>1</v>
          </cell>
          <cell r="J49">
            <v>1</v>
          </cell>
          <cell r="K49">
            <v>242.4</v>
          </cell>
          <cell r="L49">
            <v>637233.940292174</v>
          </cell>
          <cell r="M49">
            <v>87.337069445128506</v>
          </cell>
          <cell r="N49">
            <v>2.68817718687575</v>
          </cell>
        </row>
        <row r="50">
          <cell r="G50" t="str">
            <v>Sharks</v>
          </cell>
          <cell r="H50">
            <v>3</v>
          </cell>
          <cell r="I50">
            <v>2</v>
          </cell>
          <cell r="J50">
            <v>1</v>
          </cell>
          <cell r="K50">
            <v>411.4</v>
          </cell>
          <cell r="L50">
            <v>1018026.4649299</v>
          </cell>
          <cell r="M50">
            <v>90.034145656222705</v>
          </cell>
          <cell r="N50">
            <v>2.3313544407453399</v>
          </cell>
        </row>
        <row r="51">
          <cell r="G51" t="str">
            <v>Sharks</v>
          </cell>
          <cell r="H51">
            <v>3</v>
          </cell>
          <cell r="I51">
            <v>3</v>
          </cell>
          <cell r="J51">
            <v>1</v>
          </cell>
          <cell r="K51">
            <v>270.2</v>
          </cell>
          <cell r="L51">
            <v>678579.85207500297</v>
          </cell>
          <cell r="M51">
            <v>91.417449957970604</v>
          </cell>
          <cell r="N51">
            <v>3.3790912459309999</v>
          </cell>
        </row>
        <row r="52">
          <cell r="G52" t="str">
            <v>Sharks</v>
          </cell>
          <cell r="H52">
            <v>3</v>
          </cell>
          <cell r="I52">
            <v>4</v>
          </cell>
          <cell r="J52">
            <v>1</v>
          </cell>
          <cell r="K52">
            <v>36</v>
          </cell>
          <cell r="L52">
            <v>117818.360320049</v>
          </cell>
          <cell r="M52">
            <v>87.701998652967603</v>
          </cell>
          <cell r="N52">
            <v>10.0603632561513</v>
          </cell>
        </row>
        <row r="53">
          <cell r="G53" t="str">
            <v>Czech Republic</v>
          </cell>
          <cell r="H53">
            <v>1</v>
          </cell>
          <cell r="I53">
            <v>1</v>
          </cell>
          <cell r="J53">
            <v>1</v>
          </cell>
          <cell r="K53">
            <v>51.9</v>
          </cell>
          <cell r="L53">
            <v>77677.832345475705</v>
          </cell>
          <cell r="M53">
            <v>38.597351299356703</v>
          </cell>
          <cell r="N53">
            <v>7.0017118660682698</v>
          </cell>
        </row>
        <row r="54">
          <cell r="G54" t="str">
            <v>Czech Republic</v>
          </cell>
          <cell r="H54">
            <v>1</v>
          </cell>
          <cell r="I54">
            <v>2</v>
          </cell>
          <cell r="J54">
            <v>1</v>
          </cell>
          <cell r="K54">
            <v>2</v>
          </cell>
          <cell r="L54">
            <v>491.62863809050862</v>
          </cell>
          <cell r="M54">
            <v>56.358864519357908</v>
          </cell>
          <cell r="N54">
            <v>50.67027137287559</v>
          </cell>
        </row>
        <row r="55">
          <cell r="G55" t="str">
            <v>Czech Republic</v>
          </cell>
          <cell r="H55">
            <v>1</v>
          </cell>
          <cell r="I55">
            <v>3</v>
          </cell>
          <cell r="J55">
            <v>1</v>
          </cell>
          <cell r="K55">
            <v>30.4</v>
          </cell>
          <cell r="L55">
            <v>51918.0182046439</v>
          </cell>
          <cell r="M55">
            <v>45.019849446176202</v>
          </cell>
          <cell r="N55">
            <v>9.9603993584268409</v>
          </cell>
        </row>
        <row r="56">
          <cell r="G56" t="str">
            <v>Czech Republic</v>
          </cell>
          <cell r="H56">
            <v>1</v>
          </cell>
          <cell r="I56">
            <v>4</v>
          </cell>
          <cell r="J56">
            <v>1</v>
          </cell>
          <cell r="K56">
            <v>3.3</v>
          </cell>
          <cell r="L56">
            <v>7496.2973615910596</v>
          </cell>
          <cell r="M56">
            <v>78.456871514459493</v>
          </cell>
          <cell r="N56">
            <v>37.547297653295999</v>
          </cell>
        </row>
        <row r="57">
          <cell r="G57" t="str">
            <v>Czech Republic</v>
          </cell>
          <cell r="H57">
            <v>2</v>
          </cell>
          <cell r="I57">
            <v>1</v>
          </cell>
          <cell r="J57">
            <v>1</v>
          </cell>
          <cell r="K57">
            <v>227.2</v>
          </cell>
          <cell r="L57">
            <v>353769.78057761502</v>
          </cell>
          <cell r="M57">
            <v>70.446213109541205</v>
          </cell>
          <cell r="N57">
            <v>4.0513434445820202</v>
          </cell>
        </row>
        <row r="58">
          <cell r="G58" t="str">
            <v>Czech Republic</v>
          </cell>
          <cell r="H58">
            <v>2</v>
          </cell>
          <cell r="I58">
            <v>2</v>
          </cell>
          <cell r="J58">
            <v>1</v>
          </cell>
          <cell r="K58">
            <v>882.5</v>
          </cell>
          <cell r="L58">
            <v>1329126.8363330101</v>
          </cell>
          <cell r="M58">
            <v>74.650894306652802</v>
          </cell>
          <cell r="N58">
            <v>1.82598351040628</v>
          </cell>
        </row>
        <row r="59">
          <cell r="G59" t="str">
            <v>Czech Republic</v>
          </cell>
          <cell r="H59">
            <v>2</v>
          </cell>
          <cell r="I59">
            <v>3</v>
          </cell>
          <cell r="J59">
            <v>1</v>
          </cell>
          <cell r="K59">
            <v>884.8</v>
          </cell>
          <cell r="L59">
            <v>1284231.0139261701</v>
          </cell>
          <cell r="M59">
            <v>78.477758497491195</v>
          </cell>
          <cell r="N59">
            <v>1.93746947278966</v>
          </cell>
        </row>
        <row r="60">
          <cell r="G60" t="str">
            <v>Czech Republic</v>
          </cell>
          <cell r="H60">
            <v>2</v>
          </cell>
          <cell r="I60">
            <v>4</v>
          </cell>
          <cell r="J60">
            <v>1</v>
          </cell>
          <cell r="K60">
            <v>126.5</v>
          </cell>
          <cell r="L60">
            <v>172142.62602267199</v>
          </cell>
          <cell r="M60">
            <v>85.650910478834504</v>
          </cell>
          <cell r="N60">
            <v>5.3160233312009</v>
          </cell>
        </row>
        <row r="61">
          <cell r="G61" t="str">
            <v>Czech Republic</v>
          </cell>
          <cell r="H61">
            <v>3</v>
          </cell>
          <cell r="I61">
            <v>1</v>
          </cell>
          <cell r="J61">
            <v>1</v>
          </cell>
          <cell r="K61">
            <v>18.100000000000001</v>
          </cell>
          <cell r="L61">
            <v>17946.1644974626</v>
          </cell>
          <cell r="M61">
            <v>81.260799383562798</v>
          </cell>
          <cell r="N61">
            <v>18.207452203295901</v>
          </cell>
        </row>
        <row r="62">
          <cell r="G62" t="str">
            <v>Czech Republic</v>
          </cell>
          <cell r="H62">
            <v>3</v>
          </cell>
          <cell r="I62">
            <v>2</v>
          </cell>
          <cell r="J62">
            <v>1</v>
          </cell>
          <cell r="K62">
            <v>152.1</v>
          </cell>
          <cell r="L62">
            <v>180917.24281828801</v>
          </cell>
          <cell r="M62">
            <v>84.055948746584605</v>
          </cell>
          <cell r="N62">
            <v>4.2708127193220697</v>
          </cell>
        </row>
        <row r="63">
          <cell r="G63" t="str">
            <v>Czech Republic</v>
          </cell>
          <cell r="H63">
            <v>3</v>
          </cell>
          <cell r="I63">
            <v>3</v>
          </cell>
          <cell r="J63">
            <v>1</v>
          </cell>
          <cell r="K63">
            <v>453.7</v>
          </cell>
          <cell r="L63">
            <v>564517.79405605805</v>
          </cell>
          <cell r="M63">
            <v>82.824991885680205</v>
          </cell>
          <cell r="N63">
            <v>3.3918663482693798</v>
          </cell>
        </row>
        <row r="64">
          <cell r="G64" t="str">
            <v>Czech Republic</v>
          </cell>
          <cell r="H64">
            <v>3</v>
          </cell>
          <cell r="I64">
            <v>4</v>
          </cell>
          <cell r="J64">
            <v>1</v>
          </cell>
          <cell r="K64">
            <v>217.1</v>
          </cell>
          <cell r="L64">
            <v>252284.940526402</v>
          </cell>
          <cell r="M64">
            <v>88.857380684595697</v>
          </cell>
          <cell r="N64">
            <v>4.08469494296682</v>
          </cell>
        </row>
        <row r="65">
          <cell r="G65" t="str">
            <v>Denmark</v>
          </cell>
          <cell r="H65">
            <v>1</v>
          </cell>
          <cell r="I65">
            <v>3</v>
          </cell>
          <cell r="J65">
            <v>1</v>
          </cell>
          <cell r="K65">
            <v>2</v>
          </cell>
          <cell r="L65">
            <v>491.62863809050901</v>
          </cell>
          <cell r="M65">
            <v>56.358864519357901</v>
          </cell>
          <cell r="N65">
            <v>50.670271372875597</v>
          </cell>
        </row>
        <row r="66">
          <cell r="G66" t="str">
            <v>Denmark</v>
          </cell>
          <cell r="H66">
            <v>1</v>
          </cell>
          <cell r="I66">
            <v>1</v>
          </cell>
          <cell r="J66">
            <v>1</v>
          </cell>
          <cell r="K66">
            <v>245.5</v>
          </cell>
          <cell r="L66">
            <v>114595.71023514</v>
          </cell>
          <cell r="M66">
            <v>51.580646881072497</v>
          </cell>
          <cell r="N66">
            <v>2.7765485939830601</v>
          </cell>
        </row>
        <row r="67">
          <cell r="G67" t="str">
            <v>Denmark</v>
          </cell>
          <cell r="H67">
            <v>1</v>
          </cell>
          <cell r="I67">
            <v>2</v>
          </cell>
          <cell r="J67">
            <v>1</v>
          </cell>
          <cell r="K67">
            <v>260.7</v>
          </cell>
          <cell r="L67">
            <v>146862.91878674401</v>
          </cell>
          <cell r="M67">
            <v>65.408098953408199</v>
          </cell>
          <cell r="N67">
            <v>3.39438441873178</v>
          </cell>
        </row>
        <row r="68">
          <cell r="G68" t="str">
            <v>Denmark</v>
          </cell>
          <cell r="H68">
            <v>1</v>
          </cell>
          <cell r="I68">
            <v>3</v>
          </cell>
          <cell r="J68">
            <v>1</v>
          </cell>
          <cell r="K68">
            <v>131.19999999999999</v>
          </cell>
          <cell r="L68">
            <v>84423.581650137698</v>
          </cell>
          <cell r="M68">
            <v>75.519478215739298</v>
          </cell>
          <cell r="N68">
            <v>5.0307385922025096</v>
          </cell>
        </row>
        <row r="69">
          <cell r="G69" t="str">
            <v>Denmark</v>
          </cell>
          <cell r="H69">
            <v>1</v>
          </cell>
          <cell r="I69">
            <v>4</v>
          </cell>
          <cell r="J69">
            <v>1</v>
          </cell>
          <cell r="K69">
            <v>10.6</v>
          </cell>
          <cell r="L69">
            <v>8110.15658583194</v>
          </cell>
          <cell r="M69">
            <v>78.777967746124702</v>
          </cell>
          <cell r="N69">
            <v>16.612068955737499</v>
          </cell>
        </row>
        <row r="70">
          <cell r="G70" t="str">
            <v>Denmark</v>
          </cell>
          <cell r="H70">
            <v>2</v>
          </cell>
          <cell r="I70">
            <v>1</v>
          </cell>
          <cell r="J70">
            <v>1</v>
          </cell>
          <cell r="K70">
            <v>267</v>
          </cell>
          <cell r="L70">
            <v>117220.078613648</v>
          </cell>
          <cell r="M70">
            <v>62.2248224315938</v>
          </cell>
          <cell r="N70">
            <v>2.9154158013775402</v>
          </cell>
        </row>
        <row r="71">
          <cell r="G71" t="str">
            <v>Denmark</v>
          </cell>
          <cell r="H71">
            <v>2</v>
          </cell>
          <cell r="I71">
            <v>2</v>
          </cell>
          <cell r="J71">
            <v>1</v>
          </cell>
          <cell r="K71">
            <v>712.7</v>
          </cell>
          <cell r="L71">
            <v>369895.87310862198</v>
          </cell>
          <cell r="M71">
            <v>77.297119608285101</v>
          </cell>
          <cell r="N71">
            <v>1.69392375266438</v>
          </cell>
        </row>
        <row r="72">
          <cell r="G72" t="str">
            <v>Denmark</v>
          </cell>
          <cell r="H72">
            <v>2</v>
          </cell>
          <cell r="I72">
            <v>3</v>
          </cell>
          <cell r="J72">
            <v>1</v>
          </cell>
          <cell r="K72">
            <v>596.79999999999995</v>
          </cell>
          <cell r="L72">
            <v>348341.74807161302</v>
          </cell>
          <cell r="M72">
            <v>82.436669455494794</v>
          </cell>
          <cell r="N72">
            <v>1.6711519477322301</v>
          </cell>
        </row>
        <row r="73">
          <cell r="G73" t="str">
            <v>Denmark</v>
          </cell>
          <cell r="H73">
            <v>2</v>
          </cell>
          <cell r="I73">
            <v>4</v>
          </cell>
          <cell r="J73">
            <v>1</v>
          </cell>
          <cell r="K73">
            <v>78.5</v>
          </cell>
          <cell r="L73">
            <v>50642.260359473701</v>
          </cell>
          <cell r="M73">
            <v>79.817739253586296</v>
          </cell>
          <cell r="N73">
            <v>5.4211369412637396</v>
          </cell>
        </row>
        <row r="74">
          <cell r="G74" t="str">
            <v>Denmark</v>
          </cell>
          <cell r="H74">
            <v>3</v>
          </cell>
          <cell r="I74">
            <v>1</v>
          </cell>
          <cell r="J74">
            <v>1</v>
          </cell>
          <cell r="K74">
            <v>145.80000000000001</v>
          </cell>
          <cell r="L74">
            <v>46268.576091038703</v>
          </cell>
          <cell r="M74">
            <v>69.062461633692294</v>
          </cell>
          <cell r="N74">
            <v>4.0037546708791503</v>
          </cell>
        </row>
        <row r="75">
          <cell r="G75" t="str">
            <v>Denmark</v>
          </cell>
          <cell r="H75">
            <v>3</v>
          </cell>
          <cell r="I75">
            <v>2</v>
          </cell>
          <cell r="J75">
            <v>1</v>
          </cell>
          <cell r="K75">
            <v>580.5</v>
          </cell>
          <cell r="L75">
            <v>228408.73359750299</v>
          </cell>
          <cell r="M75">
            <v>82.935675065342707</v>
          </cell>
          <cell r="N75">
            <v>1.8471086065823401</v>
          </cell>
        </row>
        <row r="76">
          <cell r="G76" t="str">
            <v>Denmark</v>
          </cell>
          <cell r="H76">
            <v>3</v>
          </cell>
          <cell r="I76">
            <v>3</v>
          </cell>
          <cell r="J76">
            <v>1</v>
          </cell>
          <cell r="K76">
            <v>1220.3</v>
          </cell>
          <cell r="L76">
            <v>553312.358484842</v>
          </cell>
          <cell r="M76">
            <v>88.879394484065799</v>
          </cell>
          <cell r="N76">
            <v>1.03029413847381</v>
          </cell>
        </row>
        <row r="77">
          <cell r="G77" t="str">
            <v>Denmark</v>
          </cell>
          <cell r="H77">
            <v>3</v>
          </cell>
          <cell r="I77">
            <v>4</v>
          </cell>
          <cell r="J77">
            <v>1</v>
          </cell>
          <cell r="K77">
            <v>421.4</v>
          </cell>
          <cell r="L77">
            <v>208655.20364856001</v>
          </cell>
          <cell r="M77">
            <v>92.754177883750899</v>
          </cell>
          <cell r="N77">
            <v>1.6905830259002399</v>
          </cell>
        </row>
        <row r="78">
          <cell r="G78" t="str">
            <v>England (UK)</v>
          </cell>
          <cell r="H78">
            <v>1</v>
          </cell>
          <cell r="I78">
            <v>1</v>
          </cell>
          <cell r="J78">
            <v>1</v>
          </cell>
          <cell r="K78">
            <v>164.8</v>
          </cell>
          <cell r="L78">
            <v>1100615.53101417</v>
          </cell>
          <cell r="M78">
            <v>50.562437355061697</v>
          </cell>
          <cell r="N78">
            <v>2.9006132416507802</v>
          </cell>
        </row>
        <row r="79">
          <cell r="G79" t="str">
            <v>England (UK)</v>
          </cell>
          <cell r="H79">
            <v>1</v>
          </cell>
          <cell r="I79">
            <v>2</v>
          </cell>
          <cell r="J79">
            <v>1</v>
          </cell>
          <cell r="K79">
            <v>274.39999999999998</v>
          </cell>
          <cell r="L79">
            <v>1872503.5521642501</v>
          </cell>
          <cell r="M79">
            <v>64.582890733376701</v>
          </cell>
          <cell r="N79">
            <v>2.6399597601382099</v>
          </cell>
        </row>
        <row r="80">
          <cell r="G80" t="str">
            <v>England (UK)</v>
          </cell>
          <cell r="H80">
            <v>1</v>
          </cell>
          <cell r="I80">
            <v>3</v>
          </cell>
          <cell r="J80">
            <v>1</v>
          </cell>
          <cell r="K80">
            <v>125.2</v>
          </cell>
          <cell r="L80">
            <v>857470.77250163804</v>
          </cell>
          <cell r="M80">
            <v>67.552859728401899</v>
          </cell>
          <cell r="N80">
            <v>4.0753453119143499</v>
          </cell>
        </row>
        <row r="81">
          <cell r="G81" t="str">
            <v>England (UK)</v>
          </cell>
          <cell r="H81">
            <v>1</v>
          </cell>
          <cell r="I81">
            <v>4</v>
          </cell>
          <cell r="J81">
            <v>1</v>
          </cell>
          <cell r="K81">
            <v>15.6</v>
          </cell>
          <cell r="L81">
            <v>115258.966657475</v>
          </cell>
          <cell r="M81">
            <v>74.743175613062206</v>
          </cell>
          <cell r="N81">
            <v>12.116524556944899</v>
          </cell>
        </row>
        <row r="82">
          <cell r="G82" t="str">
            <v>England (UK)</v>
          </cell>
          <cell r="H82">
            <v>2</v>
          </cell>
          <cell r="I82">
            <v>1</v>
          </cell>
          <cell r="J82">
            <v>1</v>
          </cell>
          <cell r="K82">
            <v>135.19999999999999</v>
          </cell>
          <cell r="L82">
            <v>999367.71090246097</v>
          </cell>
          <cell r="M82">
            <v>71.844342186663596</v>
          </cell>
          <cell r="N82">
            <v>4.4514203402170498</v>
          </cell>
        </row>
        <row r="83">
          <cell r="G83" t="str">
            <v>England (UK)</v>
          </cell>
          <cell r="H83">
            <v>2</v>
          </cell>
          <cell r="I83">
            <v>2</v>
          </cell>
          <cell r="J83">
            <v>1</v>
          </cell>
          <cell r="K83">
            <v>347.9</v>
          </cell>
          <cell r="L83">
            <v>2515505.4583504498</v>
          </cell>
          <cell r="M83">
            <v>72.477000501821294</v>
          </cell>
          <cell r="N83">
            <v>2.1726353809564301</v>
          </cell>
        </row>
        <row r="84">
          <cell r="G84" t="str">
            <v>England (UK)</v>
          </cell>
          <cell r="H84">
            <v>2</v>
          </cell>
          <cell r="I84">
            <v>3</v>
          </cell>
          <cell r="J84">
            <v>1</v>
          </cell>
          <cell r="K84">
            <v>423.3</v>
          </cell>
          <cell r="L84">
            <v>3151730.0949515002</v>
          </cell>
          <cell r="M84">
            <v>81.359220795554805</v>
          </cell>
          <cell r="N84">
            <v>1.8096640107495601</v>
          </cell>
        </row>
        <row r="85">
          <cell r="G85" t="str">
            <v>England (UK)</v>
          </cell>
          <cell r="H85">
            <v>2</v>
          </cell>
          <cell r="I85">
            <v>4</v>
          </cell>
          <cell r="J85">
            <v>1</v>
          </cell>
          <cell r="K85">
            <v>121.6</v>
          </cell>
          <cell r="L85">
            <v>937795.63049841602</v>
          </cell>
          <cell r="M85">
            <v>86.416865404611499</v>
          </cell>
          <cell r="N85">
            <v>3.1917566091246199</v>
          </cell>
        </row>
        <row r="86">
          <cell r="G86" t="str">
            <v>England (UK)</v>
          </cell>
          <cell r="H86">
            <v>3</v>
          </cell>
          <cell r="I86">
            <v>1</v>
          </cell>
          <cell r="J86">
            <v>1</v>
          </cell>
          <cell r="K86">
            <v>70.099999999999994</v>
          </cell>
          <cell r="L86">
            <v>537222.167123797</v>
          </cell>
          <cell r="M86">
            <v>72.965699678935707</v>
          </cell>
          <cell r="N86">
            <v>6.9527673954864602</v>
          </cell>
        </row>
        <row r="87">
          <cell r="G87" t="str">
            <v>England (UK)</v>
          </cell>
          <cell r="H87">
            <v>3</v>
          </cell>
          <cell r="I87">
            <v>2</v>
          </cell>
          <cell r="J87">
            <v>1</v>
          </cell>
          <cell r="K87">
            <v>321.3</v>
          </cell>
          <cell r="L87">
            <v>1974435.8576720001</v>
          </cell>
          <cell r="M87">
            <v>78.991558512355198</v>
          </cell>
          <cell r="N87">
            <v>2.7170000167078801</v>
          </cell>
        </row>
        <row r="88">
          <cell r="G88" t="str">
            <v>England (UK)</v>
          </cell>
          <cell r="H88">
            <v>3</v>
          </cell>
          <cell r="I88">
            <v>3</v>
          </cell>
          <cell r="J88">
            <v>1</v>
          </cell>
          <cell r="K88">
            <v>707.4</v>
          </cell>
          <cell r="L88">
            <v>4162141.08272528</v>
          </cell>
          <cell r="M88">
            <v>85.500252159460899</v>
          </cell>
          <cell r="N88">
            <v>1.2764371982839799</v>
          </cell>
        </row>
        <row r="89">
          <cell r="G89" t="str">
            <v>England (UK)</v>
          </cell>
          <cell r="H89">
            <v>3</v>
          </cell>
          <cell r="I89">
            <v>4</v>
          </cell>
          <cell r="J89">
            <v>1</v>
          </cell>
          <cell r="K89">
            <v>388.2</v>
          </cell>
          <cell r="L89">
            <v>2401067.24969878</v>
          </cell>
          <cell r="M89">
            <v>88.094331716998695</v>
          </cell>
          <cell r="N89">
            <v>1.7501174161814701</v>
          </cell>
        </row>
        <row r="90">
          <cell r="G90" t="str">
            <v>Estonia</v>
          </cell>
          <cell r="H90">
            <v>1</v>
          </cell>
          <cell r="I90">
            <v>1</v>
          </cell>
          <cell r="J90">
            <v>1</v>
          </cell>
          <cell r="K90">
            <v>121.6</v>
          </cell>
          <cell r="L90">
            <v>14151.255553651499</v>
          </cell>
          <cell r="M90">
            <v>48.966349525937197</v>
          </cell>
          <cell r="N90">
            <v>3.4189758070219902</v>
          </cell>
        </row>
        <row r="91">
          <cell r="G91" t="str">
            <v>Estonia</v>
          </cell>
          <cell r="H91">
            <v>1</v>
          </cell>
          <cell r="I91">
            <v>2</v>
          </cell>
          <cell r="J91">
            <v>1</v>
          </cell>
          <cell r="K91">
            <v>180.3</v>
          </cell>
          <cell r="L91">
            <v>20620.175097314401</v>
          </cell>
          <cell r="M91">
            <v>56.389615083319399</v>
          </cell>
          <cell r="N91">
            <v>3.1905776984403098</v>
          </cell>
        </row>
        <row r="92">
          <cell r="G92" t="str">
            <v>Estonia</v>
          </cell>
          <cell r="H92">
            <v>1</v>
          </cell>
          <cell r="I92">
            <v>3</v>
          </cell>
          <cell r="J92">
            <v>1</v>
          </cell>
          <cell r="K92">
            <v>115.3</v>
          </cell>
          <cell r="L92">
            <v>13459.928966104801</v>
          </cell>
          <cell r="M92">
            <v>65.193711438905595</v>
          </cell>
          <cell r="N92">
            <v>4.4388813627741497</v>
          </cell>
        </row>
        <row r="93">
          <cell r="G93" t="str">
            <v>Estonia</v>
          </cell>
          <cell r="H93">
            <v>1</v>
          </cell>
          <cell r="I93">
            <v>4</v>
          </cell>
          <cell r="J93">
            <v>1</v>
          </cell>
          <cell r="K93">
            <v>12.8</v>
          </cell>
          <cell r="L93">
            <v>1493.89002032543</v>
          </cell>
          <cell r="M93">
            <v>81.323516903543506</v>
          </cell>
          <cell r="N93">
            <v>11.9069560855873</v>
          </cell>
        </row>
        <row r="94">
          <cell r="G94" t="str">
            <v>Estonia</v>
          </cell>
          <cell r="H94">
            <v>2</v>
          </cell>
          <cell r="I94">
            <v>1</v>
          </cell>
          <cell r="J94">
            <v>1</v>
          </cell>
          <cell r="K94">
            <v>295.10000000000002</v>
          </cell>
          <cell r="L94">
            <v>35595.689538378901</v>
          </cell>
          <cell r="M94">
            <v>68.387156476524098</v>
          </cell>
          <cell r="N94">
            <v>2.73458703448624</v>
          </cell>
        </row>
        <row r="95">
          <cell r="G95" t="str">
            <v>Estonia</v>
          </cell>
          <cell r="H95">
            <v>2</v>
          </cell>
          <cell r="I95">
            <v>2</v>
          </cell>
          <cell r="J95">
            <v>1</v>
          </cell>
          <cell r="K95">
            <v>819.2</v>
          </cell>
          <cell r="L95">
            <v>97023.469315801398</v>
          </cell>
          <cell r="M95">
            <v>74.222675007526803</v>
          </cell>
          <cell r="N95">
            <v>1.5053299315114801</v>
          </cell>
        </row>
        <row r="96">
          <cell r="G96" t="str">
            <v>Estonia</v>
          </cell>
          <cell r="H96">
            <v>2</v>
          </cell>
          <cell r="I96">
            <v>3</v>
          </cell>
          <cell r="J96">
            <v>1</v>
          </cell>
          <cell r="K96">
            <v>823.4</v>
          </cell>
          <cell r="L96">
            <v>97599.704468793498</v>
          </cell>
          <cell r="M96">
            <v>79.553994722877206</v>
          </cell>
          <cell r="N96">
            <v>1.4788597336120799</v>
          </cell>
        </row>
        <row r="97">
          <cell r="G97" t="str">
            <v>Estonia</v>
          </cell>
          <cell r="H97">
            <v>2</v>
          </cell>
          <cell r="I97">
            <v>4</v>
          </cell>
          <cell r="J97">
            <v>1</v>
          </cell>
          <cell r="K97">
            <v>155.30000000000001</v>
          </cell>
          <cell r="L97">
            <v>18706.2279838014</v>
          </cell>
          <cell r="M97">
            <v>86.870295875095195</v>
          </cell>
          <cell r="N97">
            <v>2.9840488408560302</v>
          </cell>
        </row>
        <row r="98">
          <cell r="G98" t="str">
            <v>Estonia</v>
          </cell>
          <cell r="H98">
            <v>3</v>
          </cell>
          <cell r="I98">
            <v>1</v>
          </cell>
          <cell r="J98">
            <v>1</v>
          </cell>
          <cell r="K98">
            <v>135.19999999999999</v>
          </cell>
          <cell r="L98">
            <v>16327.663977484301</v>
          </cell>
          <cell r="M98">
            <v>79.016326544699794</v>
          </cell>
          <cell r="N98">
            <v>4.1865314450493001</v>
          </cell>
        </row>
        <row r="99">
          <cell r="G99" t="str">
            <v>Estonia</v>
          </cell>
          <cell r="H99">
            <v>3</v>
          </cell>
          <cell r="I99">
            <v>2</v>
          </cell>
          <cell r="J99">
            <v>1</v>
          </cell>
          <cell r="K99">
            <v>602.4</v>
          </cell>
          <cell r="L99">
            <v>71844.537776101599</v>
          </cell>
          <cell r="M99">
            <v>84.501204977773199</v>
          </cell>
          <cell r="N99">
            <v>1.59766766374835</v>
          </cell>
        </row>
        <row r="100">
          <cell r="G100" t="str">
            <v>Estonia</v>
          </cell>
          <cell r="H100">
            <v>3</v>
          </cell>
          <cell r="I100">
            <v>3</v>
          </cell>
          <cell r="J100">
            <v>1</v>
          </cell>
          <cell r="K100">
            <v>1030.9000000000001</v>
          </cell>
          <cell r="L100">
            <v>124006.246683569</v>
          </cell>
          <cell r="M100">
            <v>87.807605566596095</v>
          </cell>
          <cell r="N100">
            <v>1.00374188463215</v>
          </cell>
        </row>
        <row r="101">
          <cell r="G101" t="str">
            <v>Estonia</v>
          </cell>
          <cell r="H101">
            <v>3</v>
          </cell>
          <cell r="I101">
            <v>4</v>
          </cell>
          <cell r="J101">
            <v>1</v>
          </cell>
          <cell r="K101">
            <v>433.5</v>
          </cell>
          <cell r="L101">
            <v>52560.743478141798</v>
          </cell>
          <cell r="M101">
            <v>93.771380126285706</v>
          </cell>
          <cell r="N101">
            <v>1.3452416294774201</v>
          </cell>
        </row>
        <row r="102">
          <cell r="G102" t="str">
            <v>Finland</v>
          </cell>
          <cell r="H102">
            <v>1</v>
          </cell>
          <cell r="I102">
            <v>1</v>
          </cell>
          <cell r="J102">
            <v>1</v>
          </cell>
          <cell r="K102">
            <v>62.6</v>
          </cell>
          <cell r="L102">
            <v>46605.685230986302</v>
          </cell>
          <cell r="M102">
            <v>38.634697094576197</v>
          </cell>
          <cell r="N102">
            <v>4.3946352508312199</v>
          </cell>
        </row>
        <row r="103">
          <cell r="G103" t="str">
            <v>Finland</v>
          </cell>
          <cell r="H103">
            <v>1</v>
          </cell>
          <cell r="I103">
            <v>2</v>
          </cell>
          <cell r="J103">
            <v>1</v>
          </cell>
          <cell r="K103">
            <v>129.19999999999999</v>
          </cell>
          <cell r="L103">
            <v>91444.250829270197</v>
          </cell>
          <cell r="M103">
            <v>57.344698772765199</v>
          </cell>
          <cell r="N103">
            <v>3.8823660172286099</v>
          </cell>
        </row>
        <row r="104">
          <cell r="G104" t="str">
            <v>Finland</v>
          </cell>
          <cell r="H104">
            <v>1</v>
          </cell>
          <cell r="I104">
            <v>3</v>
          </cell>
          <cell r="J104">
            <v>1</v>
          </cell>
          <cell r="K104">
            <v>92</v>
          </cell>
          <cell r="L104">
            <v>66846.543624446495</v>
          </cell>
          <cell r="M104">
            <v>67.886985632057204</v>
          </cell>
          <cell r="N104">
            <v>6.0223467071182402</v>
          </cell>
        </row>
        <row r="105">
          <cell r="G105" t="str">
            <v>Finland</v>
          </cell>
          <cell r="H105">
            <v>1</v>
          </cell>
          <cell r="I105">
            <v>4</v>
          </cell>
          <cell r="J105">
            <v>1</v>
          </cell>
          <cell r="K105">
            <v>15.2</v>
          </cell>
          <cell r="L105">
            <v>10882.270304199301</v>
          </cell>
          <cell r="M105">
            <v>74.752281319895701</v>
          </cell>
          <cell r="N105">
            <v>17.222877431793499</v>
          </cell>
        </row>
        <row r="106">
          <cell r="G106" t="str">
            <v>Finland</v>
          </cell>
          <cell r="H106">
            <v>2</v>
          </cell>
          <cell r="I106">
            <v>1</v>
          </cell>
          <cell r="J106">
            <v>1</v>
          </cell>
          <cell r="K106">
            <v>122.1</v>
          </cell>
          <cell r="L106">
            <v>84617.858009038799</v>
          </cell>
          <cell r="M106">
            <v>54.8161625638987</v>
          </cell>
          <cell r="N106">
            <v>3.8700162801888802</v>
          </cell>
        </row>
        <row r="107">
          <cell r="G107" t="str">
            <v>Finland</v>
          </cell>
          <cell r="H107">
            <v>2</v>
          </cell>
          <cell r="I107">
            <v>2</v>
          </cell>
          <cell r="J107">
            <v>1</v>
          </cell>
          <cell r="K107">
            <v>437.8</v>
          </cell>
          <cell r="L107">
            <v>287805.36805194197</v>
          </cell>
          <cell r="M107">
            <v>71.932270946180395</v>
          </cell>
          <cell r="N107">
            <v>1.9588934962736899</v>
          </cell>
        </row>
        <row r="108">
          <cell r="G108" t="str">
            <v>Finland</v>
          </cell>
          <cell r="H108">
            <v>2</v>
          </cell>
          <cell r="I108">
            <v>3</v>
          </cell>
          <cell r="J108">
            <v>1</v>
          </cell>
          <cell r="K108">
            <v>588.70000000000005</v>
          </cell>
          <cell r="L108">
            <v>386108.50483610301</v>
          </cell>
          <cell r="M108">
            <v>79.925243941373907</v>
          </cell>
          <cell r="N108">
            <v>1.6428449538391501</v>
          </cell>
        </row>
        <row r="109">
          <cell r="G109" t="str">
            <v>Finland</v>
          </cell>
          <cell r="H109">
            <v>2</v>
          </cell>
          <cell r="I109">
            <v>4</v>
          </cell>
          <cell r="J109">
            <v>1</v>
          </cell>
          <cell r="K109">
            <v>201.4</v>
          </cell>
          <cell r="L109">
            <v>133626.882304194</v>
          </cell>
          <cell r="M109">
            <v>81.940126077522905</v>
          </cell>
          <cell r="N109">
            <v>2.5514233314877202</v>
          </cell>
        </row>
        <row r="110">
          <cell r="G110" t="str">
            <v>Finland</v>
          </cell>
          <cell r="H110">
            <v>3</v>
          </cell>
          <cell r="I110">
            <v>1</v>
          </cell>
          <cell r="J110">
            <v>1</v>
          </cell>
          <cell r="K110">
            <v>43.4</v>
          </cell>
          <cell r="L110">
            <v>29429.574891741599</v>
          </cell>
          <cell r="M110">
            <v>66.414406592156197</v>
          </cell>
          <cell r="N110">
            <v>7.0549697463564103</v>
          </cell>
        </row>
        <row r="111">
          <cell r="G111" t="str">
            <v>Finland</v>
          </cell>
          <cell r="H111">
            <v>3</v>
          </cell>
          <cell r="I111">
            <v>2</v>
          </cell>
          <cell r="J111">
            <v>1</v>
          </cell>
          <cell r="K111">
            <v>275</v>
          </cell>
          <cell r="L111">
            <v>164072.83275473001</v>
          </cell>
          <cell r="M111">
            <v>81.142600122833997</v>
          </cell>
          <cell r="N111">
            <v>2.25461998195206</v>
          </cell>
        </row>
        <row r="112">
          <cell r="G112" t="str">
            <v>Finland</v>
          </cell>
          <cell r="H112">
            <v>3</v>
          </cell>
          <cell r="I112">
            <v>3</v>
          </cell>
          <cell r="J112">
            <v>1</v>
          </cell>
          <cell r="K112">
            <v>816.9</v>
          </cell>
          <cell r="L112">
            <v>477951.67232716701</v>
          </cell>
          <cell r="M112">
            <v>89.096173112913206</v>
          </cell>
          <cell r="N112">
            <v>1.3210553325166801</v>
          </cell>
        </row>
        <row r="113">
          <cell r="G113" t="str">
            <v>Finland</v>
          </cell>
          <cell r="H113">
            <v>3</v>
          </cell>
          <cell r="I113">
            <v>4</v>
          </cell>
          <cell r="J113">
            <v>1</v>
          </cell>
          <cell r="K113">
            <v>703.7</v>
          </cell>
          <cell r="L113">
            <v>409710.90932577202</v>
          </cell>
          <cell r="M113">
            <v>90.913663579294195</v>
          </cell>
          <cell r="N113">
            <v>1.2045210873901699</v>
          </cell>
        </row>
        <row r="114">
          <cell r="G114" t="str">
            <v>Flanders (Belgium)</v>
          </cell>
          <cell r="H114">
            <v>1</v>
          </cell>
          <cell r="I114">
            <v>1</v>
          </cell>
          <cell r="J114">
            <v>1</v>
          </cell>
          <cell r="K114">
            <v>119.8</v>
          </cell>
          <cell r="L114">
            <v>101594.05953103</v>
          </cell>
          <cell r="M114">
            <v>44.513161612967103</v>
          </cell>
          <cell r="N114">
            <v>3.28957371315534</v>
          </cell>
        </row>
        <row r="115">
          <cell r="G115" t="str">
            <v>Flanders (Belgium)</v>
          </cell>
          <cell r="H115">
            <v>1</v>
          </cell>
          <cell r="I115">
            <v>2</v>
          </cell>
          <cell r="J115">
            <v>1</v>
          </cell>
          <cell r="K115">
            <v>149</v>
          </cell>
          <cell r="L115">
            <v>127549.808749488</v>
          </cell>
          <cell r="M115">
            <v>57.185269421154203</v>
          </cell>
          <cell r="N115">
            <v>3.5533267162164299</v>
          </cell>
        </row>
        <row r="116">
          <cell r="G116" t="str">
            <v>Flanders (Belgium)</v>
          </cell>
          <cell r="H116">
            <v>1</v>
          </cell>
          <cell r="I116">
            <v>3</v>
          </cell>
          <cell r="J116">
            <v>1</v>
          </cell>
          <cell r="K116">
            <v>69</v>
          </cell>
          <cell r="L116">
            <v>58139.6443938964</v>
          </cell>
          <cell r="M116">
            <v>63.388171425626702</v>
          </cell>
          <cell r="N116">
            <v>6.3176556882577897</v>
          </cell>
        </row>
        <row r="117">
          <cell r="G117" t="str">
            <v>Flanders (Belgium)</v>
          </cell>
          <cell r="H117">
            <v>1</v>
          </cell>
          <cell r="I117">
            <v>4</v>
          </cell>
          <cell r="J117">
            <v>1</v>
          </cell>
          <cell r="K117">
            <v>3.2</v>
          </cell>
          <cell r="L117">
            <v>2637.45461330428</v>
          </cell>
          <cell r="M117">
            <v>67.975581714274199</v>
          </cell>
          <cell r="N117">
            <v>32.165771128341497</v>
          </cell>
        </row>
        <row r="118">
          <cell r="G118" t="str">
            <v>Flanders (Belgium)</v>
          </cell>
          <cell r="H118">
            <v>2</v>
          </cell>
          <cell r="I118">
            <v>1</v>
          </cell>
          <cell r="J118">
            <v>1</v>
          </cell>
          <cell r="K118">
            <v>191.1</v>
          </cell>
          <cell r="L118">
            <v>158501.18071273799</v>
          </cell>
          <cell r="M118">
            <v>68.547886730876399</v>
          </cell>
          <cell r="N118">
            <v>2.82792975172738</v>
          </cell>
        </row>
        <row r="119">
          <cell r="G119" t="str">
            <v>Flanders (Belgium)</v>
          </cell>
          <cell r="H119">
            <v>2</v>
          </cell>
          <cell r="I119">
            <v>2</v>
          </cell>
          <cell r="J119">
            <v>1</v>
          </cell>
          <cell r="K119">
            <v>545.70000000000005</v>
          </cell>
          <cell r="L119">
            <v>455771.02123599901</v>
          </cell>
          <cell r="M119">
            <v>78.214574971073105</v>
          </cell>
          <cell r="N119">
            <v>1.6984894689305501</v>
          </cell>
        </row>
        <row r="120">
          <cell r="G120" t="str">
            <v>Flanders (Belgium)</v>
          </cell>
          <cell r="H120">
            <v>2</v>
          </cell>
          <cell r="I120">
            <v>3</v>
          </cell>
          <cell r="J120">
            <v>1</v>
          </cell>
          <cell r="K120">
            <v>508.4</v>
          </cell>
          <cell r="L120">
            <v>422801.82360509899</v>
          </cell>
          <cell r="M120">
            <v>82.863566304166497</v>
          </cell>
          <cell r="N120">
            <v>1.7260390162244099</v>
          </cell>
        </row>
        <row r="121">
          <cell r="G121" t="str">
            <v>Flanders (Belgium)</v>
          </cell>
          <cell r="H121">
            <v>2</v>
          </cell>
          <cell r="I121">
            <v>4</v>
          </cell>
          <cell r="J121">
            <v>1</v>
          </cell>
          <cell r="K121">
            <v>85.8</v>
          </cell>
          <cell r="L121">
            <v>71220.541764995403</v>
          </cell>
          <cell r="M121">
            <v>88.057133251754493</v>
          </cell>
          <cell r="N121">
            <v>3.3317131166376099</v>
          </cell>
        </row>
        <row r="122">
          <cell r="G122" t="str">
            <v>Flanders (Belgium)</v>
          </cell>
          <cell r="H122">
            <v>3</v>
          </cell>
          <cell r="I122">
            <v>1</v>
          </cell>
          <cell r="J122">
            <v>1</v>
          </cell>
          <cell r="K122">
            <v>33.299999999999997</v>
          </cell>
          <cell r="L122">
            <v>28636.452648745799</v>
          </cell>
          <cell r="M122">
            <v>68.385687828577105</v>
          </cell>
          <cell r="N122">
            <v>7.2651900248642001</v>
          </cell>
        </row>
        <row r="123">
          <cell r="G123" t="str">
            <v>Flanders (Belgium)</v>
          </cell>
          <cell r="H123">
            <v>3</v>
          </cell>
          <cell r="I123">
            <v>2</v>
          </cell>
          <cell r="J123">
            <v>1</v>
          </cell>
          <cell r="K123">
            <v>221.7</v>
          </cell>
          <cell r="L123">
            <v>185970.14975682099</v>
          </cell>
          <cell r="M123">
            <v>83.903294469894405</v>
          </cell>
          <cell r="N123">
            <v>2.5756653470306499</v>
          </cell>
        </row>
        <row r="124">
          <cell r="G124" t="str">
            <v>Flanders (Belgium)</v>
          </cell>
          <cell r="H124">
            <v>3</v>
          </cell>
          <cell r="I124">
            <v>3</v>
          </cell>
          <cell r="J124">
            <v>1</v>
          </cell>
          <cell r="K124">
            <v>735.2</v>
          </cell>
          <cell r="L124">
            <v>610619.03849327099</v>
          </cell>
          <cell r="M124">
            <v>89.415173308605603</v>
          </cell>
          <cell r="N124">
            <v>1.1814398333268099</v>
          </cell>
        </row>
        <row r="125">
          <cell r="G125" t="str">
            <v>Flanders (Belgium)</v>
          </cell>
          <cell r="H125">
            <v>3</v>
          </cell>
          <cell r="I125">
            <v>4</v>
          </cell>
          <cell r="J125">
            <v>1</v>
          </cell>
          <cell r="K125">
            <v>382.8</v>
          </cell>
          <cell r="L125">
            <v>318251.82433641498</v>
          </cell>
          <cell r="M125">
            <v>94.478450039710395</v>
          </cell>
          <cell r="N125">
            <v>1.34339905039384</v>
          </cell>
        </row>
        <row r="126">
          <cell r="G126" t="str">
            <v>France</v>
          </cell>
          <cell r="H126">
            <v>1</v>
          </cell>
          <cell r="I126">
            <v>4</v>
          </cell>
          <cell r="J126">
            <v>1</v>
          </cell>
          <cell r="K126">
            <v>1</v>
          </cell>
          <cell r="L126">
            <v>4075.2714507768501</v>
          </cell>
          <cell r="M126">
            <v>11.7401835494639</v>
          </cell>
          <cell r="N126">
            <v>9.7275155642908295</v>
          </cell>
        </row>
        <row r="127">
          <cell r="G127" t="str">
            <v>France</v>
          </cell>
          <cell r="H127">
            <v>1</v>
          </cell>
          <cell r="I127">
            <v>1</v>
          </cell>
          <cell r="J127">
            <v>1</v>
          </cell>
          <cell r="K127">
            <v>1</v>
          </cell>
          <cell r="L127">
            <v>4075.2714507768533</v>
          </cell>
          <cell r="M127">
            <v>11.740183549463852</v>
          </cell>
          <cell r="N127">
            <v>9.7275155642908331</v>
          </cell>
        </row>
        <row r="128">
          <cell r="G128" t="str">
            <v>France</v>
          </cell>
          <cell r="H128">
            <v>1</v>
          </cell>
          <cell r="I128">
            <v>2</v>
          </cell>
          <cell r="J128">
            <v>1</v>
          </cell>
          <cell r="K128">
            <v>291.5</v>
          </cell>
          <cell r="L128">
            <v>1733613.10444484</v>
          </cell>
          <cell r="M128">
            <v>56.5871379378003</v>
          </cell>
          <cell r="N128">
            <v>2.2231110728633001</v>
          </cell>
        </row>
        <row r="129">
          <cell r="G129" t="str">
            <v>France</v>
          </cell>
          <cell r="H129">
            <v>1</v>
          </cell>
          <cell r="I129">
            <v>3</v>
          </cell>
          <cell r="J129">
            <v>1</v>
          </cell>
          <cell r="K129">
            <v>112.6</v>
          </cell>
          <cell r="L129">
            <v>668502.88714093703</v>
          </cell>
          <cell r="M129">
            <v>61.227286806100899</v>
          </cell>
          <cell r="N129">
            <v>3.84736030589014</v>
          </cell>
        </row>
        <row r="130">
          <cell r="G130" t="str">
            <v>France</v>
          </cell>
          <cell r="H130">
            <v>1</v>
          </cell>
          <cell r="I130">
            <v>4</v>
          </cell>
          <cell r="J130">
            <v>1</v>
          </cell>
          <cell r="K130">
            <v>10.5</v>
          </cell>
          <cell r="L130">
            <v>59902.885730265203</v>
          </cell>
          <cell r="M130">
            <v>65.038364460500404</v>
          </cell>
          <cell r="N130">
            <v>12.183588007423999</v>
          </cell>
        </row>
        <row r="131">
          <cell r="G131" t="str">
            <v>France</v>
          </cell>
          <cell r="H131">
            <v>2</v>
          </cell>
          <cell r="I131">
            <v>4</v>
          </cell>
          <cell r="J131">
            <v>1</v>
          </cell>
          <cell r="K131">
            <v>3</v>
          </cell>
          <cell r="L131">
            <v>12669.087780883499</v>
          </cell>
          <cell r="M131">
            <v>73.632820289684005</v>
          </cell>
          <cell r="N131">
            <v>19.859647051777699</v>
          </cell>
        </row>
        <row r="132">
          <cell r="G132" t="str">
            <v>France</v>
          </cell>
          <cell r="H132">
            <v>2</v>
          </cell>
          <cell r="I132">
            <v>1</v>
          </cell>
          <cell r="J132">
            <v>1</v>
          </cell>
          <cell r="K132">
            <v>3</v>
          </cell>
          <cell r="L132">
            <v>12669.087780883541</v>
          </cell>
          <cell r="M132">
            <v>73.632820289683991</v>
          </cell>
          <cell r="N132">
            <v>19.859647051777674</v>
          </cell>
        </row>
        <row r="133">
          <cell r="G133" t="str">
            <v>France</v>
          </cell>
          <cell r="H133">
            <v>2</v>
          </cell>
          <cell r="I133">
            <v>2</v>
          </cell>
          <cell r="J133">
            <v>1</v>
          </cell>
          <cell r="K133">
            <v>823.8</v>
          </cell>
          <cell r="L133">
            <v>4822045.2283302201</v>
          </cell>
          <cell r="M133">
            <v>74.443265434182194</v>
          </cell>
          <cell r="N133">
            <v>1.5097909814621999</v>
          </cell>
        </row>
        <row r="134">
          <cell r="G134" t="str">
            <v>France</v>
          </cell>
          <cell r="H134">
            <v>2</v>
          </cell>
          <cell r="I134">
            <v>3</v>
          </cell>
          <cell r="J134">
            <v>1</v>
          </cell>
          <cell r="K134">
            <v>568.4</v>
          </cell>
          <cell r="L134">
            <v>3327807.4915418699</v>
          </cell>
          <cell r="M134">
            <v>74.805030362348404</v>
          </cell>
          <cell r="N134">
            <v>1.66707678209487</v>
          </cell>
        </row>
        <row r="135">
          <cell r="G135" t="str">
            <v>France</v>
          </cell>
          <cell r="H135">
            <v>2</v>
          </cell>
          <cell r="I135">
            <v>4</v>
          </cell>
          <cell r="J135">
            <v>1</v>
          </cell>
          <cell r="K135">
            <v>65.3</v>
          </cell>
          <cell r="L135">
            <v>370060.204929334</v>
          </cell>
          <cell r="M135">
            <v>75.566916951245105</v>
          </cell>
          <cell r="N135">
            <v>5.3227805736251597</v>
          </cell>
        </row>
        <row r="136">
          <cell r="G136" t="str">
            <v>France</v>
          </cell>
          <cell r="H136">
            <v>3</v>
          </cell>
          <cell r="I136">
            <v>1</v>
          </cell>
          <cell r="J136">
            <v>1</v>
          </cell>
          <cell r="K136">
            <v>64.099999999999994</v>
          </cell>
          <cell r="L136">
            <v>325951.304003625</v>
          </cell>
          <cell r="M136">
            <v>65.185466272920195</v>
          </cell>
          <cell r="N136">
            <v>4.5880344622810902</v>
          </cell>
        </row>
        <row r="137">
          <cell r="G137" t="str">
            <v>France</v>
          </cell>
          <cell r="H137">
            <v>3</v>
          </cell>
          <cell r="I137">
            <v>2</v>
          </cell>
          <cell r="J137">
            <v>1</v>
          </cell>
          <cell r="K137">
            <v>360.1</v>
          </cell>
          <cell r="L137">
            <v>1787712.45031419</v>
          </cell>
          <cell r="M137">
            <v>79.695750794595298</v>
          </cell>
          <cell r="N137">
            <v>1.9781966177862</v>
          </cell>
        </row>
        <row r="138">
          <cell r="G138" t="str">
            <v>France</v>
          </cell>
          <cell r="H138">
            <v>3</v>
          </cell>
          <cell r="I138">
            <v>3</v>
          </cell>
          <cell r="J138">
            <v>1</v>
          </cell>
          <cell r="K138">
            <v>849.6</v>
          </cell>
          <cell r="L138">
            <v>4330606.1309178304</v>
          </cell>
          <cell r="M138">
            <v>87.030894314557301</v>
          </cell>
          <cell r="N138">
            <v>1.0300665585859801</v>
          </cell>
        </row>
        <row r="139">
          <cell r="G139" t="str">
            <v>France</v>
          </cell>
          <cell r="H139">
            <v>3</v>
          </cell>
          <cell r="I139">
            <v>4</v>
          </cell>
          <cell r="J139">
            <v>1</v>
          </cell>
          <cell r="K139">
            <v>308.2</v>
          </cell>
          <cell r="L139">
            <v>1576167.4155254399</v>
          </cell>
          <cell r="M139">
            <v>87.556333209127104</v>
          </cell>
          <cell r="N139">
            <v>2.3013603057907699</v>
          </cell>
        </row>
        <row r="140">
          <cell r="G140" t="str">
            <v>Germany</v>
          </cell>
          <cell r="H140">
            <v>1</v>
          </cell>
          <cell r="I140">
            <v>1</v>
          </cell>
          <cell r="J140">
            <v>1</v>
          </cell>
          <cell r="K140">
            <v>96.7</v>
          </cell>
          <cell r="L140">
            <v>1240634.0266263201</v>
          </cell>
          <cell r="M140">
            <v>52.213519674992703</v>
          </cell>
          <cell r="N140">
            <v>3.9267900159457798</v>
          </cell>
        </row>
        <row r="141">
          <cell r="G141" t="str">
            <v>Germany</v>
          </cell>
          <cell r="H141">
            <v>1</v>
          </cell>
          <cell r="I141">
            <v>2</v>
          </cell>
          <cell r="J141">
            <v>1</v>
          </cell>
          <cell r="K141">
            <v>74.7</v>
          </cell>
          <cell r="L141">
            <v>911583.67396324</v>
          </cell>
          <cell r="M141">
            <v>60.0273023137051</v>
          </cell>
          <cell r="N141">
            <v>5.4187945098822601</v>
          </cell>
        </row>
        <row r="142">
          <cell r="G142" t="str">
            <v>Germany</v>
          </cell>
          <cell r="H142">
            <v>1</v>
          </cell>
          <cell r="I142">
            <v>3</v>
          </cell>
          <cell r="J142">
            <v>1</v>
          </cell>
          <cell r="K142">
            <v>25.5</v>
          </cell>
          <cell r="L142">
            <v>267371.96260260599</v>
          </cell>
          <cell r="M142">
            <v>67.027437728939404</v>
          </cell>
          <cell r="N142">
            <v>9.0486562081852</v>
          </cell>
        </row>
        <row r="143">
          <cell r="G143" t="str">
            <v>Germany</v>
          </cell>
          <cell r="H143">
            <v>1</v>
          </cell>
          <cell r="I143">
            <v>4</v>
          </cell>
          <cell r="J143">
            <v>1</v>
          </cell>
          <cell r="K143">
            <v>4.0999999999999996</v>
          </cell>
          <cell r="L143">
            <v>27745.152099708401</v>
          </cell>
          <cell r="M143">
            <v>74.630187721643196</v>
          </cell>
          <cell r="N143">
            <v>40.525681261912801</v>
          </cell>
        </row>
        <row r="144">
          <cell r="G144" t="str">
            <v>Germany</v>
          </cell>
          <cell r="H144">
            <v>2</v>
          </cell>
          <cell r="I144">
            <v>1</v>
          </cell>
          <cell r="J144">
            <v>1</v>
          </cell>
          <cell r="K144">
            <v>299</v>
          </cell>
          <cell r="L144">
            <v>3351745.5090131899</v>
          </cell>
          <cell r="M144">
            <v>70.186406277475001</v>
          </cell>
          <cell r="N144">
            <v>2.6029644921338</v>
          </cell>
        </row>
        <row r="145">
          <cell r="G145" t="str">
            <v>Germany</v>
          </cell>
          <cell r="H145">
            <v>2</v>
          </cell>
          <cell r="I145">
            <v>2</v>
          </cell>
          <cell r="J145">
            <v>1</v>
          </cell>
          <cell r="K145">
            <v>738.9</v>
          </cell>
          <cell r="L145">
            <v>8006653.2958016302</v>
          </cell>
          <cell r="M145">
            <v>79.299315292239498</v>
          </cell>
          <cell r="N145">
            <v>1.6715862061265701</v>
          </cell>
        </row>
        <row r="146">
          <cell r="G146" t="str">
            <v>Germany</v>
          </cell>
          <cell r="H146">
            <v>2</v>
          </cell>
          <cell r="I146">
            <v>3</v>
          </cell>
          <cell r="J146">
            <v>1</v>
          </cell>
          <cell r="K146">
            <v>672</v>
          </cell>
          <cell r="L146">
            <v>6754838.4894861197</v>
          </cell>
          <cell r="M146">
            <v>83.940042842078498</v>
          </cell>
          <cell r="N146">
            <v>1.6612462837670601</v>
          </cell>
        </row>
        <row r="147">
          <cell r="G147" t="str">
            <v>Germany</v>
          </cell>
          <cell r="H147">
            <v>2</v>
          </cell>
          <cell r="I147">
            <v>4</v>
          </cell>
          <cell r="J147">
            <v>1</v>
          </cell>
          <cell r="K147">
            <v>125.1</v>
          </cell>
          <cell r="L147">
            <v>1207095.77569709</v>
          </cell>
          <cell r="M147">
            <v>85.813083299517103</v>
          </cell>
          <cell r="N147">
            <v>3.3808426516459398</v>
          </cell>
        </row>
        <row r="148">
          <cell r="G148" t="str">
            <v>Germany</v>
          </cell>
          <cell r="H148">
            <v>3</v>
          </cell>
          <cell r="I148">
            <v>1</v>
          </cell>
          <cell r="J148">
            <v>1</v>
          </cell>
          <cell r="K148">
            <v>67.400000000000006</v>
          </cell>
          <cell r="L148">
            <v>645142.40164481802</v>
          </cell>
          <cell r="M148">
            <v>73.740714928587394</v>
          </cell>
          <cell r="N148">
            <v>6.9093413148925196</v>
          </cell>
        </row>
        <row r="149">
          <cell r="G149" t="str">
            <v>Germany</v>
          </cell>
          <cell r="H149">
            <v>3</v>
          </cell>
          <cell r="I149">
            <v>2</v>
          </cell>
          <cell r="J149">
            <v>1</v>
          </cell>
          <cell r="K149">
            <v>327</v>
          </cell>
          <cell r="L149">
            <v>3106260.0824054498</v>
          </cell>
          <cell r="M149">
            <v>82.503479807048805</v>
          </cell>
          <cell r="N149">
            <v>2.4110204641209898</v>
          </cell>
        </row>
        <row r="150">
          <cell r="G150" t="str">
            <v>Germany</v>
          </cell>
          <cell r="H150">
            <v>3</v>
          </cell>
          <cell r="I150">
            <v>3</v>
          </cell>
          <cell r="J150">
            <v>1</v>
          </cell>
          <cell r="K150">
            <v>728.3</v>
          </cell>
          <cell r="L150">
            <v>6710663.93279872</v>
          </cell>
          <cell r="M150">
            <v>90.527619203834604</v>
          </cell>
          <cell r="N150">
            <v>1.3684434449688201</v>
          </cell>
        </row>
        <row r="151">
          <cell r="G151" t="str">
            <v>Germany</v>
          </cell>
          <cell r="H151">
            <v>3</v>
          </cell>
          <cell r="I151">
            <v>4</v>
          </cell>
          <cell r="J151">
            <v>1</v>
          </cell>
          <cell r="K151">
            <v>315.3</v>
          </cell>
          <cell r="L151">
            <v>2854078.8297632998</v>
          </cell>
          <cell r="M151">
            <v>92.686593593207803</v>
          </cell>
          <cell r="N151">
            <v>2.1148626648495799</v>
          </cell>
        </row>
        <row r="152">
          <cell r="G152" t="str">
            <v>Capitals</v>
          </cell>
          <cell r="H152">
            <v>1</v>
          </cell>
          <cell r="I152">
            <v>1</v>
          </cell>
          <cell r="J152">
            <v>1</v>
          </cell>
          <cell r="K152">
            <v>241.6</v>
          </cell>
          <cell r="L152">
            <v>414564.53717030003</v>
          </cell>
          <cell r="M152">
            <v>52.905812071891802</v>
          </cell>
          <cell r="N152">
            <v>3.3641493816090899</v>
          </cell>
        </row>
        <row r="153">
          <cell r="G153" t="str">
            <v>Capitals</v>
          </cell>
          <cell r="H153">
            <v>1</v>
          </cell>
          <cell r="I153">
            <v>2</v>
          </cell>
          <cell r="J153">
            <v>1</v>
          </cell>
          <cell r="K153">
            <v>179.2</v>
          </cell>
          <cell r="L153">
            <v>314679.70990445098</v>
          </cell>
          <cell r="M153">
            <v>40.055338285561803</v>
          </cell>
          <cell r="N153">
            <v>3.7578275136356201</v>
          </cell>
        </row>
        <row r="154">
          <cell r="G154" t="str">
            <v>Capitals</v>
          </cell>
          <cell r="H154">
            <v>1</v>
          </cell>
          <cell r="I154">
            <v>3</v>
          </cell>
          <cell r="J154">
            <v>1</v>
          </cell>
          <cell r="K154">
            <v>60</v>
          </cell>
          <cell r="L154">
            <v>108754.426693316</v>
          </cell>
          <cell r="M154">
            <v>35.986884834609398</v>
          </cell>
          <cell r="N154">
            <v>5.9344129685523503</v>
          </cell>
        </row>
        <row r="155">
          <cell r="G155" t="str">
            <v>Capitals</v>
          </cell>
          <cell r="H155">
            <v>1</v>
          </cell>
          <cell r="I155">
            <v>4</v>
          </cell>
          <cell r="J155">
            <v>1</v>
          </cell>
          <cell r="K155">
            <v>2.2000000000000002</v>
          </cell>
          <cell r="L155">
            <v>4414.2544004246802</v>
          </cell>
          <cell r="M155">
            <v>19.080251656420199</v>
          </cell>
          <cell r="N155">
            <v>24.242766997566999</v>
          </cell>
        </row>
        <row r="156">
          <cell r="G156" t="str">
            <v>Capitals</v>
          </cell>
          <cell r="H156">
            <v>2</v>
          </cell>
          <cell r="I156">
            <v>1</v>
          </cell>
          <cell r="J156">
            <v>1</v>
          </cell>
          <cell r="K156">
            <v>293.89999999999998</v>
          </cell>
          <cell r="L156">
            <v>326681.91115168802</v>
          </cell>
          <cell r="M156">
            <v>54.931056313163097</v>
          </cell>
          <cell r="N156">
            <v>3.03721869350951</v>
          </cell>
        </row>
        <row r="157">
          <cell r="G157" t="str">
            <v>Capitals</v>
          </cell>
          <cell r="H157">
            <v>2</v>
          </cell>
          <cell r="I157">
            <v>2</v>
          </cell>
          <cell r="J157">
            <v>1</v>
          </cell>
          <cell r="K157">
            <v>446.2</v>
          </cell>
          <cell r="L157">
            <v>549331.57107387495</v>
          </cell>
          <cell r="M157">
            <v>51.471048963676502</v>
          </cell>
          <cell r="N157">
            <v>2.39231769579257</v>
          </cell>
        </row>
        <row r="158">
          <cell r="G158" t="str">
            <v>Capitals</v>
          </cell>
          <cell r="H158">
            <v>2</v>
          </cell>
          <cell r="I158">
            <v>3</v>
          </cell>
          <cell r="J158">
            <v>1</v>
          </cell>
          <cell r="K158">
            <v>233.1</v>
          </cell>
          <cell r="L158">
            <v>308252.01934934402</v>
          </cell>
          <cell r="M158">
            <v>49.349505041963702</v>
          </cell>
          <cell r="N158">
            <v>3.2826039547536401</v>
          </cell>
        </row>
        <row r="159">
          <cell r="G159" t="str">
            <v>Capitals</v>
          </cell>
          <cell r="H159">
            <v>2</v>
          </cell>
          <cell r="I159">
            <v>4</v>
          </cell>
          <cell r="J159">
            <v>1</v>
          </cell>
          <cell r="K159">
            <v>28.8</v>
          </cell>
          <cell r="L159">
            <v>44483.917499776297</v>
          </cell>
          <cell r="M159">
            <v>44.271016808711501</v>
          </cell>
          <cell r="N159">
            <v>10.6313161729742</v>
          </cell>
        </row>
        <row r="160">
          <cell r="G160" t="str">
            <v>Capitals</v>
          </cell>
          <cell r="H160">
            <v>3</v>
          </cell>
          <cell r="I160">
            <v>1</v>
          </cell>
          <cell r="J160">
            <v>1</v>
          </cell>
          <cell r="K160">
            <v>133.80000000000001</v>
          </cell>
          <cell r="L160">
            <v>165348.32147163901</v>
          </cell>
          <cell r="M160">
            <v>68.555871157824399</v>
          </cell>
          <cell r="N160">
            <v>5.7020385302376297</v>
          </cell>
        </row>
        <row r="161">
          <cell r="G161" t="str">
            <v>Capitals</v>
          </cell>
          <cell r="H161">
            <v>3</v>
          </cell>
          <cell r="I161">
            <v>2</v>
          </cell>
          <cell r="J161">
            <v>1</v>
          </cell>
          <cell r="K161">
            <v>301.5</v>
          </cell>
          <cell r="L161">
            <v>382961.86951549101</v>
          </cell>
          <cell r="M161">
            <v>61.702049662348898</v>
          </cell>
          <cell r="N161">
            <v>3.4884481047745401</v>
          </cell>
        </row>
        <row r="162">
          <cell r="G162" t="str">
            <v>Capitals</v>
          </cell>
          <cell r="H162">
            <v>3</v>
          </cell>
          <cell r="I162">
            <v>3</v>
          </cell>
          <cell r="J162">
            <v>1</v>
          </cell>
          <cell r="K162">
            <v>280</v>
          </cell>
          <cell r="L162">
            <v>402154.62306712498</v>
          </cell>
          <cell r="M162">
            <v>69.380212754263894</v>
          </cell>
          <cell r="N162">
            <v>3.3258795364566298</v>
          </cell>
        </row>
        <row r="163">
          <cell r="G163" t="str">
            <v>Capitals</v>
          </cell>
          <cell r="H163">
            <v>3</v>
          </cell>
          <cell r="I163">
            <v>4</v>
          </cell>
          <cell r="J163">
            <v>1</v>
          </cell>
          <cell r="K163">
            <v>91.7</v>
          </cell>
          <cell r="L163">
            <v>157641.79375609299</v>
          </cell>
          <cell r="M163">
            <v>81.292922761883105</v>
          </cell>
          <cell r="N163">
            <v>4.4913913510767998</v>
          </cell>
        </row>
        <row r="164">
          <cell r="G164" t="str">
            <v>Ireland</v>
          </cell>
          <cell r="H164">
            <v>1</v>
          </cell>
          <cell r="I164">
            <v>1</v>
          </cell>
          <cell r="J164">
            <v>1</v>
          </cell>
          <cell r="K164">
            <v>183.4</v>
          </cell>
          <cell r="L164">
            <v>108490.403716457</v>
          </cell>
          <cell r="M164">
            <v>40.6289561180227</v>
          </cell>
          <cell r="N164">
            <v>3.1917997775918501</v>
          </cell>
        </row>
        <row r="165">
          <cell r="G165" t="str">
            <v>Ireland</v>
          </cell>
          <cell r="H165">
            <v>1</v>
          </cell>
          <cell r="I165">
            <v>2</v>
          </cell>
          <cell r="J165">
            <v>1</v>
          </cell>
          <cell r="K165">
            <v>247.5</v>
          </cell>
          <cell r="L165">
            <v>149628.17167103599</v>
          </cell>
          <cell r="M165">
            <v>52.414020794234901</v>
          </cell>
          <cell r="N165">
            <v>2.94348965857316</v>
          </cell>
        </row>
        <row r="166">
          <cell r="G166" t="str">
            <v>Ireland</v>
          </cell>
          <cell r="H166">
            <v>1</v>
          </cell>
          <cell r="I166">
            <v>3</v>
          </cell>
          <cell r="J166">
            <v>1</v>
          </cell>
          <cell r="K166">
            <v>97.9</v>
          </cell>
          <cell r="L166">
            <v>58569.114206842598</v>
          </cell>
          <cell r="M166">
            <v>55.945557081383797</v>
          </cell>
          <cell r="N166">
            <v>4.8965211573925096</v>
          </cell>
        </row>
        <row r="167">
          <cell r="G167" t="str">
            <v>Ireland</v>
          </cell>
          <cell r="H167">
            <v>1</v>
          </cell>
          <cell r="I167">
            <v>4</v>
          </cell>
          <cell r="J167">
            <v>1</v>
          </cell>
          <cell r="K167">
            <v>3.2</v>
          </cell>
          <cell r="L167">
            <v>2707.8091391174398</v>
          </cell>
          <cell r="M167">
            <v>57.342184725285399</v>
          </cell>
          <cell r="N167">
            <v>26.884793519768699</v>
          </cell>
        </row>
        <row r="168">
          <cell r="G168" t="str">
            <v>Ireland</v>
          </cell>
          <cell r="H168">
            <v>2</v>
          </cell>
          <cell r="I168">
            <v>1</v>
          </cell>
          <cell r="J168">
            <v>1</v>
          </cell>
          <cell r="K168">
            <v>156.6</v>
          </cell>
          <cell r="L168">
            <v>80150.436440285805</v>
          </cell>
          <cell r="M168">
            <v>60.343522042499799</v>
          </cell>
          <cell r="N168">
            <v>4.4016015632313099</v>
          </cell>
        </row>
        <row r="169">
          <cell r="G169" t="str">
            <v>Ireland</v>
          </cell>
          <cell r="H169">
            <v>2</v>
          </cell>
          <cell r="I169">
            <v>2</v>
          </cell>
          <cell r="J169">
            <v>1</v>
          </cell>
          <cell r="K169">
            <v>491</v>
          </cell>
          <cell r="L169">
            <v>242571.40655423401</v>
          </cell>
          <cell r="M169">
            <v>62.467405210910499</v>
          </cell>
          <cell r="N169">
            <v>1.7839439944322599</v>
          </cell>
        </row>
        <row r="170">
          <cell r="G170" t="str">
            <v>Ireland</v>
          </cell>
          <cell r="H170">
            <v>2</v>
          </cell>
          <cell r="I170">
            <v>3</v>
          </cell>
          <cell r="J170">
            <v>1</v>
          </cell>
          <cell r="K170">
            <v>483.8</v>
          </cell>
          <cell r="L170">
            <v>242777.367623798</v>
          </cell>
          <cell r="M170">
            <v>70.087433879289406</v>
          </cell>
          <cell r="N170">
            <v>2.19048069326145</v>
          </cell>
        </row>
        <row r="171">
          <cell r="G171" t="str">
            <v>Ireland</v>
          </cell>
          <cell r="H171">
            <v>2</v>
          </cell>
          <cell r="I171">
            <v>4</v>
          </cell>
          <cell r="J171">
            <v>1</v>
          </cell>
          <cell r="K171">
            <v>73.599999999999994</v>
          </cell>
          <cell r="L171">
            <v>37787.762821349897</v>
          </cell>
          <cell r="M171">
            <v>76.6673790651015</v>
          </cell>
          <cell r="N171">
            <v>5.6744494151593798</v>
          </cell>
        </row>
        <row r="172">
          <cell r="G172" t="str">
            <v>Ireland</v>
          </cell>
          <cell r="H172">
            <v>3</v>
          </cell>
          <cell r="I172">
            <v>1</v>
          </cell>
          <cell r="J172">
            <v>1</v>
          </cell>
          <cell r="K172">
            <v>74.8</v>
          </cell>
          <cell r="L172">
            <v>31365.137805453898</v>
          </cell>
          <cell r="M172">
            <v>72.479409322898604</v>
          </cell>
          <cell r="N172">
            <v>5.9185828558748197</v>
          </cell>
        </row>
        <row r="173">
          <cell r="G173" t="str">
            <v>Ireland</v>
          </cell>
          <cell r="H173">
            <v>3</v>
          </cell>
          <cell r="I173">
            <v>2</v>
          </cell>
          <cell r="J173">
            <v>1</v>
          </cell>
          <cell r="K173">
            <v>411.3</v>
          </cell>
          <cell r="L173">
            <v>177287.00139738401</v>
          </cell>
          <cell r="M173">
            <v>78.1584327498324</v>
          </cell>
          <cell r="N173">
            <v>2.1744955516095001</v>
          </cell>
        </row>
        <row r="174">
          <cell r="G174" t="str">
            <v>Ireland</v>
          </cell>
          <cell r="H174">
            <v>3</v>
          </cell>
          <cell r="I174">
            <v>3</v>
          </cell>
          <cell r="J174">
            <v>1</v>
          </cell>
          <cell r="K174">
            <v>807.9</v>
          </cell>
          <cell r="L174">
            <v>341664.06740506197</v>
          </cell>
          <cell r="M174">
            <v>82.384261358913406</v>
          </cell>
          <cell r="N174">
            <v>1.62897363849695</v>
          </cell>
        </row>
        <row r="175">
          <cell r="G175" t="str">
            <v>Ireland</v>
          </cell>
          <cell r="H175">
            <v>3</v>
          </cell>
          <cell r="I175">
            <v>4</v>
          </cell>
          <cell r="J175">
            <v>1</v>
          </cell>
          <cell r="K175">
            <v>328</v>
          </cell>
          <cell r="L175">
            <v>139412.347987674</v>
          </cell>
          <cell r="M175">
            <v>86.471040506973196</v>
          </cell>
          <cell r="N175">
            <v>2.92781687097286</v>
          </cell>
        </row>
        <row r="176">
          <cell r="G176" t="str">
            <v>Penguins</v>
          </cell>
          <cell r="H176">
            <v>1</v>
          </cell>
          <cell r="I176">
            <v>1</v>
          </cell>
          <cell r="J176">
            <v>1</v>
          </cell>
          <cell r="K176">
            <v>200.5</v>
          </cell>
          <cell r="L176">
            <v>133558.94441810399</v>
          </cell>
          <cell r="M176">
            <v>45.9485218010499</v>
          </cell>
          <cell r="N176">
            <v>2.3655340226481498</v>
          </cell>
        </row>
        <row r="177">
          <cell r="G177" t="str">
            <v>Penguins</v>
          </cell>
          <cell r="H177">
            <v>1</v>
          </cell>
          <cell r="I177">
            <v>2</v>
          </cell>
          <cell r="J177">
            <v>1</v>
          </cell>
          <cell r="K177">
            <v>94.9</v>
          </cell>
          <cell r="L177">
            <v>67862.177080152702</v>
          </cell>
          <cell r="M177">
            <v>55.788208582214502</v>
          </cell>
          <cell r="N177">
            <v>5.4914579604849303</v>
          </cell>
        </row>
        <row r="178">
          <cell r="G178" t="str">
            <v>Penguins</v>
          </cell>
          <cell r="H178">
            <v>1</v>
          </cell>
          <cell r="I178">
            <v>3</v>
          </cell>
          <cell r="J178">
            <v>1</v>
          </cell>
          <cell r="K178">
            <v>30.3</v>
          </cell>
          <cell r="L178">
            <v>22452.137963360401</v>
          </cell>
          <cell r="M178">
            <v>52.202887818350298</v>
          </cell>
          <cell r="N178">
            <v>9.2755830325158808</v>
          </cell>
        </row>
        <row r="179">
          <cell r="G179" t="str">
            <v>Penguins</v>
          </cell>
          <cell r="H179">
            <v>1</v>
          </cell>
          <cell r="I179">
            <v>4</v>
          </cell>
          <cell r="J179">
            <v>1</v>
          </cell>
          <cell r="K179">
            <v>3.3</v>
          </cell>
          <cell r="L179">
            <v>2146.5440389008199</v>
          </cell>
          <cell r="M179">
            <v>53.080226702208897</v>
          </cell>
          <cell r="N179">
            <v>34.064354291695601</v>
          </cell>
        </row>
        <row r="180">
          <cell r="G180" t="str">
            <v>Penguins</v>
          </cell>
          <cell r="H180">
            <v>2</v>
          </cell>
          <cell r="I180">
            <v>1</v>
          </cell>
          <cell r="J180">
            <v>1</v>
          </cell>
          <cell r="K180">
            <v>358.4</v>
          </cell>
          <cell r="L180">
            <v>322163.87440707401</v>
          </cell>
          <cell r="M180">
            <v>68.317362986060701</v>
          </cell>
          <cell r="N180">
            <v>2.3941245760421399</v>
          </cell>
        </row>
        <row r="181">
          <cell r="G181" t="str">
            <v>Penguins</v>
          </cell>
          <cell r="H181">
            <v>2</v>
          </cell>
          <cell r="I181">
            <v>2</v>
          </cell>
          <cell r="J181">
            <v>1</v>
          </cell>
          <cell r="K181">
            <v>377.4</v>
          </cell>
          <cell r="L181">
            <v>347983.31110462098</v>
          </cell>
          <cell r="M181">
            <v>75.4326387140283</v>
          </cell>
          <cell r="N181">
            <v>2.3727234064467502</v>
          </cell>
        </row>
        <row r="182">
          <cell r="G182" t="str">
            <v>Penguins</v>
          </cell>
          <cell r="H182">
            <v>2</v>
          </cell>
          <cell r="I182">
            <v>3</v>
          </cell>
          <cell r="J182">
            <v>1</v>
          </cell>
          <cell r="K182">
            <v>217.2</v>
          </cell>
          <cell r="L182">
            <v>218655.63671255001</v>
          </cell>
          <cell r="M182">
            <v>77.733778135822305</v>
          </cell>
          <cell r="N182">
            <v>2.75564835995764</v>
          </cell>
        </row>
        <row r="183">
          <cell r="G183" t="str">
            <v>Penguins</v>
          </cell>
          <cell r="H183">
            <v>2</v>
          </cell>
          <cell r="I183">
            <v>4</v>
          </cell>
          <cell r="J183">
            <v>1</v>
          </cell>
          <cell r="K183">
            <v>40</v>
          </cell>
          <cell r="L183">
            <v>42761.607984429203</v>
          </cell>
          <cell r="M183">
            <v>72.109409421316101</v>
          </cell>
          <cell r="N183">
            <v>6.55252225637543</v>
          </cell>
        </row>
        <row r="184">
          <cell r="G184" t="str">
            <v>Penguins</v>
          </cell>
          <cell r="H184">
            <v>3</v>
          </cell>
          <cell r="I184">
            <v>1</v>
          </cell>
          <cell r="J184">
            <v>1</v>
          </cell>
          <cell r="K184">
            <v>231.4</v>
          </cell>
          <cell r="L184">
            <v>206185.487891447</v>
          </cell>
          <cell r="M184">
            <v>76.664408269368394</v>
          </cell>
          <cell r="N184">
            <v>2.86048353059424</v>
          </cell>
        </row>
        <row r="185">
          <cell r="G185" t="str">
            <v>Penguins</v>
          </cell>
          <cell r="H185">
            <v>3</v>
          </cell>
          <cell r="I185">
            <v>2</v>
          </cell>
          <cell r="J185">
            <v>1</v>
          </cell>
          <cell r="K185">
            <v>527.9</v>
          </cell>
          <cell r="L185">
            <v>496392.543817278</v>
          </cell>
          <cell r="M185">
            <v>83.108539116425305</v>
          </cell>
          <cell r="N185">
            <v>1.8890953519555</v>
          </cell>
        </row>
        <row r="186">
          <cell r="G186" t="str">
            <v>Penguins</v>
          </cell>
          <cell r="H186">
            <v>3</v>
          </cell>
          <cell r="I186">
            <v>3</v>
          </cell>
          <cell r="J186">
            <v>1</v>
          </cell>
          <cell r="K186">
            <v>631.6</v>
          </cell>
          <cell r="L186">
            <v>639837.52563199599</v>
          </cell>
          <cell r="M186">
            <v>89.027765745048299</v>
          </cell>
          <cell r="N186">
            <v>1.35092686644227</v>
          </cell>
        </row>
        <row r="187">
          <cell r="G187" t="str">
            <v>Penguins</v>
          </cell>
          <cell r="H187">
            <v>3</v>
          </cell>
          <cell r="I187">
            <v>4</v>
          </cell>
          <cell r="J187">
            <v>1</v>
          </cell>
          <cell r="K187">
            <v>207.1</v>
          </cell>
          <cell r="L187">
            <v>220092.67104696401</v>
          </cell>
          <cell r="M187">
            <v>90.252110228417095</v>
          </cell>
          <cell r="N187">
            <v>2.4909101533831901</v>
          </cell>
        </row>
        <row r="188">
          <cell r="G188" t="str">
            <v>Italy</v>
          </cell>
          <cell r="H188">
            <v>1</v>
          </cell>
          <cell r="I188">
            <v>1</v>
          </cell>
          <cell r="J188">
            <v>1</v>
          </cell>
          <cell r="K188">
            <v>307.89999999999998</v>
          </cell>
          <cell r="L188">
            <v>3573568.6724296999</v>
          </cell>
          <cell r="M188">
            <v>50.041171933445099</v>
          </cell>
          <cell r="N188">
            <v>2.39549209216305</v>
          </cell>
        </row>
        <row r="189">
          <cell r="G189" t="str">
            <v>Italy</v>
          </cell>
          <cell r="H189">
            <v>1</v>
          </cell>
          <cell r="I189">
            <v>2</v>
          </cell>
          <cell r="J189">
            <v>1</v>
          </cell>
          <cell r="K189">
            <v>350</v>
          </cell>
          <cell r="L189">
            <v>4040650.8007024</v>
          </cell>
          <cell r="M189">
            <v>54.321370215595401</v>
          </cell>
          <cell r="N189">
            <v>2.3296414658039901</v>
          </cell>
        </row>
        <row r="190">
          <cell r="G190" t="str">
            <v>Italy</v>
          </cell>
          <cell r="H190">
            <v>1</v>
          </cell>
          <cell r="I190">
            <v>3</v>
          </cell>
          <cell r="J190">
            <v>1</v>
          </cell>
          <cell r="K190">
            <v>115.8</v>
          </cell>
          <cell r="L190">
            <v>1355331.7405546</v>
          </cell>
          <cell r="M190">
            <v>62.556791306368702</v>
          </cell>
          <cell r="N190">
            <v>4.5700206702064801</v>
          </cell>
        </row>
        <row r="191">
          <cell r="G191" t="str">
            <v>Italy</v>
          </cell>
          <cell r="H191">
            <v>1</v>
          </cell>
          <cell r="I191">
            <v>4</v>
          </cell>
          <cell r="J191">
            <v>1</v>
          </cell>
          <cell r="K191">
            <v>5.3</v>
          </cell>
          <cell r="L191">
            <v>63062.170252299999</v>
          </cell>
          <cell r="M191">
            <v>80.221560569900006</v>
          </cell>
          <cell r="N191">
            <v>22.927671789229201</v>
          </cell>
        </row>
        <row r="192">
          <cell r="G192" t="str">
            <v>Italy</v>
          </cell>
          <cell r="H192">
            <v>2</v>
          </cell>
          <cell r="I192">
            <v>1</v>
          </cell>
          <cell r="J192">
            <v>1</v>
          </cell>
          <cell r="K192">
            <v>212.8</v>
          </cell>
          <cell r="L192">
            <v>1269936.1872564999</v>
          </cell>
          <cell r="M192">
            <v>68.739378005401207</v>
          </cell>
          <cell r="N192">
            <v>4.2716656676223197</v>
          </cell>
        </row>
        <row r="193">
          <cell r="G193" t="str">
            <v>Italy</v>
          </cell>
          <cell r="H193">
            <v>2</v>
          </cell>
          <cell r="I193">
            <v>2</v>
          </cell>
          <cell r="J193">
            <v>1</v>
          </cell>
          <cell r="K193">
            <v>558.4</v>
          </cell>
          <cell r="L193">
            <v>3305970.1137072002</v>
          </cell>
          <cell r="M193">
            <v>65.880380276869602</v>
          </cell>
          <cell r="N193">
            <v>2.5041377355485199</v>
          </cell>
        </row>
        <row r="194">
          <cell r="G194" t="str">
            <v>Italy</v>
          </cell>
          <cell r="H194">
            <v>2</v>
          </cell>
          <cell r="I194">
            <v>3</v>
          </cell>
          <cell r="J194">
            <v>1</v>
          </cell>
          <cell r="K194">
            <v>473.3</v>
          </cell>
          <cell r="L194">
            <v>2952979.1174829002</v>
          </cell>
          <cell r="M194">
            <v>75.212057784042898</v>
          </cell>
          <cell r="N194">
            <v>2.6584123069052099</v>
          </cell>
        </row>
        <row r="195">
          <cell r="G195" t="str">
            <v>Italy</v>
          </cell>
          <cell r="H195">
            <v>2</v>
          </cell>
          <cell r="I195">
            <v>4</v>
          </cell>
          <cell r="J195">
            <v>1</v>
          </cell>
          <cell r="K195">
            <v>63.5</v>
          </cell>
          <cell r="L195">
            <v>390905.32348840003</v>
          </cell>
          <cell r="M195">
            <v>89.244530295999596</v>
          </cell>
          <cell r="N195">
            <v>5.3337304085820101</v>
          </cell>
        </row>
        <row r="196">
          <cell r="G196" t="str">
            <v>Italy</v>
          </cell>
          <cell r="H196">
            <v>3</v>
          </cell>
          <cell r="I196">
            <v>1</v>
          </cell>
          <cell r="J196">
            <v>1</v>
          </cell>
          <cell r="K196">
            <v>61.9</v>
          </cell>
          <cell r="L196">
            <v>319472.81086175999</v>
          </cell>
          <cell r="M196">
            <v>77.434824997847002</v>
          </cell>
          <cell r="N196">
            <v>6.3018314965931497</v>
          </cell>
        </row>
        <row r="197">
          <cell r="G197" t="str">
            <v>Italy</v>
          </cell>
          <cell r="H197">
            <v>3</v>
          </cell>
          <cell r="I197">
            <v>2</v>
          </cell>
          <cell r="J197">
            <v>1</v>
          </cell>
          <cell r="K197">
            <v>190.1</v>
          </cell>
          <cell r="L197">
            <v>1049791.85587688</v>
          </cell>
          <cell r="M197">
            <v>74.908721920226398</v>
          </cell>
          <cell r="N197">
            <v>3.84644296962998</v>
          </cell>
        </row>
        <row r="198">
          <cell r="G198" t="str">
            <v>Italy</v>
          </cell>
          <cell r="H198">
            <v>3</v>
          </cell>
          <cell r="I198">
            <v>3</v>
          </cell>
          <cell r="J198">
            <v>1</v>
          </cell>
          <cell r="K198">
            <v>294.5</v>
          </cell>
          <cell r="L198">
            <v>1828937.9477750601</v>
          </cell>
          <cell r="M198">
            <v>83.412559439754702</v>
          </cell>
          <cell r="N198">
            <v>2.8447647420673898</v>
          </cell>
        </row>
        <row r="199">
          <cell r="G199" t="str">
            <v>Italy</v>
          </cell>
          <cell r="H199">
            <v>3</v>
          </cell>
          <cell r="I199">
            <v>4</v>
          </cell>
          <cell r="J199">
            <v>1</v>
          </cell>
          <cell r="K199">
            <v>65.5</v>
          </cell>
          <cell r="L199">
            <v>450580.65845589997</v>
          </cell>
          <cell r="M199">
            <v>84.785315759255894</v>
          </cell>
          <cell r="N199">
            <v>6.2357333329616997</v>
          </cell>
        </row>
        <row r="200">
          <cell r="G200" t="str">
            <v>Panthers</v>
          </cell>
          <cell r="H200">
            <v>1</v>
          </cell>
          <cell r="I200">
            <v>1</v>
          </cell>
          <cell r="J200">
            <v>1</v>
          </cell>
          <cell r="K200">
            <v>1082.0999999999999</v>
          </cell>
          <cell r="L200">
            <v>930609.10477769899</v>
          </cell>
          <cell r="M200">
            <v>51.563383326845198</v>
          </cell>
          <cell r="N200">
            <v>1.2878424414901599</v>
          </cell>
        </row>
        <row r="201">
          <cell r="G201" t="str">
            <v>Panthers</v>
          </cell>
          <cell r="H201">
            <v>1</v>
          </cell>
          <cell r="I201">
            <v>2</v>
          </cell>
          <cell r="J201">
            <v>1</v>
          </cell>
          <cell r="K201">
            <v>125.1</v>
          </cell>
          <cell r="L201">
            <v>120751.196900246</v>
          </cell>
          <cell r="M201">
            <v>61.352222983569497</v>
          </cell>
          <cell r="N201">
            <v>4.7791176272973104</v>
          </cell>
        </row>
        <row r="202">
          <cell r="G202" t="str">
            <v>Panthers</v>
          </cell>
          <cell r="H202">
            <v>1</v>
          </cell>
          <cell r="I202">
            <v>3</v>
          </cell>
          <cell r="J202">
            <v>1</v>
          </cell>
          <cell r="K202">
            <v>11</v>
          </cell>
          <cell r="L202">
            <v>11319.5608712802</v>
          </cell>
          <cell r="M202">
            <v>67.888391021761095</v>
          </cell>
          <cell r="N202">
            <v>19.749343440523699</v>
          </cell>
        </row>
        <row r="203">
          <cell r="G203" t="str">
            <v>Panthers</v>
          </cell>
          <cell r="H203">
            <v>2</v>
          </cell>
          <cell r="I203">
            <v>1</v>
          </cell>
          <cell r="J203">
            <v>1</v>
          </cell>
          <cell r="K203">
            <v>790.8</v>
          </cell>
          <cell r="L203">
            <v>847489.39375209797</v>
          </cell>
          <cell r="M203">
            <v>56.0005050939507</v>
          </cell>
          <cell r="N203">
            <v>1.3355045414528099</v>
          </cell>
        </row>
        <row r="204">
          <cell r="G204" t="str">
            <v>Panthers</v>
          </cell>
          <cell r="H204">
            <v>2</v>
          </cell>
          <cell r="I204">
            <v>2</v>
          </cell>
          <cell r="J204">
            <v>1</v>
          </cell>
          <cell r="K204">
            <v>363</v>
          </cell>
          <cell r="L204">
            <v>410981.255801305</v>
          </cell>
          <cell r="M204">
            <v>66.287128941839597</v>
          </cell>
          <cell r="N204">
            <v>2.5292286510080402</v>
          </cell>
        </row>
        <row r="205">
          <cell r="G205" t="str">
            <v>Panthers</v>
          </cell>
          <cell r="H205">
            <v>2</v>
          </cell>
          <cell r="I205">
            <v>3</v>
          </cell>
          <cell r="J205">
            <v>1</v>
          </cell>
          <cell r="K205">
            <v>59.9</v>
          </cell>
          <cell r="L205">
            <v>78100.159113610804</v>
          </cell>
          <cell r="M205">
            <v>75.280076377621199</v>
          </cell>
          <cell r="N205">
            <v>6.08064340186659</v>
          </cell>
        </row>
        <row r="206">
          <cell r="G206" t="str">
            <v>Panthers</v>
          </cell>
          <cell r="H206">
            <v>3</v>
          </cell>
          <cell r="I206">
            <v>1</v>
          </cell>
          <cell r="J206">
            <v>1</v>
          </cell>
          <cell r="K206">
            <v>245.5</v>
          </cell>
          <cell r="L206">
            <v>247177.42055050301</v>
          </cell>
          <cell r="M206">
            <v>65.902570299272796</v>
          </cell>
          <cell r="N206">
            <v>3.11492925879964</v>
          </cell>
        </row>
        <row r="207">
          <cell r="G207" t="str">
            <v>Panthers</v>
          </cell>
          <cell r="H207">
            <v>3</v>
          </cell>
          <cell r="I207">
            <v>2</v>
          </cell>
          <cell r="J207">
            <v>1</v>
          </cell>
          <cell r="K207">
            <v>257.8</v>
          </cell>
          <cell r="L207">
            <v>270605.50117937999</v>
          </cell>
          <cell r="M207">
            <v>73.148931783128702</v>
          </cell>
          <cell r="N207">
            <v>3.3574778645209702</v>
          </cell>
        </row>
        <row r="208">
          <cell r="G208" t="str">
            <v>Panthers</v>
          </cell>
          <cell r="H208">
            <v>3</v>
          </cell>
          <cell r="I208">
            <v>3</v>
          </cell>
          <cell r="J208">
            <v>1</v>
          </cell>
          <cell r="K208">
            <v>86.1</v>
          </cell>
          <cell r="L208">
            <v>97457.371708607607</v>
          </cell>
          <cell r="M208">
            <v>80.491691360770204</v>
          </cell>
          <cell r="N208">
            <v>5.0833475621503501</v>
          </cell>
        </row>
        <row r="209">
          <cell r="G209" t="str">
            <v>Panthers</v>
          </cell>
          <cell r="H209">
            <v>3</v>
          </cell>
          <cell r="I209">
            <v>4</v>
          </cell>
          <cell r="J209">
            <v>1</v>
          </cell>
          <cell r="K209">
            <v>10.6</v>
          </cell>
          <cell r="L209">
            <v>15577.842423283901</v>
          </cell>
          <cell r="M209">
            <v>86.507780456885101</v>
          </cell>
          <cell r="N209">
            <v>15.954185574676901</v>
          </cell>
        </row>
        <row r="210">
          <cell r="G210" t="str">
            <v>Japan</v>
          </cell>
          <cell r="H210">
            <v>1</v>
          </cell>
          <cell r="I210">
            <v>1</v>
          </cell>
          <cell r="J210">
            <v>1</v>
          </cell>
          <cell r="K210">
            <v>61.5</v>
          </cell>
          <cell r="L210">
            <v>954520.64647349995</v>
          </cell>
          <cell r="M210">
            <v>64.748015623166793</v>
          </cell>
          <cell r="N210">
            <v>5.8758102874216602</v>
          </cell>
        </row>
        <row r="211">
          <cell r="G211" t="str">
            <v>Japan</v>
          </cell>
          <cell r="H211">
            <v>1</v>
          </cell>
          <cell r="I211">
            <v>2</v>
          </cell>
          <cell r="J211">
            <v>1</v>
          </cell>
          <cell r="K211">
            <v>133.6</v>
          </cell>
          <cell r="L211">
            <v>2113715.2699775002</v>
          </cell>
          <cell r="M211">
            <v>65.708134812992398</v>
          </cell>
          <cell r="N211">
            <v>3.9945609926777799</v>
          </cell>
        </row>
        <row r="212">
          <cell r="G212" t="str">
            <v>Japan</v>
          </cell>
          <cell r="H212">
            <v>1</v>
          </cell>
          <cell r="I212">
            <v>3</v>
          </cell>
          <cell r="J212">
            <v>1</v>
          </cell>
          <cell r="K212">
            <v>114</v>
          </cell>
          <cell r="L212">
            <v>1996213.6982225999</v>
          </cell>
          <cell r="M212">
            <v>76.916697250970003</v>
          </cell>
          <cell r="N212">
            <v>5.0552451960412297</v>
          </cell>
        </row>
        <row r="213">
          <cell r="G213" t="str">
            <v>Japan</v>
          </cell>
          <cell r="H213">
            <v>1</v>
          </cell>
          <cell r="I213">
            <v>4</v>
          </cell>
          <cell r="J213">
            <v>1</v>
          </cell>
          <cell r="K213">
            <v>13.9</v>
          </cell>
          <cell r="L213">
            <v>255994.00990840001</v>
          </cell>
          <cell r="M213">
            <v>71.320206683265297</v>
          </cell>
          <cell r="N213">
            <v>14.009147582307</v>
          </cell>
        </row>
        <row r="214">
          <cell r="G214" t="str">
            <v>Japan</v>
          </cell>
          <cell r="H214">
            <v>2</v>
          </cell>
          <cell r="I214">
            <v>1</v>
          </cell>
          <cell r="J214">
            <v>1</v>
          </cell>
          <cell r="K214">
            <v>71.2</v>
          </cell>
          <cell r="L214">
            <v>1165499.0592075</v>
          </cell>
          <cell r="M214">
            <v>70.900261868864803</v>
          </cell>
          <cell r="N214">
            <v>6.5613317398968602</v>
          </cell>
        </row>
        <row r="215">
          <cell r="G215" t="str">
            <v>Japan</v>
          </cell>
          <cell r="H215">
            <v>2</v>
          </cell>
          <cell r="I215">
            <v>2</v>
          </cell>
          <cell r="J215">
            <v>1</v>
          </cell>
          <cell r="K215">
            <v>375.5</v>
          </cell>
          <cell r="L215">
            <v>6146102.0836696997</v>
          </cell>
          <cell r="M215">
            <v>71.280721179771405</v>
          </cell>
          <cell r="N215">
            <v>2.41853512427915</v>
          </cell>
        </row>
        <row r="216">
          <cell r="G216" t="str">
            <v>Japan</v>
          </cell>
          <cell r="H216">
            <v>2</v>
          </cell>
          <cell r="I216">
            <v>3</v>
          </cell>
          <cell r="J216">
            <v>1</v>
          </cell>
          <cell r="K216">
            <v>678.3</v>
          </cell>
          <cell r="L216">
            <v>11358388.7717025</v>
          </cell>
          <cell r="M216">
            <v>76.496815270788801</v>
          </cell>
          <cell r="N216">
            <v>1.47323056532913</v>
          </cell>
        </row>
        <row r="217">
          <cell r="G217" t="str">
            <v>Japan</v>
          </cell>
          <cell r="H217">
            <v>2</v>
          </cell>
          <cell r="I217">
            <v>4</v>
          </cell>
          <cell r="J217">
            <v>1</v>
          </cell>
          <cell r="K217">
            <v>178</v>
          </cell>
          <cell r="L217">
            <v>3062876.8380283001</v>
          </cell>
          <cell r="M217">
            <v>80.195200614285199</v>
          </cell>
          <cell r="N217">
            <v>3.8264266467074299</v>
          </cell>
        </row>
        <row r="218">
          <cell r="G218" t="str">
            <v>Japan</v>
          </cell>
          <cell r="H218">
            <v>3</v>
          </cell>
          <cell r="I218">
            <v>1</v>
          </cell>
          <cell r="J218">
            <v>1</v>
          </cell>
          <cell r="K218">
            <v>19.8</v>
          </cell>
          <cell r="L218">
            <v>275839.34648230002</v>
          </cell>
          <cell r="M218">
            <v>81.835053771255303</v>
          </cell>
          <cell r="N218">
            <v>10.8636684949289</v>
          </cell>
        </row>
        <row r="219">
          <cell r="G219" t="str">
            <v>Japan</v>
          </cell>
          <cell r="H219">
            <v>3</v>
          </cell>
          <cell r="I219">
            <v>2</v>
          </cell>
          <cell r="J219">
            <v>1</v>
          </cell>
          <cell r="K219">
            <v>233.9</v>
          </cell>
          <cell r="L219">
            <v>2957992.7241063998</v>
          </cell>
          <cell r="M219">
            <v>78.553401851461402</v>
          </cell>
          <cell r="N219">
            <v>3.1110508225714901</v>
          </cell>
        </row>
        <row r="220">
          <cell r="G220" t="str">
            <v>Japan</v>
          </cell>
          <cell r="H220">
            <v>3</v>
          </cell>
          <cell r="I220">
            <v>3</v>
          </cell>
          <cell r="J220">
            <v>1</v>
          </cell>
          <cell r="K220">
            <v>918</v>
          </cell>
          <cell r="L220">
            <v>12269744.4566679</v>
          </cell>
          <cell r="M220">
            <v>79.8920994246552</v>
          </cell>
          <cell r="N220">
            <v>1.3819137256957601</v>
          </cell>
        </row>
        <row r="221">
          <cell r="G221" t="str">
            <v>Japan</v>
          </cell>
          <cell r="H221">
            <v>3</v>
          </cell>
          <cell r="I221">
            <v>4</v>
          </cell>
          <cell r="J221">
            <v>1</v>
          </cell>
          <cell r="K221">
            <v>666.3</v>
          </cell>
          <cell r="L221">
            <v>9093923.9257344007</v>
          </cell>
          <cell r="M221">
            <v>79.375977435140896</v>
          </cell>
          <cell r="N221">
            <v>1.61446635649156</v>
          </cell>
        </row>
        <row r="222">
          <cell r="G222" t="str">
            <v>Korea</v>
          </cell>
          <cell r="H222">
            <v>1</v>
          </cell>
          <cell r="I222">
            <v>1</v>
          </cell>
          <cell r="J222">
            <v>1</v>
          </cell>
          <cell r="K222">
            <v>293.2</v>
          </cell>
          <cell r="L222">
            <v>1411123.9594752099</v>
          </cell>
          <cell r="M222">
            <v>61.263345173961902</v>
          </cell>
          <cell r="N222">
            <v>2.6160186380978301</v>
          </cell>
        </row>
        <row r="223">
          <cell r="G223" t="str">
            <v>Korea</v>
          </cell>
          <cell r="H223">
            <v>1</v>
          </cell>
          <cell r="I223">
            <v>2</v>
          </cell>
          <cell r="J223">
            <v>1</v>
          </cell>
          <cell r="K223">
            <v>313.2</v>
          </cell>
          <cell r="L223">
            <v>1553612.40946617</v>
          </cell>
          <cell r="M223">
            <v>65.301060540196502</v>
          </cell>
          <cell r="N223">
            <v>2.3534134127480102</v>
          </cell>
        </row>
        <row r="224">
          <cell r="G224" t="str">
            <v>Korea</v>
          </cell>
          <cell r="H224">
            <v>1</v>
          </cell>
          <cell r="I224">
            <v>3</v>
          </cell>
          <cell r="J224">
            <v>1</v>
          </cell>
          <cell r="K224">
            <v>88.9</v>
          </cell>
          <cell r="L224">
            <v>457966.69594014698</v>
          </cell>
          <cell r="M224">
            <v>69.219197607740497</v>
          </cell>
          <cell r="N224">
            <v>5.4946689890633804</v>
          </cell>
        </row>
        <row r="225">
          <cell r="G225" t="str">
            <v>Korea</v>
          </cell>
          <cell r="H225">
            <v>2</v>
          </cell>
          <cell r="I225">
            <v>1</v>
          </cell>
          <cell r="J225">
            <v>1</v>
          </cell>
          <cell r="K225">
            <v>216</v>
          </cell>
          <cell r="L225">
            <v>1137142.9378480299</v>
          </cell>
          <cell r="M225">
            <v>76.2635221409205</v>
          </cell>
          <cell r="N225">
            <v>3.35192296457189</v>
          </cell>
        </row>
        <row r="226">
          <cell r="G226" t="str">
            <v>Korea</v>
          </cell>
          <cell r="H226">
            <v>2</v>
          </cell>
          <cell r="I226">
            <v>2</v>
          </cell>
          <cell r="J226">
            <v>1</v>
          </cell>
          <cell r="K226">
            <v>754.8</v>
          </cell>
          <cell r="L226">
            <v>4213907.7051575901</v>
          </cell>
          <cell r="M226">
            <v>76.306784049807504</v>
          </cell>
          <cell r="N226">
            <v>1.3679980937437899</v>
          </cell>
        </row>
        <row r="227">
          <cell r="G227" t="str">
            <v>Korea</v>
          </cell>
          <cell r="H227">
            <v>2</v>
          </cell>
          <cell r="I227">
            <v>3</v>
          </cell>
          <cell r="J227">
            <v>1</v>
          </cell>
          <cell r="K227">
            <v>519.79999999999995</v>
          </cell>
          <cell r="L227">
            <v>3080590.0101500601</v>
          </cell>
          <cell r="M227">
            <v>75.556910170515707</v>
          </cell>
          <cell r="N227">
            <v>1.97447984416161</v>
          </cell>
        </row>
        <row r="228">
          <cell r="G228" t="str">
            <v>Korea</v>
          </cell>
          <cell r="H228">
            <v>2</v>
          </cell>
          <cell r="I228">
            <v>4</v>
          </cell>
          <cell r="J228">
            <v>1</v>
          </cell>
          <cell r="K228">
            <v>49.4</v>
          </cell>
          <cell r="L228">
            <v>285044.646270292</v>
          </cell>
          <cell r="M228">
            <v>68.671951249583003</v>
          </cell>
          <cell r="N228">
            <v>8.0415395924632005</v>
          </cell>
        </row>
        <row r="229">
          <cell r="G229" t="str">
            <v>Korea</v>
          </cell>
          <cell r="H229">
            <v>3</v>
          </cell>
          <cell r="I229">
            <v>1</v>
          </cell>
          <cell r="J229">
            <v>1</v>
          </cell>
          <cell r="K229">
            <v>50.6</v>
          </cell>
          <cell r="L229">
            <v>256428.52145713699</v>
          </cell>
          <cell r="M229">
            <v>85.785781521728495</v>
          </cell>
          <cell r="N229">
            <v>5.7172960788856102</v>
          </cell>
        </row>
        <row r="230">
          <cell r="G230" t="str">
            <v>Korea</v>
          </cell>
          <cell r="H230">
            <v>3</v>
          </cell>
          <cell r="I230">
            <v>2</v>
          </cell>
          <cell r="J230">
            <v>1</v>
          </cell>
          <cell r="K230">
            <v>523.9</v>
          </cell>
          <cell r="L230">
            <v>2597988.73976928</v>
          </cell>
          <cell r="M230">
            <v>77.221655528072006</v>
          </cell>
          <cell r="N230">
            <v>1.7229845347820401</v>
          </cell>
        </row>
        <row r="231">
          <cell r="G231" t="str">
            <v>Korea</v>
          </cell>
          <cell r="H231">
            <v>3</v>
          </cell>
          <cell r="I231">
            <v>3</v>
          </cell>
          <cell r="J231">
            <v>1</v>
          </cell>
          <cell r="K231">
            <v>999.6</v>
          </cell>
          <cell r="L231">
            <v>5023905.3190001696</v>
          </cell>
          <cell r="M231">
            <v>79.870768178301503</v>
          </cell>
          <cell r="N231">
            <v>1.2441762814514099</v>
          </cell>
        </row>
        <row r="232">
          <cell r="G232" t="str">
            <v>Korea</v>
          </cell>
          <cell r="H232">
            <v>3</v>
          </cell>
          <cell r="I232">
            <v>4</v>
          </cell>
          <cell r="J232">
            <v>1</v>
          </cell>
          <cell r="K232">
            <v>246.9</v>
          </cell>
          <cell r="L232">
            <v>1267416.66054253</v>
          </cell>
          <cell r="M232">
            <v>81.034059355572296</v>
          </cell>
          <cell r="N232">
            <v>2.6395431897636401</v>
          </cell>
        </row>
        <row r="233">
          <cell r="G233" t="str">
            <v>Islanders</v>
          </cell>
          <cell r="H233">
            <v>1</v>
          </cell>
          <cell r="I233">
            <v>1</v>
          </cell>
          <cell r="J233">
            <v>1</v>
          </cell>
          <cell r="K233">
            <v>26.3</v>
          </cell>
          <cell r="L233">
            <v>11396.653287086299</v>
          </cell>
          <cell r="M233">
            <v>39.719175902295099</v>
          </cell>
          <cell r="N233">
            <v>6.9530007292776501</v>
          </cell>
        </row>
        <row r="234">
          <cell r="G234" t="str">
            <v>Islanders</v>
          </cell>
          <cell r="H234">
            <v>1</v>
          </cell>
          <cell r="I234">
            <v>2</v>
          </cell>
          <cell r="J234">
            <v>1</v>
          </cell>
          <cell r="K234">
            <v>47.4</v>
          </cell>
          <cell r="L234">
            <v>21026.054995808299</v>
          </cell>
          <cell r="M234">
            <v>49.787955488535196</v>
          </cell>
          <cell r="N234">
            <v>6.5270276397147597</v>
          </cell>
        </row>
        <row r="235">
          <cell r="G235" t="str">
            <v>Islanders</v>
          </cell>
          <cell r="H235">
            <v>1</v>
          </cell>
          <cell r="I235">
            <v>3</v>
          </cell>
          <cell r="J235">
            <v>1</v>
          </cell>
          <cell r="K235">
            <v>21.3</v>
          </cell>
          <cell r="L235">
            <v>10002.4479726422</v>
          </cell>
          <cell r="M235">
            <v>50.845044901683202</v>
          </cell>
          <cell r="N235">
            <v>12.919967303063</v>
          </cell>
        </row>
        <row r="236">
          <cell r="G236" t="str">
            <v>Islanders</v>
          </cell>
          <cell r="H236">
            <v>2</v>
          </cell>
          <cell r="I236">
            <v>1</v>
          </cell>
          <cell r="J236">
            <v>1</v>
          </cell>
          <cell r="K236">
            <v>302.3</v>
          </cell>
          <cell r="L236">
            <v>127231.14353633</v>
          </cell>
          <cell r="M236">
            <v>62.066406453183703</v>
          </cell>
          <cell r="N236">
            <v>3.09565021195503</v>
          </cell>
        </row>
        <row r="237">
          <cell r="G237" t="str">
            <v>Islanders</v>
          </cell>
          <cell r="H237">
            <v>2</v>
          </cell>
          <cell r="I237">
            <v>2</v>
          </cell>
          <cell r="J237">
            <v>1</v>
          </cell>
          <cell r="K237">
            <v>788.3</v>
          </cell>
          <cell r="L237">
            <v>299950.68186485302</v>
          </cell>
          <cell r="M237">
            <v>65.734786331824097</v>
          </cell>
          <cell r="N237">
            <v>1.76642517885952</v>
          </cell>
        </row>
        <row r="238">
          <cell r="G238" t="str">
            <v>Islanders</v>
          </cell>
          <cell r="H238">
            <v>2</v>
          </cell>
          <cell r="I238">
            <v>3</v>
          </cell>
          <cell r="J238">
            <v>1</v>
          </cell>
          <cell r="K238">
            <v>493.9</v>
          </cell>
          <cell r="L238">
            <v>195992.8858086</v>
          </cell>
          <cell r="M238">
            <v>72.8657698931505</v>
          </cell>
          <cell r="N238">
            <v>2.1314793092381299</v>
          </cell>
        </row>
        <row r="239">
          <cell r="G239" t="str">
            <v>Islanders</v>
          </cell>
          <cell r="H239">
            <v>2</v>
          </cell>
          <cell r="I239">
            <v>4</v>
          </cell>
          <cell r="J239">
            <v>1</v>
          </cell>
          <cell r="K239">
            <v>61.5</v>
          </cell>
          <cell r="L239">
            <v>27951.4438250235</v>
          </cell>
          <cell r="M239">
            <v>74.746781119596093</v>
          </cell>
          <cell r="N239">
            <v>7.2843178931044896</v>
          </cell>
        </row>
        <row r="240">
          <cell r="G240" t="str">
            <v>Islanders</v>
          </cell>
          <cell r="H240">
            <v>3</v>
          </cell>
          <cell r="I240">
            <v>1</v>
          </cell>
          <cell r="J240">
            <v>1</v>
          </cell>
          <cell r="K240">
            <v>67.7</v>
          </cell>
          <cell r="L240">
            <v>19785.349494606198</v>
          </cell>
          <cell r="M240">
            <v>83.177563490774503</v>
          </cell>
          <cell r="N240">
            <v>5.6276991437846204</v>
          </cell>
        </row>
        <row r="241">
          <cell r="G241" t="str">
            <v>Islanders</v>
          </cell>
          <cell r="H241">
            <v>3</v>
          </cell>
          <cell r="I241">
            <v>2</v>
          </cell>
          <cell r="J241">
            <v>1</v>
          </cell>
          <cell r="K241">
            <v>368.1</v>
          </cell>
          <cell r="L241">
            <v>118855.53135427</v>
          </cell>
          <cell r="M241">
            <v>84.406515741875495</v>
          </cell>
          <cell r="N241">
            <v>2.11732360833033</v>
          </cell>
        </row>
        <row r="242">
          <cell r="G242" t="str">
            <v>Islanders</v>
          </cell>
          <cell r="H242">
            <v>3</v>
          </cell>
          <cell r="I242">
            <v>3</v>
          </cell>
          <cell r="J242">
            <v>1</v>
          </cell>
          <cell r="K242">
            <v>596.4</v>
          </cell>
          <cell r="L242">
            <v>198035.63164176399</v>
          </cell>
          <cell r="M242">
            <v>88.9483311867114</v>
          </cell>
          <cell r="N242">
            <v>1.64042311104618</v>
          </cell>
        </row>
        <row r="243">
          <cell r="G243" t="str">
            <v>Islanders</v>
          </cell>
          <cell r="H243">
            <v>3</v>
          </cell>
          <cell r="I243">
            <v>4</v>
          </cell>
          <cell r="J243">
            <v>1</v>
          </cell>
          <cell r="K243">
            <v>141.80000000000001</v>
          </cell>
          <cell r="L243">
            <v>48034.190758499302</v>
          </cell>
          <cell r="M243">
            <v>93.079234485029403</v>
          </cell>
          <cell r="N243">
            <v>3.0331236918802298</v>
          </cell>
        </row>
        <row r="244">
          <cell r="G244" t="str">
            <v>Netherlands</v>
          </cell>
          <cell r="H244">
            <v>1</v>
          </cell>
          <cell r="I244">
            <v>1</v>
          </cell>
          <cell r="J244">
            <v>1</v>
          </cell>
          <cell r="K244">
            <v>189.7</v>
          </cell>
          <cell r="L244">
            <v>429116.72273950803</v>
          </cell>
          <cell r="M244">
            <v>54.149943371362802</v>
          </cell>
          <cell r="N244">
            <v>3.25313827396129</v>
          </cell>
        </row>
        <row r="245">
          <cell r="G245" t="str">
            <v>Netherlands</v>
          </cell>
          <cell r="H245">
            <v>1</v>
          </cell>
          <cell r="I245">
            <v>2</v>
          </cell>
          <cell r="J245">
            <v>1</v>
          </cell>
          <cell r="K245">
            <v>308.89999999999998</v>
          </cell>
          <cell r="L245">
            <v>625625.79563202197</v>
          </cell>
          <cell r="M245">
            <v>63.523334301304097</v>
          </cell>
          <cell r="N245">
            <v>2.83189568842326</v>
          </cell>
        </row>
        <row r="246">
          <cell r="G246" t="str">
            <v>Netherlands</v>
          </cell>
          <cell r="H246">
            <v>1</v>
          </cell>
          <cell r="I246">
            <v>3</v>
          </cell>
          <cell r="J246">
            <v>1</v>
          </cell>
          <cell r="K246">
            <v>248.8</v>
          </cell>
          <cell r="L246">
            <v>498744.13659751299</v>
          </cell>
          <cell r="M246">
            <v>76.231247335193004</v>
          </cell>
          <cell r="N246">
            <v>3.2916520513014098</v>
          </cell>
        </row>
        <row r="247">
          <cell r="G247" t="str">
            <v>Netherlands</v>
          </cell>
          <cell r="H247">
            <v>1</v>
          </cell>
          <cell r="I247">
            <v>4</v>
          </cell>
          <cell r="J247">
            <v>1</v>
          </cell>
          <cell r="K247">
            <v>28.6</v>
          </cell>
          <cell r="L247">
            <v>65955.662016055605</v>
          </cell>
          <cell r="M247">
            <v>91.593575042765707</v>
          </cell>
          <cell r="N247">
            <v>6.5105830946863703</v>
          </cell>
        </row>
        <row r="248">
          <cell r="G248" t="str">
            <v>Netherlands</v>
          </cell>
          <cell r="H248">
            <v>2</v>
          </cell>
          <cell r="I248">
            <v>1</v>
          </cell>
          <cell r="J248">
            <v>1</v>
          </cell>
          <cell r="K248">
            <v>84.3</v>
          </cell>
          <cell r="L248">
            <v>193118.93879211301</v>
          </cell>
          <cell r="M248">
            <v>67.586880425459199</v>
          </cell>
          <cell r="N248">
            <v>5.6442619946547703</v>
          </cell>
        </row>
        <row r="249">
          <cell r="G249" t="str">
            <v>Netherlands</v>
          </cell>
          <cell r="H249">
            <v>2</v>
          </cell>
          <cell r="I249">
            <v>2</v>
          </cell>
          <cell r="J249">
            <v>1</v>
          </cell>
          <cell r="K249">
            <v>364</v>
          </cell>
          <cell r="L249">
            <v>765065.27844925399</v>
          </cell>
          <cell r="M249">
            <v>77.438710240948097</v>
          </cell>
          <cell r="N249">
            <v>2.05135820316295</v>
          </cell>
        </row>
        <row r="250">
          <cell r="G250" t="str">
            <v>Netherlands</v>
          </cell>
          <cell r="H250">
            <v>2</v>
          </cell>
          <cell r="I250">
            <v>3</v>
          </cell>
          <cell r="J250">
            <v>1</v>
          </cell>
          <cell r="K250">
            <v>614.29999999999995</v>
          </cell>
          <cell r="L250">
            <v>1291736.38579661</v>
          </cell>
          <cell r="M250">
            <v>85.305953747586102</v>
          </cell>
          <cell r="N250">
            <v>1.3700447340169799</v>
          </cell>
        </row>
        <row r="251">
          <cell r="G251" t="str">
            <v>Netherlands</v>
          </cell>
          <cell r="H251">
            <v>2</v>
          </cell>
          <cell r="I251">
            <v>4</v>
          </cell>
          <cell r="J251">
            <v>1</v>
          </cell>
          <cell r="K251">
            <v>187.4</v>
          </cell>
          <cell r="L251">
            <v>391109.32474567002</v>
          </cell>
          <cell r="M251">
            <v>86.475981496167293</v>
          </cell>
          <cell r="N251">
            <v>3.6958393369692302</v>
          </cell>
        </row>
        <row r="252">
          <cell r="G252" t="str">
            <v>Netherlands</v>
          </cell>
          <cell r="H252">
            <v>3</v>
          </cell>
          <cell r="I252">
            <v>1</v>
          </cell>
          <cell r="J252">
            <v>1</v>
          </cell>
          <cell r="K252">
            <v>24.4</v>
          </cell>
          <cell r="L252">
            <v>64554.368427314999</v>
          </cell>
          <cell r="M252">
            <v>73.831997052413499</v>
          </cell>
          <cell r="N252">
            <v>9.8749863349894706</v>
          </cell>
        </row>
        <row r="253">
          <cell r="G253" t="str">
            <v>Netherlands</v>
          </cell>
          <cell r="H253">
            <v>3</v>
          </cell>
          <cell r="I253">
            <v>2</v>
          </cell>
          <cell r="J253">
            <v>1</v>
          </cell>
          <cell r="K253">
            <v>150.80000000000001</v>
          </cell>
          <cell r="L253">
            <v>329991.85688098299</v>
          </cell>
          <cell r="M253">
            <v>78.792836364830706</v>
          </cell>
          <cell r="N253">
            <v>3.6846412819201499</v>
          </cell>
        </row>
        <row r="254">
          <cell r="G254" t="str">
            <v>Netherlands</v>
          </cell>
          <cell r="H254">
            <v>3</v>
          </cell>
          <cell r="I254">
            <v>3</v>
          </cell>
          <cell r="J254">
            <v>1</v>
          </cell>
          <cell r="K254">
            <v>643.5</v>
          </cell>
          <cell r="L254">
            <v>1335917.2525725199</v>
          </cell>
          <cell r="M254">
            <v>89.836032327895495</v>
          </cell>
          <cell r="N254">
            <v>1.4674797813096701</v>
          </cell>
        </row>
        <row r="255">
          <cell r="G255" t="str">
            <v>Netherlands</v>
          </cell>
          <cell r="H255">
            <v>3</v>
          </cell>
          <cell r="I255">
            <v>4</v>
          </cell>
          <cell r="J255">
            <v>1</v>
          </cell>
          <cell r="K255">
            <v>464.3</v>
          </cell>
          <cell r="L255">
            <v>1006737.3417058201</v>
          </cell>
          <cell r="M255">
            <v>91.583508153384798</v>
          </cell>
          <cell r="N255">
            <v>1.5449440031503101</v>
          </cell>
        </row>
        <row r="256">
          <cell r="G256" t="str">
            <v>Blues</v>
          </cell>
          <cell r="H256">
            <v>1</v>
          </cell>
          <cell r="I256">
            <v>1</v>
          </cell>
          <cell r="J256">
            <v>1</v>
          </cell>
          <cell r="K256">
            <v>187.1</v>
          </cell>
          <cell r="L256">
            <v>78578.723284109496</v>
          </cell>
          <cell r="M256">
            <v>58.276629272186597</v>
          </cell>
          <cell r="N256">
            <v>3.4800905589917899</v>
          </cell>
        </row>
        <row r="257">
          <cell r="G257" t="str">
            <v>Blues</v>
          </cell>
          <cell r="H257">
            <v>1</v>
          </cell>
          <cell r="I257">
            <v>2</v>
          </cell>
          <cell r="J257">
            <v>1</v>
          </cell>
          <cell r="K257">
            <v>309.60000000000002</v>
          </cell>
          <cell r="L257">
            <v>135884.60061340101</v>
          </cell>
          <cell r="M257">
            <v>71.962680132308606</v>
          </cell>
          <cell r="N257">
            <v>3.05497500550615</v>
          </cell>
        </row>
        <row r="258">
          <cell r="G258" t="str">
            <v>Blues</v>
          </cell>
          <cell r="H258">
            <v>1</v>
          </cell>
          <cell r="I258">
            <v>3</v>
          </cell>
          <cell r="J258">
            <v>1</v>
          </cell>
          <cell r="K258">
            <v>203.7</v>
          </cell>
          <cell r="L258">
            <v>91437.886624140694</v>
          </cell>
          <cell r="M258">
            <v>76.373742456269596</v>
          </cell>
          <cell r="N258">
            <v>3.5870005392378999</v>
          </cell>
        </row>
        <row r="259">
          <cell r="G259" t="str">
            <v>Blues</v>
          </cell>
          <cell r="H259">
            <v>1</v>
          </cell>
          <cell r="I259">
            <v>4</v>
          </cell>
          <cell r="J259">
            <v>1</v>
          </cell>
          <cell r="K259">
            <v>22.6</v>
          </cell>
          <cell r="L259">
            <v>11002.529392943799</v>
          </cell>
          <cell r="M259">
            <v>86.060379822350896</v>
          </cell>
          <cell r="N259">
            <v>7.9925348133348697</v>
          </cell>
        </row>
        <row r="260">
          <cell r="G260" t="str">
            <v>Blues</v>
          </cell>
          <cell r="H260">
            <v>2</v>
          </cell>
          <cell r="I260">
            <v>1</v>
          </cell>
          <cell r="J260">
            <v>1</v>
          </cell>
          <cell r="K260">
            <v>91.7</v>
          </cell>
          <cell r="L260">
            <v>45310.450881617398</v>
          </cell>
          <cell r="M260">
            <v>68.513471541503705</v>
          </cell>
          <cell r="N260">
            <v>4.7911518579533103</v>
          </cell>
        </row>
        <row r="261">
          <cell r="G261" t="str">
            <v>Blues</v>
          </cell>
          <cell r="H261">
            <v>2</v>
          </cell>
          <cell r="I261">
            <v>2</v>
          </cell>
          <cell r="J261">
            <v>1</v>
          </cell>
          <cell r="K261">
            <v>366.5</v>
          </cell>
          <cell r="L261">
            <v>170058.221755148</v>
          </cell>
          <cell r="M261">
            <v>78.5463615550904</v>
          </cell>
          <cell r="N261">
            <v>2.2715705126013099</v>
          </cell>
        </row>
        <row r="262">
          <cell r="G262" t="str">
            <v>Blues</v>
          </cell>
          <cell r="H262">
            <v>2</v>
          </cell>
          <cell r="I262">
            <v>3</v>
          </cell>
          <cell r="J262">
            <v>1</v>
          </cell>
          <cell r="K262">
            <v>472.1</v>
          </cell>
          <cell r="L262">
            <v>216155.04170024101</v>
          </cell>
          <cell r="M262">
            <v>83.398756533416005</v>
          </cell>
          <cell r="N262">
            <v>2.0260594678587598</v>
          </cell>
        </row>
        <row r="263">
          <cell r="G263" t="str">
            <v>Blues</v>
          </cell>
          <cell r="H263">
            <v>2</v>
          </cell>
          <cell r="I263">
            <v>4</v>
          </cell>
          <cell r="J263">
            <v>1</v>
          </cell>
          <cell r="K263">
            <v>133.69999999999999</v>
          </cell>
          <cell r="L263">
            <v>65152.222186719096</v>
          </cell>
          <cell r="M263">
            <v>87.251877874700995</v>
          </cell>
          <cell r="N263">
            <v>3.2229538318562301</v>
          </cell>
        </row>
        <row r="264">
          <cell r="G264" t="str">
            <v>Blues</v>
          </cell>
          <cell r="H264">
            <v>3</v>
          </cell>
          <cell r="I264">
            <v>1</v>
          </cell>
          <cell r="J264">
            <v>1</v>
          </cell>
          <cell r="K264">
            <v>87.3</v>
          </cell>
          <cell r="L264">
            <v>43351.542898204003</v>
          </cell>
          <cell r="M264">
            <v>76.036136992440305</v>
          </cell>
          <cell r="N264">
            <v>4.9166747359810001</v>
          </cell>
        </row>
        <row r="265">
          <cell r="G265" t="str">
            <v>Blues</v>
          </cell>
          <cell r="H265">
            <v>3</v>
          </cell>
          <cell r="I265">
            <v>2</v>
          </cell>
          <cell r="J265">
            <v>1</v>
          </cell>
          <cell r="K265">
            <v>413.8</v>
          </cell>
          <cell r="L265">
            <v>196515.06603033401</v>
          </cell>
          <cell r="M265">
            <v>83.579233452403102</v>
          </cell>
          <cell r="N265">
            <v>2.1562392073569301</v>
          </cell>
        </row>
        <row r="266">
          <cell r="G266" t="str">
            <v>Blues</v>
          </cell>
          <cell r="H266">
            <v>3</v>
          </cell>
          <cell r="I266">
            <v>3</v>
          </cell>
          <cell r="J266">
            <v>1</v>
          </cell>
          <cell r="K266">
            <v>888.4</v>
          </cell>
          <cell r="L266">
            <v>431363.61081327498</v>
          </cell>
          <cell r="M266">
            <v>86.401839693406501</v>
          </cell>
          <cell r="N266">
            <v>1.3961515566945899</v>
          </cell>
        </row>
        <row r="267">
          <cell r="G267" t="str">
            <v>Blues</v>
          </cell>
          <cell r="H267">
            <v>3</v>
          </cell>
          <cell r="I267">
            <v>4</v>
          </cell>
          <cell r="J267">
            <v>1</v>
          </cell>
          <cell r="K267">
            <v>517.5</v>
          </cell>
          <cell r="L267">
            <v>255852.84744409501</v>
          </cell>
          <cell r="M267">
            <v>91.0939376923628</v>
          </cell>
          <cell r="N267">
            <v>1.47011011651824</v>
          </cell>
        </row>
        <row r="268">
          <cell r="G268" t="str">
            <v>Northern Ireland (UK)</v>
          </cell>
          <cell r="H268">
            <v>1</v>
          </cell>
          <cell r="I268">
            <v>1</v>
          </cell>
          <cell r="J268">
            <v>1</v>
          </cell>
          <cell r="K268">
            <v>141.6</v>
          </cell>
          <cell r="L268">
            <v>50304.846077858201</v>
          </cell>
          <cell r="M268">
            <v>47.325915377611899</v>
          </cell>
          <cell r="N268">
            <v>3.48338106734264</v>
          </cell>
        </row>
        <row r="269">
          <cell r="G269" t="str">
            <v>Northern Ireland (UK)</v>
          </cell>
          <cell r="H269">
            <v>1</v>
          </cell>
          <cell r="I269">
            <v>2</v>
          </cell>
          <cell r="J269">
            <v>1</v>
          </cell>
          <cell r="K269">
            <v>238</v>
          </cell>
          <cell r="L269">
            <v>80584.499768788897</v>
          </cell>
          <cell r="M269">
            <v>58.198458378098202</v>
          </cell>
          <cell r="N269">
            <v>2.9068823060375801</v>
          </cell>
        </row>
        <row r="270">
          <cell r="G270" t="str">
            <v>Northern Ireland (UK)</v>
          </cell>
          <cell r="H270">
            <v>1</v>
          </cell>
          <cell r="I270">
            <v>3</v>
          </cell>
          <cell r="J270">
            <v>1</v>
          </cell>
          <cell r="K270">
            <v>96.9</v>
          </cell>
          <cell r="L270">
            <v>30942.830720576902</v>
          </cell>
          <cell r="M270">
            <v>59.582748185737302</v>
          </cell>
          <cell r="N270">
            <v>4.8144278793688997</v>
          </cell>
        </row>
        <row r="271">
          <cell r="G271" t="str">
            <v>Northern Ireland (UK)</v>
          </cell>
          <cell r="H271">
            <v>1</v>
          </cell>
          <cell r="I271">
            <v>4</v>
          </cell>
          <cell r="J271">
            <v>1</v>
          </cell>
          <cell r="K271">
            <v>5.5</v>
          </cell>
          <cell r="L271">
            <v>1779.59355082159</v>
          </cell>
          <cell r="M271">
            <v>70.063344593875399</v>
          </cell>
          <cell r="N271">
            <v>23.978131900301101</v>
          </cell>
        </row>
        <row r="272">
          <cell r="G272" t="str">
            <v>Northern Ireland (UK)</v>
          </cell>
          <cell r="H272">
            <v>2</v>
          </cell>
          <cell r="I272">
            <v>1</v>
          </cell>
          <cell r="J272">
            <v>1</v>
          </cell>
          <cell r="K272">
            <v>79.5</v>
          </cell>
          <cell r="L272">
            <v>26150.842534319901</v>
          </cell>
          <cell r="M272">
            <v>63.253008070126398</v>
          </cell>
          <cell r="N272">
            <v>4.9172888529482996</v>
          </cell>
        </row>
        <row r="273">
          <cell r="G273" t="str">
            <v>Northern Ireland (UK)</v>
          </cell>
          <cell r="H273">
            <v>2</v>
          </cell>
          <cell r="I273">
            <v>2</v>
          </cell>
          <cell r="J273">
            <v>1</v>
          </cell>
          <cell r="K273">
            <v>272.39999999999998</v>
          </cell>
          <cell r="L273">
            <v>87449.796272164007</v>
          </cell>
          <cell r="M273">
            <v>71.155097382456503</v>
          </cell>
          <cell r="N273">
            <v>2.9333904916811702</v>
          </cell>
        </row>
        <row r="274">
          <cell r="G274" t="str">
            <v>Northern Ireland (UK)</v>
          </cell>
          <cell r="H274">
            <v>2</v>
          </cell>
          <cell r="I274">
            <v>3</v>
          </cell>
          <cell r="J274">
            <v>1</v>
          </cell>
          <cell r="K274">
            <v>270.7</v>
          </cell>
          <cell r="L274">
            <v>87753.719441580994</v>
          </cell>
          <cell r="M274">
            <v>78.166966774135005</v>
          </cell>
          <cell r="N274">
            <v>2.85931029137328</v>
          </cell>
        </row>
        <row r="275">
          <cell r="G275" t="str">
            <v>Northern Ireland (UK)</v>
          </cell>
          <cell r="H275">
            <v>2</v>
          </cell>
          <cell r="I275">
            <v>4</v>
          </cell>
          <cell r="J275">
            <v>1</v>
          </cell>
          <cell r="K275">
            <v>58.4</v>
          </cell>
          <cell r="L275">
            <v>19283.8199674598</v>
          </cell>
          <cell r="M275">
            <v>85.082547728440403</v>
          </cell>
          <cell r="N275">
            <v>5.0757408375350099</v>
          </cell>
        </row>
        <row r="276">
          <cell r="G276" t="str">
            <v>Northern Ireland (UK)</v>
          </cell>
          <cell r="H276">
            <v>3</v>
          </cell>
          <cell r="I276">
            <v>1</v>
          </cell>
          <cell r="J276">
            <v>1</v>
          </cell>
          <cell r="K276">
            <v>33.299999999999997</v>
          </cell>
          <cell r="L276">
            <v>9813.6646804748907</v>
          </cell>
          <cell r="M276">
            <v>64.557356915401598</v>
          </cell>
          <cell r="N276">
            <v>9.3288250121202392</v>
          </cell>
        </row>
        <row r="277">
          <cell r="G277" t="str">
            <v>Northern Ireland (UK)</v>
          </cell>
          <cell r="H277">
            <v>3</v>
          </cell>
          <cell r="I277">
            <v>2</v>
          </cell>
          <cell r="J277">
            <v>1</v>
          </cell>
          <cell r="K277">
            <v>206.3</v>
          </cell>
          <cell r="L277">
            <v>54849.5727960246</v>
          </cell>
          <cell r="M277">
            <v>78.123656934383405</v>
          </cell>
          <cell r="N277">
            <v>3.4028805127914898</v>
          </cell>
        </row>
        <row r="278">
          <cell r="G278" t="str">
            <v>Northern Ireland (UK)</v>
          </cell>
          <cell r="H278">
            <v>3</v>
          </cell>
          <cell r="I278">
            <v>3</v>
          </cell>
          <cell r="J278">
            <v>1</v>
          </cell>
          <cell r="K278">
            <v>486.6</v>
          </cell>
          <cell r="L278">
            <v>128516.06824274801</v>
          </cell>
          <cell r="M278">
            <v>86.728060471707096</v>
          </cell>
          <cell r="N278">
            <v>1.73086481400729</v>
          </cell>
        </row>
        <row r="279">
          <cell r="G279" t="str">
            <v>Northern Ireland (UK)</v>
          </cell>
          <cell r="H279">
            <v>3</v>
          </cell>
          <cell r="I279">
            <v>4</v>
          </cell>
          <cell r="J279">
            <v>1</v>
          </cell>
          <cell r="K279">
            <v>229.8</v>
          </cell>
          <cell r="L279">
            <v>58529.171788999301</v>
          </cell>
          <cell r="M279">
            <v>90.209543619502099</v>
          </cell>
          <cell r="N279">
            <v>3.5285641074407801</v>
          </cell>
        </row>
        <row r="280">
          <cell r="G280" t="str">
            <v>Norway</v>
          </cell>
          <cell r="H280">
            <v>1</v>
          </cell>
          <cell r="I280">
            <v>1</v>
          </cell>
          <cell r="J280">
            <v>1</v>
          </cell>
          <cell r="K280">
            <v>94.9</v>
          </cell>
          <cell r="L280">
            <v>78929.634315389107</v>
          </cell>
          <cell r="M280">
            <v>56.6578257550361</v>
          </cell>
          <cell r="N280">
            <v>4.5021121890127302</v>
          </cell>
        </row>
        <row r="281">
          <cell r="G281" t="str">
            <v>Norway</v>
          </cell>
          <cell r="H281">
            <v>1</v>
          </cell>
          <cell r="I281">
            <v>2</v>
          </cell>
          <cell r="J281">
            <v>1</v>
          </cell>
          <cell r="K281">
            <v>212.6</v>
          </cell>
          <cell r="L281">
            <v>159423.233904238</v>
          </cell>
          <cell r="M281">
            <v>71.6235686637675</v>
          </cell>
          <cell r="N281">
            <v>3.2922414628446699</v>
          </cell>
        </row>
        <row r="282">
          <cell r="G282" t="str">
            <v>Norway</v>
          </cell>
          <cell r="H282">
            <v>1</v>
          </cell>
          <cell r="I282">
            <v>3</v>
          </cell>
          <cell r="J282">
            <v>1</v>
          </cell>
          <cell r="K282">
            <v>170.5</v>
          </cell>
          <cell r="L282">
            <v>126475.044094023</v>
          </cell>
          <cell r="M282">
            <v>78.239690414712697</v>
          </cell>
          <cell r="N282">
            <v>3.6300475521924298</v>
          </cell>
        </row>
        <row r="283">
          <cell r="G283" t="str">
            <v>Norway</v>
          </cell>
          <cell r="H283">
            <v>1</v>
          </cell>
          <cell r="I283">
            <v>4</v>
          </cell>
          <cell r="J283">
            <v>1</v>
          </cell>
          <cell r="K283">
            <v>21</v>
          </cell>
          <cell r="L283">
            <v>15321.700114789999</v>
          </cell>
          <cell r="M283">
            <v>80.874285804205002</v>
          </cell>
          <cell r="N283">
            <v>10.6490183417115</v>
          </cell>
        </row>
        <row r="284">
          <cell r="G284" t="str">
            <v>Norway</v>
          </cell>
          <cell r="H284">
            <v>2</v>
          </cell>
          <cell r="I284">
            <v>1</v>
          </cell>
          <cell r="J284">
            <v>1</v>
          </cell>
          <cell r="K284">
            <v>126.3</v>
          </cell>
          <cell r="L284">
            <v>91258.564121982607</v>
          </cell>
          <cell r="M284">
            <v>72.449932969271799</v>
          </cell>
          <cell r="N284">
            <v>3.5808561412253601</v>
          </cell>
        </row>
        <row r="285">
          <cell r="G285" t="str">
            <v>Norway</v>
          </cell>
          <cell r="H285">
            <v>2</v>
          </cell>
          <cell r="I285">
            <v>2</v>
          </cell>
          <cell r="J285">
            <v>1</v>
          </cell>
          <cell r="K285">
            <v>430.5</v>
          </cell>
          <cell r="L285">
            <v>293002.81845161301</v>
          </cell>
          <cell r="M285">
            <v>81.477895434685706</v>
          </cell>
          <cell r="N285">
            <v>2.0278859374926599</v>
          </cell>
        </row>
        <row r="286">
          <cell r="G286" t="str">
            <v>Norway</v>
          </cell>
          <cell r="H286">
            <v>2</v>
          </cell>
          <cell r="I286">
            <v>3</v>
          </cell>
          <cell r="J286">
            <v>1</v>
          </cell>
          <cell r="K286">
            <v>517.6</v>
          </cell>
          <cell r="L286">
            <v>345229.249734646</v>
          </cell>
          <cell r="M286">
            <v>86.604379136227394</v>
          </cell>
          <cell r="N286">
            <v>1.74928298349184</v>
          </cell>
        </row>
        <row r="287">
          <cell r="G287" t="str">
            <v>Norway</v>
          </cell>
          <cell r="H287">
            <v>2</v>
          </cell>
          <cell r="I287">
            <v>4</v>
          </cell>
          <cell r="J287">
            <v>1</v>
          </cell>
          <cell r="K287">
            <v>100.6</v>
          </cell>
          <cell r="L287">
            <v>66655.201625152593</v>
          </cell>
          <cell r="M287">
            <v>88.614630881503302</v>
          </cell>
          <cell r="N287">
            <v>3.4048390216044102</v>
          </cell>
        </row>
        <row r="288">
          <cell r="G288" t="str">
            <v>Norway</v>
          </cell>
          <cell r="H288">
            <v>3</v>
          </cell>
          <cell r="I288">
            <v>1</v>
          </cell>
          <cell r="J288">
            <v>1</v>
          </cell>
          <cell r="K288">
            <v>60.1</v>
          </cell>
          <cell r="L288">
            <v>37160.763391046698</v>
          </cell>
          <cell r="M288">
            <v>73.435455582820893</v>
          </cell>
          <cell r="N288">
            <v>5.24112241996185</v>
          </cell>
        </row>
        <row r="289">
          <cell r="G289" t="str">
            <v>Norway</v>
          </cell>
          <cell r="H289">
            <v>3</v>
          </cell>
          <cell r="I289">
            <v>2</v>
          </cell>
          <cell r="J289">
            <v>1</v>
          </cell>
          <cell r="K289">
            <v>262.2</v>
          </cell>
          <cell r="L289">
            <v>154790.65936547</v>
          </cell>
          <cell r="M289">
            <v>86.251842140113496</v>
          </cell>
          <cell r="N289">
            <v>2.32506782259409</v>
          </cell>
        </row>
        <row r="290">
          <cell r="G290" t="str">
            <v>Norway</v>
          </cell>
          <cell r="H290">
            <v>3</v>
          </cell>
          <cell r="I290">
            <v>3</v>
          </cell>
          <cell r="J290">
            <v>1</v>
          </cell>
          <cell r="K290">
            <v>859.5</v>
          </cell>
          <cell r="L290">
            <v>499089.04254988098</v>
          </cell>
          <cell r="M290">
            <v>93.158791227699396</v>
          </cell>
          <cell r="N290">
            <v>0.87527315654771398</v>
          </cell>
        </row>
        <row r="291">
          <cell r="G291" t="str">
            <v>Norway</v>
          </cell>
          <cell r="H291">
            <v>3</v>
          </cell>
          <cell r="I291">
            <v>4</v>
          </cell>
          <cell r="J291">
            <v>1</v>
          </cell>
          <cell r="K291">
            <v>472.2</v>
          </cell>
          <cell r="L291">
            <v>277575.76227438299</v>
          </cell>
          <cell r="M291">
            <v>95.036076597112299</v>
          </cell>
          <cell r="N291">
            <v>1.0128856630176499</v>
          </cell>
        </row>
        <row r="292">
          <cell r="G292" t="str">
            <v>Poland</v>
          </cell>
          <cell r="H292">
            <v>1</v>
          </cell>
          <cell r="I292">
            <v>1</v>
          </cell>
          <cell r="J292">
            <v>1</v>
          </cell>
          <cell r="K292">
            <v>75.400000000000006</v>
          </cell>
          <cell r="L292">
            <v>370542.69446844002</v>
          </cell>
          <cell r="M292">
            <v>37.366225267048797</v>
          </cell>
          <cell r="N292">
            <v>4.0622663932069001</v>
          </cell>
        </row>
        <row r="293">
          <cell r="G293" t="str">
            <v>Poland</v>
          </cell>
          <cell r="H293">
            <v>1</v>
          </cell>
          <cell r="I293">
            <v>2</v>
          </cell>
          <cell r="J293">
            <v>1</v>
          </cell>
          <cell r="K293">
            <v>77.3</v>
          </cell>
          <cell r="L293">
            <v>383386.15227173298</v>
          </cell>
          <cell r="M293">
            <v>45.442508669694497</v>
          </cell>
          <cell r="N293">
            <v>4.6815027766358996</v>
          </cell>
        </row>
        <row r="294">
          <cell r="G294" t="str">
            <v>Poland</v>
          </cell>
          <cell r="H294">
            <v>1</v>
          </cell>
          <cell r="I294">
            <v>3</v>
          </cell>
          <cell r="J294">
            <v>1</v>
          </cell>
          <cell r="K294">
            <v>26.6</v>
          </cell>
          <cell r="L294">
            <v>132374.23899119199</v>
          </cell>
          <cell r="M294">
            <v>40.415792894217098</v>
          </cell>
          <cell r="N294">
            <v>7.5509002095554099</v>
          </cell>
        </row>
        <row r="295">
          <cell r="G295" t="str">
            <v>Poland</v>
          </cell>
          <cell r="H295">
            <v>2</v>
          </cell>
          <cell r="I295">
            <v>1</v>
          </cell>
          <cell r="J295">
            <v>1</v>
          </cell>
          <cell r="K295">
            <v>363</v>
          </cell>
          <cell r="L295">
            <v>1813723.4941712499</v>
          </cell>
          <cell r="M295">
            <v>57.474563385515403</v>
          </cell>
          <cell r="N295">
            <v>2.7338130444029298</v>
          </cell>
        </row>
        <row r="296">
          <cell r="G296" t="str">
            <v>Poland</v>
          </cell>
          <cell r="H296">
            <v>2</v>
          </cell>
          <cell r="I296">
            <v>2</v>
          </cell>
          <cell r="J296">
            <v>1</v>
          </cell>
          <cell r="K296">
            <v>757.6</v>
          </cell>
          <cell r="L296">
            <v>3611247.0761286798</v>
          </cell>
          <cell r="M296">
            <v>62.697858524500802</v>
          </cell>
          <cell r="N296">
            <v>1.96134018724898</v>
          </cell>
        </row>
        <row r="297">
          <cell r="G297" t="str">
            <v>Poland</v>
          </cell>
          <cell r="H297">
            <v>2</v>
          </cell>
          <cell r="I297">
            <v>3</v>
          </cell>
          <cell r="J297">
            <v>1</v>
          </cell>
          <cell r="K297">
            <v>573.6</v>
          </cell>
          <cell r="L297">
            <v>2554582.4634727701</v>
          </cell>
          <cell r="M297">
            <v>67.439681992185697</v>
          </cell>
          <cell r="N297">
            <v>2.0549486243934898</v>
          </cell>
        </row>
        <row r="298">
          <cell r="G298" t="str">
            <v>Poland</v>
          </cell>
          <cell r="H298">
            <v>2</v>
          </cell>
          <cell r="I298">
            <v>4</v>
          </cell>
          <cell r="J298">
            <v>1</v>
          </cell>
          <cell r="K298">
            <v>86.8</v>
          </cell>
          <cell r="L298">
            <v>337402.11942088697</v>
          </cell>
          <cell r="M298">
            <v>66.718434743583003</v>
          </cell>
          <cell r="N298">
            <v>6.3647746465069703</v>
          </cell>
        </row>
        <row r="299">
          <cell r="G299" t="str">
            <v>Poland</v>
          </cell>
          <cell r="H299">
            <v>3</v>
          </cell>
          <cell r="I299">
            <v>1</v>
          </cell>
          <cell r="J299">
            <v>1</v>
          </cell>
          <cell r="K299">
            <v>50.8</v>
          </cell>
          <cell r="L299">
            <v>235532.27334045601</v>
          </cell>
          <cell r="M299">
            <v>86.211295701841806</v>
          </cell>
          <cell r="N299">
            <v>5.2234967523969802</v>
          </cell>
        </row>
        <row r="300">
          <cell r="G300" t="str">
            <v>Poland</v>
          </cell>
          <cell r="H300">
            <v>3</v>
          </cell>
          <cell r="I300">
            <v>2</v>
          </cell>
          <cell r="J300">
            <v>1</v>
          </cell>
          <cell r="K300">
            <v>305.60000000000002</v>
          </cell>
          <cell r="L300">
            <v>1288337.0719848699</v>
          </cell>
          <cell r="M300">
            <v>84.8367845644797</v>
          </cell>
          <cell r="N300">
            <v>2.5706400931296902</v>
          </cell>
        </row>
        <row r="301">
          <cell r="G301" t="str">
            <v>Poland</v>
          </cell>
          <cell r="H301">
            <v>3</v>
          </cell>
          <cell r="I301">
            <v>3</v>
          </cell>
          <cell r="J301">
            <v>1</v>
          </cell>
          <cell r="K301">
            <v>626.6</v>
          </cell>
          <cell r="L301">
            <v>2635387.6416235799</v>
          </cell>
          <cell r="M301">
            <v>87.365627601625405</v>
          </cell>
          <cell r="N301">
            <v>1.46484350972098</v>
          </cell>
        </row>
        <row r="302">
          <cell r="G302" t="str">
            <v>Poland</v>
          </cell>
          <cell r="H302">
            <v>3</v>
          </cell>
          <cell r="I302">
            <v>4</v>
          </cell>
          <cell r="J302">
            <v>1</v>
          </cell>
          <cell r="K302">
            <v>308</v>
          </cell>
          <cell r="L302">
            <v>1328015.3506299399</v>
          </cell>
          <cell r="M302">
            <v>91.874293340043593</v>
          </cell>
          <cell r="N302">
            <v>1.977342105233</v>
          </cell>
        </row>
        <row r="303">
          <cell r="G303" t="str">
            <v>Russian Federation</v>
          </cell>
          <cell r="H303">
            <v>1</v>
          </cell>
          <cell r="I303">
            <v>1</v>
          </cell>
          <cell r="J303">
            <v>1</v>
          </cell>
          <cell r="K303">
            <v>13.5</v>
          </cell>
          <cell r="L303">
            <v>432516.73889941198</v>
          </cell>
          <cell r="M303">
            <v>37.5935727188238</v>
          </cell>
          <cell r="N303">
            <v>11.2316179033136</v>
          </cell>
        </row>
        <row r="304">
          <cell r="G304" t="str">
            <v>Russian Federation</v>
          </cell>
          <cell r="H304">
            <v>1</v>
          </cell>
          <cell r="I304">
            <v>2</v>
          </cell>
          <cell r="J304">
            <v>1</v>
          </cell>
          <cell r="K304">
            <v>15.3</v>
          </cell>
          <cell r="L304">
            <v>469444.99931418302</v>
          </cell>
          <cell r="M304">
            <v>34.387757682454499</v>
          </cell>
          <cell r="N304">
            <v>10.3824084436679</v>
          </cell>
        </row>
        <row r="305">
          <cell r="G305" t="str">
            <v>Russian Federation</v>
          </cell>
          <cell r="H305">
            <v>1</v>
          </cell>
          <cell r="I305">
            <v>3</v>
          </cell>
          <cell r="J305">
            <v>1</v>
          </cell>
          <cell r="K305">
            <v>6.2</v>
          </cell>
          <cell r="L305">
            <v>262354.000671421</v>
          </cell>
          <cell r="M305">
            <v>28.1433876343504</v>
          </cell>
          <cell r="N305">
            <v>12.0915514637817</v>
          </cell>
        </row>
        <row r="306">
          <cell r="G306" t="str">
            <v>Russian Federation</v>
          </cell>
          <cell r="H306">
            <v>1</v>
          </cell>
          <cell r="I306">
            <v>4</v>
          </cell>
          <cell r="J306">
            <v>1</v>
          </cell>
          <cell r="K306">
            <v>3</v>
          </cell>
          <cell r="L306">
            <v>126152.51712863</v>
          </cell>
          <cell r="M306">
            <v>80.768771749641601</v>
          </cell>
          <cell r="N306">
            <v>21.118867321898598</v>
          </cell>
        </row>
        <row r="307">
          <cell r="G307" t="str">
            <v>Russian Federation</v>
          </cell>
          <cell r="H307">
            <v>2</v>
          </cell>
          <cell r="I307">
            <v>1</v>
          </cell>
          <cell r="J307">
            <v>1</v>
          </cell>
          <cell r="K307">
            <v>40.6</v>
          </cell>
          <cell r="L307">
            <v>1998140.37228219</v>
          </cell>
          <cell r="M307">
            <v>64.992997094667601</v>
          </cell>
          <cell r="N307">
            <v>6.5892968165835901</v>
          </cell>
        </row>
        <row r="308">
          <cell r="G308" t="str">
            <v>Russian Federation</v>
          </cell>
          <cell r="H308">
            <v>2</v>
          </cell>
          <cell r="I308">
            <v>2</v>
          </cell>
          <cell r="J308">
            <v>1</v>
          </cell>
          <cell r="K308">
            <v>117.2</v>
          </cell>
          <cell r="L308">
            <v>4795548.5691737402</v>
          </cell>
          <cell r="M308">
            <v>66.148349900451805</v>
          </cell>
          <cell r="N308">
            <v>4.11233345174728</v>
          </cell>
        </row>
        <row r="309">
          <cell r="G309" t="str">
            <v>Russian Federation</v>
          </cell>
          <cell r="H309">
            <v>2</v>
          </cell>
          <cell r="I309">
            <v>3</v>
          </cell>
          <cell r="J309">
            <v>1</v>
          </cell>
          <cell r="K309">
            <v>135</v>
          </cell>
          <cell r="L309">
            <v>5126359.3790925797</v>
          </cell>
          <cell r="M309">
            <v>63.402119150955897</v>
          </cell>
          <cell r="N309">
            <v>6.3865395527214703</v>
          </cell>
        </row>
        <row r="310">
          <cell r="G310" t="str">
            <v>Russian Federation</v>
          </cell>
          <cell r="H310">
            <v>2</v>
          </cell>
          <cell r="I310">
            <v>4</v>
          </cell>
          <cell r="J310">
            <v>1</v>
          </cell>
          <cell r="K310">
            <v>32.200000000000003</v>
          </cell>
          <cell r="L310">
            <v>1000032.8915964901</v>
          </cell>
          <cell r="M310">
            <v>51.956447803039197</v>
          </cell>
          <cell r="N310">
            <v>13.7834460676129</v>
          </cell>
        </row>
        <row r="311">
          <cell r="G311" t="str">
            <v>Russian Federation</v>
          </cell>
          <cell r="H311">
            <v>3</v>
          </cell>
          <cell r="I311">
            <v>1</v>
          </cell>
          <cell r="J311">
            <v>1</v>
          </cell>
          <cell r="K311">
            <v>93.2</v>
          </cell>
          <cell r="L311">
            <v>2633192.5102418498</v>
          </cell>
          <cell r="M311">
            <v>53.0046912727002</v>
          </cell>
          <cell r="N311">
            <v>4.6991789331730702</v>
          </cell>
        </row>
        <row r="312">
          <cell r="G312" t="str">
            <v>Russian Federation</v>
          </cell>
          <cell r="H312">
            <v>3</v>
          </cell>
          <cell r="I312">
            <v>2</v>
          </cell>
          <cell r="J312">
            <v>1</v>
          </cell>
          <cell r="K312">
            <v>406.6</v>
          </cell>
          <cell r="L312">
            <v>10423873.0247704</v>
          </cell>
          <cell r="M312">
            <v>65.337622792481497</v>
          </cell>
          <cell r="N312">
            <v>2.5056965810681802</v>
          </cell>
        </row>
        <row r="313">
          <cell r="G313" t="str">
            <v>Russian Federation</v>
          </cell>
          <cell r="H313">
            <v>3</v>
          </cell>
          <cell r="I313">
            <v>3</v>
          </cell>
          <cell r="J313">
            <v>1</v>
          </cell>
          <cell r="K313">
            <v>626.5</v>
          </cell>
          <cell r="L313">
            <v>14799854.5368989</v>
          </cell>
          <cell r="M313">
            <v>72.088122644931602</v>
          </cell>
          <cell r="N313">
            <v>2.3094390998477499</v>
          </cell>
        </row>
        <row r="314">
          <cell r="G314" t="str">
            <v>Russian Federation</v>
          </cell>
          <cell r="H314">
            <v>3</v>
          </cell>
          <cell r="I314">
            <v>4</v>
          </cell>
          <cell r="J314">
            <v>1</v>
          </cell>
          <cell r="K314">
            <v>200.7</v>
          </cell>
          <cell r="L314">
            <v>4240465.7906476501</v>
          </cell>
          <cell r="M314">
            <v>73.720846363727404</v>
          </cell>
          <cell r="N314">
            <v>4.2301520149310301</v>
          </cell>
        </row>
        <row r="315">
          <cell r="G315" t="str">
            <v>Lightning</v>
          </cell>
          <cell r="H315">
            <v>1</v>
          </cell>
          <cell r="I315">
            <v>1</v>
          </cell>
          <cell r="J315">
            <v>1</v>
          </cell>
          <cell r="K315">
            <v>453.7</v>
          </cell>
          <cell r="L315">
            <v>250665.061759579</v>
          </cell>
          <cell r="M315">
            <v>68.599660766669203</v>
          </cell>
          <cell r="N315">
            <v>2.1507515443484402</v>
          </cell>
        </row>
        <row r="316">
          <cell r="G316" t="str">
            <v>Lightning</v>
          </cell>
          <cell r="H316">
            <v>1</v>
          </cell>
          <cell r="I316">
            <v>2</v>
          </cell>
          <cell r="J316">
            <v>1</v>
          </cell>
          <cell r="K316">
            <v>93.9</v>
          </cell>
          <cell r="L316">
            <v>62800.326678513702</v>
          </cell>
          <cell r="M316">
            <v>67.006147725321497</v>
          </cell>
          <cell r="N316">
            <v>5.5579740420972801</v>
          </cell>
        </row>
        <row r="317">
          <cell r="G317" t="str">
            <v>Lightning</v>
          </cell>
          <cell r="H317">
            <v>1</v>
          </cell>
          <cell r="I317">
            <v>3</v>
          </cell>
          <cell r="J317">
            <v>1</v>
          </cell>
          <cell r="K317">
            <v>18.2</v>
          </cell>
          <cell r="L317">
            <v>12136.705115307799</v>
          </cell>
          <cell r="M317">
            <v>74.491311787069407</v>
          </cell>
          <cell r="N317">
            <v>11.8094920751922</v>
          </cell>
        </row>
        <row r="318">
          <cell r="G318" t="str">
            <v>Lightning</v>
          </cell>
          <cell r="H318">
            <v>2</v>
          </cell>
          <cell r="I318">
            <v>1</v>
          </cell>
          <cell r="J318">
            <v>1</v>
          </cell>
          <cell r="K318">
            <v>371.9</v>
          </cell>
          <cell r="L318">
            <v>180128.24319473401</v>
          </cell>
          <cell r="M318">
            <v>76.264145352437893</v>
          </cell>
          <cell r="N318">
            <v>2.2522050806487002</v>
          </cell>
        </row>
        <row r="319">
          <cell r="G319" t="str">
            <v>Lightning</v>
          </cell>
          <cell r="H319">
            <v>2</v>
          </cell>
          <cell r="I319">
            <v>2</v>
          </cell>
          <cell r="J319">
            <v>1</v>
          </cell>
          <cell r="K319">
            <v>422.2</v>
          </cell>
          <cell r="L319">
            <v>223547.39828240999</v>
          </cell>
          <cell r="M319">
            <v>77.828321790190301</v>
          </cell>
          <cell r="N319">
            <v>1.9441425134367201</v>
          </cell>
        </row>
        <row r="320">
          <cell r="G320" t="str">
            <v>Lightning</v>
          </cell>
          <cell r="H320">
            <v>2</v>
          </cell>
          <cell r="I320">
            <v>3</v>
          </cell>
          <cell r="J320">
            <v>1</v>
          </cell>
          <cell r="K320">
            <v>188.8</v>
          </cell>
          <cell r="L320">
            <v>99920.454816078302</v>
          </cell>
          <cell r="M320">
            <v>83.183403968259597</v>
          </cell>
          <cell r="N320">
            <v>2.8956020434319201</v>
          </cell>
        </row>
        <row r="321">
          <cell r="G321" t="str">
            <v>Lightning</v>
          </cell>
          <cell r="H321">
            <v>2</v>
          </cell>
          <cell r="I321">
            <v>4</v>
          </cell>
          <cell r="J321">
            <v>1</v>
          </cell>
          <cell r="K321">
            <v>14.1</v>
          </cell>
          <cell r="L321">
            <v>7309.8333920077202</v>
          </cell>
          <cell r="M321">
            <v>82.071076298363394</v>
          </cell>
          <cell r="N321">
            <v>12.663435799024199</v>
          </cell>
        </row>
        <row r="322">
          <cell r="G322" t="str">
            <v>Lightning</v>
          </cell>
          <cell r="H322">
            <v>3</v>
          </cell>
          <cell r="I322">
            <v>1</v>
          </cell>
          <cell r="J322">
            <v>1</v>
          </cell>
          <cell r="K322">
            <v>139.5</v>
          </cell>
          <cell r="L322">
            <v>68484.797970899002</v>
          </cell>
          <cell r="M322">
            <v>85.165919652168895</v>
          </cell>
          <cell r="N322">
            <v>3.4297158296563302</v>
          </cell>
        </row>
        <row r="323">
          <cell r="G323" t="str">
            <v>Lightning</v>
          </cell>
          <cell r="H323">
            <v>3</v>
          </cell>
          <cell r="I323">
            <v>2</v>
          </cell>
          <cell r="J323">
            <v>1</v>
          </cell>
          <cell r="K323">
            <v>542.29999999999995</v>
          </cell>
          <cell r="L323">
            <v>286306.625596272</v>
          </cell>
          <cell r="M323">
            <v>86.512632697705698</v>
          </cell>
          <cell r="N323">
            <v>1.7758209138134999</v>
          </cell>
        </row>
        <row r="324">
          <cell r="G324" t="str">
            <v>Lightning</v>
          </cell>
          <cell r="H324">
            <v>3</v>
          </cell>
          <cell r="I324">
            <v>3</v>
          </cell>
          <cell r="J324">
            <v>1</v>
          </cell>
          <cell r="K324">
            <v>905.6</v>
          </cell>
          <cell r="L324">
            <v>486023.27345154202</v>
          </cell>
          <cell r="M324">
            <v>88.817222311860405</v>
          </cell>
          <cell r="N324">
            <v>1.32146714388346</v>
          </cell>
        </row>
        <row r="325">
          <cell r="G325" t="str">
            <v>Lightning</v>
          </cell>
          <cell r="H325">
            <v>3</v>
          </cell>
          <cell r="I325">
            <v>4</v>
          </cell>
          <cell r="J325">
            <v>1</v>
          </cell>
          <cell r="K325">
            <v>312.60000000000002</v>
          </cell>
          <cell r="L325">
            <v>171603.47793256899</v>
          </cell>
          <cell r="M325">
            <v>87.377030361807797</v>
          </cell>
          <cell r="N325">
            <v>2.46460539793032</v>
          </cell>
        </row>
        <row r="326">
          <cell r="G326" t="str">
            <v>Slovak Republic</v>
          </cell>
          <cell r="H326">
            <v>1</v>
          </cell>
          <cell r="I326">
            <v>1</v>
          </cell>
          <cell r="J326">
            <v>1</v>
          </cell>
          <cell r="K326">
            <v>66.8</v>
          </cell>
          <cell r="L326">
            <v>44986.758857248002</v>
          </cell>
          <cell r="M326">
            <v>24.592282245877399</v>
          </cell>
          <cell r="N326">
            <v>3.3692282341432902</v>
          </cell>
        </row>
        <row r="327">
          <cell r="G327" t="str">
            <v>Slovak Republic</v>
          </cell>
          <cell r="H327">
            <v>1</v>
          </cell>
          <cell r="I327">
            <v>2</v>
          </cell>
          <cell r="J327">
            <v>1</v>
          </cell>
          <cell r="K327">
            <v>125.2</v>
          </cell>
          <cell r="L327">
            <v>81392.364034289596</v>
          </cell>
          <cell r="M327">
            <v>36.468751900398303</v>
          </cell>
          <cell r="N327">
            <v>3.1650974600934099</v>
          </cell>
        </row>
        <row r="328">
          <cell r="G328" t="str">
            <v>Slovak Republic</v>
          </cell>
          <cell r="H328">
            <v>1</v>
          </cell>
          <cell r="I328">
            <v>3</v>
          </cell>
          <cell r="J328">
            <v>1</v>
          </cell>
          <cell r="K328">
            <v>62.8</v>
          </cell>
          <cell r="L328">
            <v>40396.450210045099</v>
          </cell>
          <cell r="M328">
            <v>43.485265030832998</v>
          </cell>
          <cell r="N328">
            <v>5.3266661942399596</v>
          </cell>
        </row>
        <row r="329">
          <cell r="G329" t="str">
            <v>Slovak Republic</v>
          </cell>
          <cell r="H329">
            <v>2</v>
          </cell>
          <cell r="I329">
            <v>1</v>
          </cell>
          <cell r="J329">
            <v>1</v>
          </cell>
          <cell r="K329">
            <v>156.9</v>
          </cell>
          <cell r="L329">
            <v>110845.01909818299</v>
          </cell>
          <cell r="M329">
            <v>64.962982451103201</v>
          </cell>
          <cell r="N329">
            <v>3.8736882496865199</v>
          </cell>
        </row>
        <row r="330">
          <cell r="G330" t="str">
            <v>Slovak Republic</v>
          </cell>
          <cell r="H330">
            <v>2</v>
          </cell>
          <cell r="I330">
            <v>2</v>
          </cell>
          <cell r="J330">
            <v>1</v>
          </cell>
          <cell r="K330">
            <v>784.1</v>
          </cell>
          <cell r="L330">
            <v>548417.05532610998</v>
          </cell>
          <cell r="M330">
            <v>71.462788603094197</v>
          </cell>
          <cell r="N330">
            <v>1.5608780929789601</v>
          </cell>
        </row>
        <row r="331">
          <cell r="G331" t="str">
            <v>Slovak Republic</v>
          </cell>
          <cell r="H331">
            <v>2</v>
          </cell>
          <cell r="I331">
            <v>3</v>
          </cell>
          <cell r="J331">
            <v>1</v>
          </cell>
          <cell r="K331">
            <v>936.4</v>
          </cell>
          <cell r="L331">
            <v>662905.90898303594</v>
          </cell>
          <cell r="M331">
            <v>73.180158526273701</v>
          </cell>
          <cell r="N331">
            <v>1.5746876270415</v>
          </cell>
        </row>
        <row r="332">
          <cell r="G332" t="str">
            <v>Slovak Republic</v>
          </cell>
          <cell r="H332">
            <v>2</v>
          </cell>
          <cell r="I332">
            <v>4</v>
          </cell>
          <cell r="J332">
            <v>1</v>
          </cell>
          <cell r="K332">
            <v>123.6</v>
          </cell>
          <cell r="L332">
            <v>89557.187056466093</v>
          </cell>
          <cell r="M332">
            <v>76.159055317829797</v>
          </cell>
          <cell r="N332">
            <v>4.52034128321002</v>
          </cell>
        </row>
        <row r="333">
          <cell r="G333" t="str">
            <v>Slovak Republic</v>
          </cell>
          <cell r="H333">
            <v>3</v>
          </cell>
          <cell r="I333">
            <v>1</v>
          </cell>
          <cell r="J333">
            <v>1</v>
          </cell>
          <cell r="K333">
            <v>21.2</v>
          </cell>
          <cell r="L333">
            <v>15896.949575384901</v>
          </cell>
          <cell r="M333">
            <v>87.235317496627104</v>
          </cell>
          <cell r="N333">
            <v>12.342085438432701</v>
          </cell>
        </row>
        <row r="334">
          <cell r="G334" t="str">
            <v>Slovak Republic</v>
          </cell>
          <cell r="H334">
            <v>3</v>
          </cell>
          <cell r="I334">
            <v>2</v>
          </cell>
          <cell r="J334">
            <v>1</v>
          </cell>
          <cell r="K334">
            <v>169.3</v>
          </cell>
          <cell r="L334">
            <v>131375.358077702</v>
          </cell>
          <cell r="M334">
            <v>84.800590253416701</v>
          </cell>
          <cell r="N334">
            <v>2.9076835744989999</v>
          </cell>
        </row>
        <row r="335">
          <cell r="G335" t="str">
            <v>Slovak Republic</v>
          </cell>
          <cell r="H335">
            <v>3</v>
          </cell>
          <cell r="I335">
            <v>3</v>
          </cell>
          <cell r="J335">
            <v>1</v>
          </cell>
          <cell r="K335">
            <v>438</v>
          </cell>
          <cell r="L335">
            <v>335122.06423716201</v>
          </cell>
          <cell r="M335">
            <v>87.6036404283292</v>
          </cell>
          <cell r="N335">
            <v>1.94635376300236</v>
          </cell>
        </row>
        <row r="336">
          <cell r="G336" t="str">
            <v>Slovak Republic</v>
          </cell>
          <cell r="H336">
            <v>3</v>
          </cell>
          <cell r="I336">
            <v>4</v>
          </cell>
          <cell r="J336">
            <v>1</v>
          </cell>
          <cell r="K336">
            <v>123.5</v>
          </cell>
          <cell r="L336">
            <v>94723.600323618302</v>
          </cell>
          <cell r="M336">
            <v>85.067568599601302</v>
          </cell>
          <cell r="N336">
            <v>4.4059081642014402</v>
          </cell>
        </row>
        <row r="337">
          <cell r="G337" t="str">
            <v>Stars</v>
          </cell>
          <cell r="H337">
            <v>1</v>
          </cell>
          <cell r="I337">
            <v>1</v>
          </cell>
          <cell r="J337">
            <v>1</v>
          </cell>
          <cell r="K337">
            <v>144.19999999999999</v>
          </cell>
          <cell r="L337">
            <v>47482.521017560903</v>
          </cell>
          <cell r="M337">
            <v>36.796322865280302</v>
          </cell>
          <cell r="N337">
            <v>3.1006914286007001</v>
          </cell>
        </row>
        <row r="338">
          <cell r="G338" t="str">
            <v>Stars</v>
          </cell>
          <cell r="H338">
            <v>1</v>
          </cell>
          <cell r="I338">
            <v>2</v>
          </cell>
          <cell r="J338">
            <v>1</v>
          </cell>
          <cell r="K338">
            <v>108.1</v>
          </cell>
          <cell r="L338">
            <v>35132.019165053098</v>
          </cell>
          <cell r="M338">
            <v>42.214269909019002</v>
          </cell>
          <cell r="N338">
            <v>3.9171372442634498</v>
          </cell>
        </row>
        <row r="339">
          <cell r="G339" t="str">
            <v>Stars</v>
          </cell>
          <cell r="H339">
            <v>1</v>
          </cell>
          <cell r="I339">
            <v>3</v>
          </cell>
          <cell r="J339">
            <v>1</v>
          </cell>
          <cell r="K339">
            <v>31.5</v>
          </cell>
          <cell r="L339">
            <v>10605.097958885</v>
          </cell>
          <cell r="M339">
            <v>46.9446002743951</v>
          </cell>
          <cell r="N339">
            <v>7.5461923019292696</v>
          </cell>
        </row>
        <row r="340">
          <cell r="G340" t="str">
            <v>Stars</v>
          </cell>
          <cell r="H340">
            <v>2</v>
          </cell>
          <cell r="I340">
            <v>1</v>
          </cell>
          <cell r="J340">
            <v>1</v>
          </cell>
          <cell r="K340">
            <v>398.2</v>
          </cell>
          <cell r="L340">
            <v>106033.08044842401</v>
          </cell>
          <cell r="M340">
            <v>62.221104125741398</v>
          </cell>
          <cell r="N340">
            <v>2.1731300685739701</v>
          </cell>
        </row>
        <row r="341">
          <cell r="G341" t="str">
            <v>Stars</v>
          </cell>
          <cell r="H341">
            <v>2</v>
          </cell>
          <cell r="I341">
            <v>2</v>
          </cell>
          <cell r="J341">
            <v>1</v>
          </cell>
          <cell r="K341">
            <v>679.2</v>
          </cell>
          <cell r="L341">
            <v>184712.09587953001</v>
          </cell>
          <cell r="M341">
            <v>67.670368863454698</v>
          </cell>
          <cell r="N341">
            <v>1.91631224691859</v>
          </cell>
        </row>
        <row r="342">
          <cell r="G342" t="str">
            <v>Stars</v>
          </cell>
          <cell r="H342">
            <v>2</v>
          </cell>
          <cell r="I342">
            <v>3</v>
          </cell>
          <cell r="J342">
            <v>1</v>
          </cell>
          <cell r="K342">
            <v>431.2</v>
          </cell>
          <cell r="L342">
            <v>122780.319479953</v>
          </cell>
          <cell r="M342">
            <v>71.192070377638004</v>
          </cell>
          <cell r="N342">
            <v>2.5241150951931099</v>
          </cell>
        </row>
        <row r="343">
          <cell r="G343" t="str">
            <v>Stars</v>
          </cell>
          <cell r="H343">
            <v>2</v>
          </cell>
          <cell r="I343">
            <v>4</v>
          </cell>
          <cell r="J343">
            <v>1</v>
          </cell>
          <cell r="K343">
            <v>51.4</v>
          </cell>
          <cell r="L343">
            <v>15640.565261031499</v>
          </cell>
          <cell r="M343">
            <v>71.804605276079201</v>
          </cell>
          <cell r="N343">
            <v>6.0187839565762298</v>
          </cell>
        </row>
        <row r="344">
          <cell r="G344" t="str">
            <v>Stars</v>
          </cell>
          <cell r="H344">
            <v>3</v>
          </cell>
          <cell r="I344">
            <v>1</v>
          </cell>
          <cell r="J344">
            <v>1</v>
          </cell>
          <cell r="K344">
            <v>73.400000000000006</v>
          </cell>
          <cell r="L344">
            <v>15853.2209615508</v>
          </cell>
          <cell r="M344">
            <v>74.373534471239395</v>
          </cell>
          <cell r="N344">
            <v>6.6260649410787096</v>
          </cell>
        </row>
        <row r="345">
          <cell r="G345" t="str">
            <v>Stars</v>
          </cell>
          <cell r="H345">
            <v>3</v>
          </cell>
          <cell r="I345">
            <v>2</v>
          </cell>
          <cell r="J345">
            <v>1</v>
          </cell>
          <cell r="K345">
            <v>324.60000000000002</v>
          </cell>
          <cell r="L345">
            <v>75491.888726926394</v>
          </cell>
          <cell r="M345">
            <v>79.430310320354096</v>
          </cell>
          <cell r="N345">
            <v>2.4073737835981399</v>
          </cell>
        </row>
        <row r="346">
          <cell r="G346" t="str">
            <v>Stars</v>
          </cell>
          <cell r="H346">
            <v>3</v>
          </cell>
          <cell r="I346">
            <v>3</v>
          </cell>
          <cell r="J346">
            <v>1</v>
          </cell>
          <cell r="K346">
            <v>511.4</v>
          </cell>
          <cell r="L346">
            <v>129060.608063124</v>
          </cell>
          <cell r="M346">
            <v>83.188491128920901</v>
          </cell>
          <cell r="N346">
            <v>1.6049958334463099</v>
          </cell>
        </row>
        <row r="347">
          <cell r="G347" t="str">
            <v>Stars</v>
          </cell>
          <cell r="H347">
            <v>3</v>
          </cell>
          <cell r="I347">
            <v>4</v>
          </cell>
          <cell r="J347">
            <v>1</v>
          </cell>
          <cell r="K347">
            <v>134.6</v>
          </cell>
          <cell r="L347">
            <v>35886.550492644099</v>
          </cell>
          <cell r="M347">
            <v>84.430681309185999</v>
          </cell>
          <cell r="N347">
            <v>3.3467524234794799</v>
          </cell>
        </row>
        <row r="348">
          <cell r="G348" t="str">
            <v>Spain</v>
          </cell>
          <cell r="H348">
            <v>1</v>
          </cell>
          <cell r="I348">
            <v>1</v>
          </cell>
          <cell r="J348">
            <v>1</v>
          </cell>
          <cell r="K348">
            <v>500.8</v>
          </cell>
          <cell r="L348">
            <v>2481792.8145212601</v>
          </cell>
          <cell r="M348">
            <v>43.371301789379103</v>
          </cell>
          <cell r="N348">
            <v>1.4325626308585699</v>
          </cell>
        </row>
        <row r="349">
          <cell r="G349" t="str">
            <v>Spain</v>
          </cell>
          <cell r="H349">
            <v>1</v>
          </cell>
          <cell r="I349">
            <v>2</v>
          </cell>
          <cell r="J349">
            <v>1</v>
          </cell>
          <cell r="K349">
            <v>518.1</v>
          </cell>
          <cell r="L349">
            <v>2715720.4518557601</v>
          </cell>
          <cell r="M349">
            <v>54.326855197089202</v>
          </cell>
          <cell r="N349">
            <v>1.7317159433082601</v>
          </cell>
        </row>
        <row r="350">
          <cell r="G350" t="str">
            <v>Spain</v>
          </cell>
          <cell r="H350">
            <v>1</v>
          </cell>
          <cell r="I350">
            <v>3</v>
          </cell>
          <cell r="J350">
            <v>1</v>
          </cell>
          <cell r="K350">
            <v>183.3</v>
          </cell>
          <cell r="L350">
            <v>937371.68166277395</v>
          </cell>
          <cell r="M350">
            <v>62.629642598017199</v>
          </cell>
          <cell r="N350">
            <v>3.69529455352761</v>
          </cell>
        </row>
        <row r="351">
          <cell r="G351" t="str">
            <v>Spain</v>
          </cell>
          <cell r="H351">
            <v>1</v>
          </cell>
          <cell r="I351">
            <v>4</v>
          </cell>
          <cell r="J351">
            <v>1</v>
          </cell>
          <cell r="K351">
            <v>10.8</v>
          </cell>
          <cell r="L351">
            <v>61660.776807996102</v>
          </cell>
          <cell r="M351">
            <v>81.194135278649398</v>
          </cell>
          <cell r="N351">
            <v>15.3251166781092</v>
          </cell>
        </row>
        <row r="352">
          <cell r="G352" t="str">
            <v>Spain</v>
          </cell>
          <cell r="H352">
            <v>2</v>
          </cell>
          <cell r="I352">
            <v>1</v>
          </cell>
          <cell r="J352">
            <v>1</v>
          </cell>
          <cell r="K352">
            <v>134.5</v>
          </cell>
          <cell r="L352">
            <v>799295.52357113501</v>
          </cell>
          <cell r="M352">
            <v>65.976684418409405</v>
          </cell>
          <cell r="N352">
            <v>4.5019654849886104</v>
          </cell>
        </row>
        <row r="353">
          <cell r="G353" t="str">
            <v>Spain</v>
          </cell>
          <cell r="H353">
            <v>2</v>
          </cell>
          <cell r="I353">
            <v>2</v>
          </cell>
          <cell r="J353">
            <v>1</v>
          </cell>
          <cell r="K353">
            <v>281.60000000000002</v>
          </cell>
          <cell r="L353">
            <v>1765014.4873470301</v>
          </cell>
          <cell r="M353">
            <v>65.718778617262799</v>
          </cell>
          <cell r="N353">
            <v>2.7749465966613398</v>
          </cell>
        </row>
        <row r="354">
          <cell r="G354" t="str">
            <v>Spain</v>
          </cell>
          <cell r="H354">
            <v>2</v>
          </cell>
          <cell r="I354">
            <v>3</v>
          </cell>
          <cell r="J354">
            <v>1</v>
          </cell>
          <cell r="K354">
            <v>200.8</v>
          </cell>
          <cell r="L354">
            <v>1235824.0757722601</v>
          </cell>
          <cell r="M354">
            <v>71.656255837087201</v>
          </cell>
          <cell r="N354">
            <v>3.4026625716735901</v>
          </cell>
        </row>
        <row r="355">
          <cell r="G355" t="str">
            <v>Spain</v>
          </cell>
          <cell r="H355">
            <v>2</v>
          </cell>
          <cell r="I355">
            <v>4</v>
          </cell>
          <cell r="J355">
            <v>1</v>
          </cell>
          <cell r="K355">
            <v>24.1</v>
          </cell>
          <cell r="L355">
            <v>146292.84865633101</v>
          </cell>
          <cell r="M355">
            <v>71.971013439406903</v>
          </cell>
          <cell r="N355">
            <v>9.7411977624114208</v>
          </cell>
        </row>
        <row r="356">
          <cell r="G356" t="str">
            <v>Spain</v>
          </cell>
          <cell r="H356">
            <v>3</v>
          </cell>
          <cell r="I356">
            <v>1</v>
          </cell>
          <cell r="J356">
            <v>1</v>
          </cell>
          <cell r="K356">
            <v>96.4</v>
          </cell>
          <cell r="L356">
            <v>513344.34632620797</v>
          </cell>
          <cell r="M356">
            <v>72.589905046470406</v>
          </cell>
          <cell r="N356">
            <v>4.4789421588845304</v>
          </cell>
        </row>
        <row r="357">
          <cell r="G357" t="str">
            <v>Spain</v>
          </cell>
          <cell r="H357">
            <v>3</v>
          </cell>
          <cell r="I357">
            <v>2</v>
          </cell>
          <cell r="J357">
            <v>1</v>
          </cell>
          <cell r="K357">
            <v>406.3</v>
          </cell>
          <cell r="L357">
            <v>2147530.2796881101</v>
          </cell>
          <cell r="M357">
            <v>77.958244088788703</v>
          </cell>
          <cell r="N357">
            <v>2.3140664935822501</v>
          </cell>
        </row>
        <row r="358">
          <cell r="G358" t="str">
            <v>Spain</v>
          </cell>
          <cell r="H358">
            <v>3</v>
          </cell>
          <cell r="I358">
            <v>3</v>
          </cell>
          <cell r="J358">
            <v>1</v>
          </cell>
          <cell r="K358">
            <v>598.29999999999995</v>
          </cell>
          <cell r="L358">
            <v>3287850.2171792798</v>
          </cell>
          <cell r="M358">
            <v>80.797954287096999</v>
          </cell>
          <cell r="N358">
            <v>1.6566887247798601</v>
          </cell>
        </row>
        <row r="359">
          <cell r="G359" t="str">
            <v>Spain</v>
          </cell>
          <cell r="H359">
            <v>3</v>
          </cell>
          <cell r="I359">
            <v>4</v>
          </cell>
          <cell r="J359">
            <v>1</v>
          </cell>
          <cell r="K359">
            <v>159</v>
          </cell>
          <cell r="L359">
            <v>868062.22184348898</v>
          </cell>
          <cell r="M359">
            <v>85.153280427312396</v>
          </cell>
          <cell r="N359">
            <v>3.4107806282696198</v>
          </cell>
        </row>
        <row r="360">
          <cell r="G360" t="str">
            <v>Sweden</v>
          </cell>
          <cell r="H360">
            <v>1</v>
          </cell>
          <cell r="I360">
            <v>1</v>
          </cell>
          <cell r="J360">
            <v>1</v>
          </cell>
          <cell r="K360">
            <v>95.9</v>
          </cell>
          <cell r="L360">
            <v>149956.341679048</v>
          </cell>
          <cell r="M360">
            <v>49.8466389991369</v>
          </cell>
          <cell r="N360">
            <v>4.2501777809675403</v>
          </cell>
        </row>
        <row r="361">
          <cell r="G361" t="str">
            <v>Sweden</v>
          </cell>
          <cell r="H361">
            <v>1</v>
          </cell>
          <cell r="I361">
            <v>2</v>
          </cell>
          <cell r="J361">
            <v>1</v>
          </cell>
          <cell r="K361">
            <v>160.5</v>
          </cell>
          <cell r="L361">
            <v>260601.78183120201</v>
          </cell>
          <cell r="M361">
            <v>69.231428125827307</v>
          </cell>
          <cell r="N361">
            <v>3.2720215790352198</v>
          </cell>
        </row>
        <row r="362">
          <cell r="G362" t="str">
            <v>Sweden</v>
          </cell>
          <cell r="H362">
            <v>1</v>
          </cell>
          <cell r="I362">
            <v>3</v>
          </cell>
          <cell r="J362">
            <v>1</v>
          </cell>
          <cell r="K362">
            <v>85.9</v>
          </cell>
          <cell r="L362">
            <v>145570.55362684099</v>
          </cell>
          <cell r="M362">
            <v>78.764818901985294</v>
          </cell>
          <cell r="N362">
            <v>5.5567139427664296</v>
          </cell>
        </row>
        <row r="363">
          <cell r="G363" t="str">
            <v>Sweden</v>
          </cell>
          <cell r="H363">
            <v>1</v>
          </cell>
          <cell r="I363">
            <v>4</v>
          </cell>
          <cell r="J363">
            <v>1</v>
          </cell>
          <cell r="K363">
            <v>8.6999999999999993</v>
          </cell>
          <cell r="L363">
            <v>15903.928338554801</v>
          </cell>
          <cell r="M363">
            <v>90.832278920121297</v>
          </cell>
          <cell r="N363">
            <v>14.1112372371735</v>
          </cell>
        </row>
        <row r="364">
          <cell r="G364" t="str">
            <v>Sweden</v>
          </cell>
          <cell r="H364">
            <v>2</v>
          </cell>
          <cell r="I364">
            <v>1</v>
          </cell>
          <cell r="J364">
            <v>1</v>
          </cell>
          <cell r="K364">
            <v>119.4</v>
          </cell>
          <cell r="L364">
            <v>175955.17539202399</v>
          </cell>
          <cell r="M364">
            <v>67.216530698037801</v>
          </cell>
          <cell r="N364">
            <v>4.0250546983089901</v>
          </cell>
        </row>
        <row r="365">
          <cell r="G365" t="str">
            <v>Sweden</v>
          </cell>
          <cell r="H365">
            <v>2</v>
          </cell>
          <cell r="I365">
            <v>2</v>
          </cell>
          <cell r="J365">
            <v>1</v>
          </cell>
          <cell r="K365">
            <v>422.1</v>
          </cell>
          <cell r="L365">
            <v>604456.29316476604</v>
          </cell>
          <cell r="M365">
            <v>82.634875354576806</v>
          </cell>
          <cell r="N365">
            <v>2.0831343554398001</v>
          </cell>
        </row>
        <row r="366">
          <cell r="G366" t="str">
            <v>Sweden</v>
          </cell>
          <cell r="H366">
            <v>2</v>
          </cell>
          <cell r="I366">
            <v>3</v>
          </cell>
          <cell r="J366">
            <v>1</v>
          </cell>
          <cell r="K366">
            <v>637.4</v>
          </cell>
          <cell r="L366">
            <v>892380.38268296001</v>
          </cell>
          <cell r="M366">
            <v>87.303158740202093</v>
          </cell>
          <cell r="N366">
            <v>1.4331454887189701</v>
          </cell>
        </row>
        <row r="367">
          <cell r="G367" t="str">
            <v>Sweden</v>
          </cell>
          <cell r="H367">
            <v>2</v>
          </cell>
          <cell r="I367">
            <v>4</v>
          </cell>
          <cell r="J367">
            <v>1</v>
          </cell>
          <cell r="K367">
            <v>163.1</v>
          </cell>
          <cell r="L367">
            <v>224547.794620211</v>
          </cell>
          <cell r="M367">
            <v>92.906245632008506</v>
          </cell>
          <cell r="N367">
            <v>2.7776542089266898</v>
          </cell>
        </row>
        <row r="368">
          <cell r="G368" t="str">
            <v>Sweden</v>
          </cell>
          <cell r="H368">
            <v>3</v>
          </cell>
          <cell r="I368">
            <v>1</v>
          </cell>
          <cell r="J368">
            <v>1</v>
          </cell>
          <cell r="K368">
            <v>51.9</v>
          </cell>
          <cell r="L368">
            <v>51999.281141373198</v>
          </cell>
          <cell r="M368">
            <v>59.968625237449501</v>
          </cell>
          <cell r="N368">
            <v>6.39466505460548</v>
          </cell>
        </row>
        <row r="369">
          <cell r="G369" t="str">
            <v>Sweden</v>
          </cell>
          <cell r="H369">
            <v>3</v>
          </cell>
          <cell r="I369">
            <v>2</v>
          </cell>
          <cell r="J369">
            <v>1</v>
          </cell>
          <cell r="K369">
            <v>179.9</v>
          </cell>
          <cell r="L369">
            <v>195828.338807886</v>
          </cell>
          <cell r="M369">
            <v>85.075184274681405</v>
          </cell>
          <cell r="N369">
            <v>2.9864537457317302</v>
          </cell>
        </row>
        <row r="370">
          <cell r="G370" t="str">
            <v>Sweden</v>
          </cell>
          <cell r="H370">
            <v>3</v>
          </cell>
          <cell r="I370">
            <v>3</v>
          </cell>
          <cell r="J370">
            <v>1</v>
          </cell>
          <cell r="K370">
            <v>598</v>
          </cell>
          <cell r="L370">
            <v>661911.94210021698</v>
          </cell>
          <cell r="M370">
            <v>91.641958586132901</v>
          </cell>
          <cell r="N370">
            <v>1.18779111715856</v>
          </cell>
        </row>
        <row r="371">
          <cell r="G371" t="str">
            <v>Sweden</v>
          </cell>
          <cell r="H371">
            <v>3</v>
          </cell>
          <cell r="I371">
            <v>4</v>
          </cell>
          <cell r="J371">
            <v>1</v>
          </cell>
          <cell r="K371">
            <v>449.2</v>
          </cell>
          <cell r="L371">
            <v>506991.51982175902</v>
          </cell>
          <cell r="M371">
            <v>94.613389312886994</v>
          </cell>
          <cell r="N371">
            <v>1.3071969375522501</v>
          </cell>
        </row>
        <row r="372">
          <cell r="G372" t="str">
            <v>Predators</v>
          </cell>
          <cell r="H372">
            <v>1</v>
          </cell>
          <cell r="I372">
            <v>1</v>
          </cell>
          <cell r="J372">
            <v>1</v>
          </cell>
          <cell r="K372">
            <v>533.70000000000005</v>
          </cell>
          <cell r="L372">
            <v>5502106.7803391404</v>
          </cell>
          <cell r="M372">
            <v>34.723336217682899</v>
          </cell>
          <cell r="N372">
            <v>1.5048513496135101</v>
          </cell>
        </row>
        <row r="373">
          <cell r="G373" t="str">
            <v>Predators</v>
          </cell>
          <cell r="H373">
            <v>1</v>
          </cell>
          <cell r="I373">
            <v>2</v>
          </cell>
          <cell r="J373">
            <v>1</v>
          </cell>
          <cell r="K373">
            <v>364.2</v>
          </cell>
          <cell r="L373">
            <v>3877121.3226166498</v>
          </cell>
          <cell r="M373">
            <v>45.1197315046048</v>
          </cell>
          <cell r="N373">
            <v>1.8755840616598201</v>
          </cell>
        </row>
        <row r="374">
          <cell r="G374" t="str">
            <v>Predators</v>
          </cell>
          <cell r="H374">
            <v>1</v>
          </cell>
          <cell r="I374">
            <v>3</v>
          </cell>
          <cell r="J374">
            <v>1</v>
          </cell>
          <cell r="K374">
            <v>55.5</v>
          </cell>
          <cell r="L374">
            <v>619697.25560769404</v>
          </cell>
          <cell r="M374">
            <v>50.1789774279612</v>
          </cell>
          <cell r="N374">
            <v>6.7670205455499</v>
          </cell>
        </row>
        <row r="375">
          <cell r="G375" t="str">
            <v>Predators</v>
          </cell>
          <cell r="H375">
            <v>2</v>
          </cell>
          <cell r="I375">
            <v>1</v>
          </cell>
          <cell r="J375">
            <v>1</v>
          </cell>
          <cell r="K375">
            <v>135.69999999999999</v>
          </cell>
          <cell r="L375">
            <v>1079420.65907013</v>
          </cell>
          <cell r="M375">
            <v>53.646233336443601</v>
          </cell>
          <cell r="N375">
            <v>3.59255103330181</v>
          </cell>
        </row>
        <row r="376">
          <cell r="G376" t="str">
            <v>Predators</v>
          </cell>
          <cell r="H376">
            <v>2</v>
          </cell>
          <cell r="I376">
            <v>2</v>
          </cell>
          <cell r="J376">
            <v>1</v>
          </cell>
          <cell r="K376">
            <v>252.6</v>
          </cell>
          <cell r="L376">
            <v>2025540.6058668999</v>
          </cell>
          <cell r="M376">
            <v>55.503265648052199</v>
          </cell>
          <cell r="N376">
            <v>3.01115656746201</v>
          </cell>
        </row>
        <row r="377">
          <cell r="G377" t="str">
            <v>Predators</v>
          </cell>
          <cell r="H377">
            <v>2</v>
          </cell>
          <cell r="I377">
            <v>3</v>
          </cell>
          <cell r="J377">
            <v>1</v>
          </cell>
          <cell r="K377">
            <v>87.9</v>
          </cell>
          <cell r="L377">
            <v>720126.50767341396</v>
          </cell>
          <cell r="M377">
            <v>55.151040234510504</v>
          </cell>
          <cell r="N377">
            <v>4.7444260393908504</v>
          </cell>
        </row>
        <row r="378">
          <cell r="G378" t="str">
            <v>Predators</v>
          </cell>
          <cell r="H378">
            <v>3</v>
          </cell>
          <cell r="I378">
            <v>1</v>
          </cell>
          <cell r="J378">
            <v>1</v>
          </cell>
          <cell r="K378">
            <v>94.5</v>
          </cell>
          <cell r="L378">
            <v>669055.92177950102</v>
          </cell>
          <cell r="M378">
            <v>64.586416024401402</v>
          </cell>
          <cell r="N378">
            <v>4.9601207252446802</v>
          </cell>
        </row>
        <row r="379">
          <cell r="G379" t="str">
            <v>Predators</v>
          </cell>
          <cell r="H379">
            <v>3</v>
          </cell>
          <cell r="I379">
            <v>2</v>
          </cell>
          <cell r="J379">
            <v>1</v>
          </cell>
          <cell r="K379">
            <v>293</v>
          </cell>
          <cell r="L379">
            <v>1892667.6995678199</v>
          </cell>
          <cell r="M379">
            <v>68.235733746834498</v>
          </cell>
          <cell r="N379">
            <v>2.6127643427454301</v>
          </cell>
        </row>
        <row r="380">
          <cell r="G380" t="str">
            <v>Predators</v>
          </cell>
          <cell r="H380">
            <v>3</v>
          </cell>
          <cell r="I380">
            <v>3</v>
          </cell>
          <cell r="J380">
            <v>1</v>
          </cell>
          <cell r="K380">
            <v>191.2</v>
          </cell>
          <cell r="L380">
            <v>1271718.2566263999</v>
          </cell>
          <cell r="M380">
            <v>75.816414143352802</v>
          </cell>
          <cell r="N380">
            <v>3.2747040381416701</v>
          </cell>
        </row>
        <row r="381">
          <cell r="G381" t="str">
            <v>Predators</v>
          </cell>
          <cell r="H381">
            <v>3</v>
          </cell>
          <cell r="I381">
            <v>4</v>
          </cell>
          <cell r="J381">
            <v>1</v>
          </cell>
          <cell r="K381">
            <v>18.3</v>
          </cell>
          <cell r="L381">
            <v>131635.674061044</v>
          </cell>
          <cell r="M381">
            <v>87.160762177337404</v>
          </cell>
          <cell r="N381">
            <v>10.593969960867099</v>
          </cell>
        </row>
        <row r="382">
          <cell r="G382" t="str">
            <v>United States</v>
          </cell>
          <cell r="H382">
            <v>1</v>
          </cell>
          <cell r="I382">
            <v>1</v>
          </cell>
          <cell r="J382">
            <v>1</v>
          </cell>
          <cell r="K382">
            <v>122.4</v>
          </cell>
          <cell r="L382">
            <v>6116297.8091863003</v>
          </cell>
          <cell r="M382">
            <v>61.233289119305901</v>
          </cell>
          <cell r="N382">
            <v>3.5487194681097098</v>
          </cell>
        </row>
        <row r="383">
          <cell r="G383" t="str">
            <v>United States</v>
          </cell>
          <cell r="H383">
            <v>1</v>
          </cell>
          <cell r="I383">
            <v>2</v>
          </cell>
          <cell r="J383">
            <v>1</v>
          </cell>
          <cell r="K383">
            <v>68.8</v>
          </cell>
          <cell r="L383">
            <v>3082607.6087780399</v>
          </cell>
          <cell r="M383">
            <v>62.8325895565251</v>
          </cell>
          <cell r="N383">
            <v>6.0431708695369499</v>
          </cell>
        </row>
        <row r="384">
          <cell r="G384" t="str">
            <v>United States</v>
          </cell>
          <cell r="H384">
            <v>1</v>
          </cell>
          <cell r="I384">
            <v>3</v>
          </cell>
          <cell r="J384">
            <v>1</v>
          </cell>
          <cell r="K384">
            <v>19.100000000000001</v>
          </cell>
          <cell r="L384">
            <v>712513.01484744204</v>
          </cell>
          <cell r="M384">
            <v>63.813315724726998</v>
          </cell>
          <cell r="N384">
            <v>11.0623736317264</v>
          </cell>
        </row>
        <row r="385">
          <cell r="G385" t="str">
            <v>United States</v>
          </cell>
          <cell r="H385">
            <v>2</v>
          </cell>
          <cell r="I385">
            <v>1</v>
          </cell>
          <cell r="J385">
            <v>1</v>
          </cell>
          <cell r="K385">
            <v>260</v>
          </cell>
          <cell r="L385">
            <v>11466075.254433099</v>
          </cell>
          <cell r="M385">
            <v>67.234090330507897</v>
          </cell>
          <cell r="N385">
            <v>3.1342897358992898</v>
          </cell>
        </row>
        <row r="386">
          <cell r="G386" t="str">
            <v>United States</v>
          </cell>
          <cell r="H386">
            <v>2</v>
          </cell>
          <cell r="I386">
            <v>2</v>
          </cell>
          <cell r="J386">
            <v>1</v>
          </cell>
          <cell r="K386">
            <v>555.9</v>
          </cell>
          <cell r="L386">
            <v>22623552.089626402</v>
          </cell>
          <cell r="M386">
            <v>70.428190896531007</v>
          </cell>
          <cell r="N386">
            <v>2.0153102719943199</v>
          </cell>
        </row>
        <row r="387">
          <cell r="G387" t="str">
            <v>United States</v>
          </cell>
          <cell r="H387">
            <v>2</v>
          </cell>
          <cell r="I387">
            <v>3</v>
          </cell>
          <cell r="J387">
            <v>1</v>
          </cell>
          <cell r="K387">
            <v>457.6</v>
          </cell>
          <cell r="L387">
            <v>19377351.849689402</v>
          </cell>
          <cell r="M387">
            <v>81.350524976776398</v>
          </cell>
          <cell r="N387">
            <v>1.7463651286160999</v>
          </cell>
        </row>
        <row r="388">
          <cell r="G388" t="str">
            <v>United States</v>
          </cell>
          <cell r="H388">
            <v>2</v>
          </cell>
          <cell r="I388">
            <v>4</v>
          </cell>
          <cell r="J388">
            <v>1</v>
          </cell>
          <cell r="K388">
            <v>84.5</v>
          </cell>
          <cell r="L388">
            <v>3738725.1434405101</v>
          </cell>
          <cell r="M388">
            <v>87.7156956535718</v>
          </cell>
          <cell r="N388">
            <v>3.6741701330071201</v>
          </cell>
        </row>
        <row r="389">
          <cell r="G389" t="str">
            <v>United States</v>
          </cell>
          <cell r="H389">
            <v>3</v>
          </cell>
          <cell r="I389">
            <v>1</v>
          </cell>
          <cell r="J389">
            <v>1</v>
          </cell>
          <cell r="K389">
            <v>57.5</v>
          </cell>
          <cell r="L389">
            <v>2152841.21061819</v>
          </cell>
          <cell r="M389">
            <v>75.613913563660304</v>
          </cell>
          <cell r="N389">
            <v>5.9025790517415899</v>
          </cell>
        </row>
        <row r="390">
          <cell r="G390" t="str">
            <v>United States</v>
          </cell>
          <cell r="H390">
            <v>3</v>
          </cell>
          <cell r="I390">
            <v>2</v>
          </cell>
          <cell r="J390">
            <v>1</v>
          </cell>
          <cell r="K390">
            <v>313.10000000000002</v>
          </cell>
          <cell r="L390">
            <v>11528336.9845395</v>
          </cell>
          <cell r="M390">
            <v>81.176837269896097</v>
          </cell>
          <cell r="N390">
            <v>2.32527148485338</v>
          </cell>
        </row>
        <row r="391">
          <cell r="G391" t="str">
            <v>United States</v>
          </cell>
          <cell r="H391">
            <v>3</v>
          </cell>
          <cell r="I391">
            <v>3</v>
          </cell>
          <cell r="J391">
            <v>1</v>
          </cell>
          <cell r="K391">
            <v>728.9</v>
          </cell>
          <cell r="L391">
            <v>26206646.626935098</v>
          </cell>
          <cell r="M391">
            <v>85.736524328009494</v>
          </cell>
          <cell r="N391">
            <v>1.20784556473714</v>
          </cell>
        </row>
        <row r="392">
          <cell r="G392" t="str">
            <v>United States</v>
          </cell>
          <cell r="H392">
            <v>3</v>
          </cell>
          <cell r="I392">
            <v>4</v>
          </cell>
          <cell r="J392">
            <v>1</v>
          </cell>
          <cell r="K392">
            <v>372.5</v>
          </cell>
          <cell r="L392">
            <v>13493282.7406622</v>
          </cell>
          <cell r="M392">
            <v>88.490096061119104</v>
          </cell>
          <cell r="N392">
            <v>1.9291115064178399</v>
          </cell>
        </row>
        <row r="393">
          <cell r="G393" t="str">
            <v>Australia</v>
          </cell>
          <cell r="H393">
            <v>1</v>
          </cell>
          <cell r="I393">
            <v>1</v>
          </cell>
          <cell r="J393">
            <v>2</v>
          </cell>
          <cell r="K393">
            <v>16.399999999999999</v>
          </cell>
          <cell r="L393">
            <v>29272.428937032499</v>
          </cell>
          <cell r="M393">
            <v>3.39971867482878</v>
          </cell>
          <cell r="N393">
            <v>1.2639174460402101</v>
          </cell>
        </row>
        <row r="394">
          <cell r="G394" t="str">
            <v>Australia</v>
          </cell>
          <cell r="H394">
            <v>1</v>
          </cell>
          <cell r="I394">
            <v>2</v>
          </cell>
          <cell r="J394">
            <v>2</v>
          </cell>
          <cell r="K394">
            <v>22</v>
          </cell>
          <cell r="L394">
            <v>44407.001779917198</v>
          </cell>
          <cell r="M394">
            <v>3.6348339178068398</v>
          </cell>
          <cell r="N394">
            <v>1.2199477090267099</v>
          </cell>
        </row>
        <row r="395">
          <cell r="G395" t="str">
            <v>Australia</v>
          </cell>
          <cell r="H395">
            <v>1</v>
          </cell>
          <cell r="I395">
            <v>3</v>
          </cell>
          <cell r="J395">
            <v>2</v>
          </cell>
          <cell r="K395">
            <v>9.9</v>
          </cell>
          <cell r="L395">
            <v>28188.737748378499</v>
          </cell>
          <cell r="M395">
            <v>3.2193963183614298</v>
          </cell>
          <cell r="N395">
            <v>1.73954005797781</v>
          </cell>
        </row>
        <row r="396">
          <cell r="G396" t="str">
            <v>Australia</v>
          </cell>
          <cell r="H396">
            <v>1</v>
          </cell>
          <cell r="I396">
            <v>4</v>
          </cell>
          <cell r="J396">
            <v>2</v>
          </cell>
          <cell r="K396">
            <v>2.7</v>
          </cell>
          <cell r="L396">
            <v>7707.0481244042603</v>
          </cell>
          <cell r="M396">
            <v>6.0157771826504396</v>
          </cell>
          <cell r="N396">
            <v>5.95617691087193</v>
          </cell>
        </row>
        <row r="397">
          <cell r="G397" t="str">
            <v>Australia</v>
          </cell>
          <cell r="H397">
            <v>2</v>
          </cell>
          <cell r="I397">
            <v>1</v>
          </cell>
          <cell r="J397">
            <v>2</v>
          </cell>
          <cell r="K397">
            <v>9.3000000000000007</v>
          </cell>
          <cell r="L397">
            <v>24621.291546429798</v>
          </cell>
          <cell r="M397">
            <v>5.2780756949857004</v>
          </cell>
          <cell r="N397">
            <v>2.3299095413294402</v>
          </cell>
        </row>
        <row r="398">
          <cell r="G398" t="str">
            <v>Australia</v>
          </cell>
          <cell r="H398">
            <v>2</v>
          </cell>
          <cell r="I398">
            <v>2</v>
          </cell>
          <cell r="J398">
            <v>2</v>
          </cell>
          <cell r="K398">
            <v>24.9</v>
          </cell>
          <cell r="L398">
            <v>50667.044824052697</v>
          </cell>
          <cell r="M398">
            <v>3.6542798665616099</v>
          </cell>
          <cell r="N398">
            <v>0.95843807510372403</v>
          </cell>
        </row>
        <row r="399">
          <cell r="G399" t="str">
            <v>Australia</v>
          </cell>
          <cell r="H399">
            <v>2</v>
          </cell>
          <cell r="I399">
            <v>3</v>
          </cell>
          <cell r="J399">
            <v>2</v>
          </cell>
          <cell r="K399">
            <v>26.3</v>
          </cell>
          <cell r="L399">
            <v>60264.971796519298</v>
          </cell>
          <cell r="M399">
            <v>3.25199709309662</v>
          </cell>
          <cell r="N399">
            <v>0.94884375721518499</v>
          </cell>
        </row>
        <row r="400">
          <cell r="G400" t="str">
            <v>Australia</v>
          </cell>
          <cell r="H400">
            <v>2</v>
          </cell>
          <cell r="I400">
            <v>4</v>
          </cell>
          <cell r="J400">
            <v>2</v>
          </cell>
          <cell r="K400">
            <v>6.5</v>
          </cell>
          <cell r="L400">
            <v>21070.7736629668</v>
          </cell>
          <cell r="M400">
            <v>3.9333726062276599</v>
          </cell>
          <cell r="N400">
            <v>2.43402103293701</v>
          </cell>
        </row>
        <row r="401">
          <cell r="G401" t="str">
            <v>Australia</v>
          </cell>
          <cell r="H401">
            <v>3</v>
          </cell>
          <cell r="I401">
            <v>1</v>
          </cell>
          <cell r="J401">
            <v>2</v>
          </cell>
          <cell r="K401">
            <v>4.3</v>
          </cell>
          <cell r="L401">
            <v>10109.666541206299</v>
          </cell>
          <cell r="M401">
            <v>5.2344476488839797</v>
          </cell>
          <cell r="N401">
            <v>3.74044331687556</v>
          </cell>
        </row>
        <row r="402">
          <cell r="G402" t="str">
            <v>Australia</v>
          </cell>
          <cell r="H402">
            <v>3</v>
          </cell>
          <cell r="I402">
            <v>2</v>
          </cell>
          <cell r="J402">
            <v>2</v>
          </cell>
          <cell r="K402">
            <v>15.5</v>
          </cell>
          <cell r="L402">
            <v>34208.316009946597</v>
          </cell>
          <cell r="M402">
            <v>4.1666896678657599</v>
          </cell>
          <cell r="N402">
            <v>1.64561540554737</v>
          </cell>
        </row>
        <row r="403">
          <cell r="G403" t="str">
            <v>Australia</v>
          </cell>
          <cell r="H403">
            <v>3</v>
          </cell>
          <cell r="I403">
            <v>3</v>
          </cell>
          <cell r="J403">
            <v>2</v>
          </cell>
          <cell r="K403">
            <v>27.3</v>
          </cell>
          <cell r="L403">
            <v>58431.596640243799</v>
          </cell>
          <cell r="M403">
            <v>2.9915096823976501</v>
          </cell>
          <cell r="N403">
            <v>0.75942220963365703</v>
          </cell>
        </row>
        <row r="404">
          <cell r="G404" t="str">
            <v>Australia</v>
          </cell>
          <cell r="H404">
            <v>3</v>
          </cell>
          <cell r="I404">
            <v>4</v>
          </cell>
          <cell r="J404">
            <v>2</v>
          </cell>
          <cell r="K404">
            <v>14.9</v>
          </cell>
          <cell r="L404">
            <v>30200.248324814402</v>
          </cell>
          <cell r="M404">
            <v>2.1654763081236599</v>
          </cell>
          <cell r="N404">
            <v>0.81537184212902003</v>
          </cell>
        </row>
        <row r="405">
          <cell r="G405" t="str">
            <v>Austria</v>
          </cell>
          <cell r="H405">
            <v>1</v>
          </cell>
          <cell r="I405">
            <v>1</v>
          </cell>
          <cell r="J405">
            <v>2</v>
          </cell>
          <cell r="K405">
            <v>13.4</v>
          </cell>
          <cell r="L405">
            <v>20600.2995238043</v>
          </cell>
          <cell r="M405">
            <v>6.9169159127972097</v>
          </cell>
          <cell r="N405">
            <v>1.9299636777323499</v>
          </cell>
        </row>
        <row r="406">
          <cell r="G406" t="str">
            <v>Austria</v>
          </cell>
          <cell r="H406">
            <v>1</v>
          </cell>
          <cell r="I406">
            <v>2</v>
          </cell>
          <cell r="J406">
            <v>2</v>
          </cell>
          <cell r="K406">
            <v>10.199999999999999</v>
          </cell>
          <cell r="L406">
            <v>14933.116637033399</v>
          </cell>
          <cell r="M406">
            <v>3.8905904565399201</v>
          </cell>
          <cell r="N406">
            <v>1.2968700776465301</v>
          </cell>
        </row>
        <row r="407">
          <cell r="G407" t="str">
            <v>Austria</v>
          </cell>
          <cell r="H407">
            <v>1</v>
          </cell>
          <cell r="I407">
            <v>3</v>
          </cell>
          <cell r="J407">
            <v>2</v>
          </cell>
          <cell r="K407">
            <v>3</v>
          </cell>
          <cell r="L407">
            <v>4242.7062652115801</v>
          </cell>
          <cell r="M407">
            <v>2.6048044661582899</v>
          </cell>
          <cell r="N407">
            <v>1.62857239927871</v>
          </cell>
        </row>
        <row r="408">
          <cell r="G408" t="str">
            <v>Austria</v>
          </cell>
          <cell r="H408">
            <v>2</v>
          </cell>
          <cell r="I408">
            <v>1</v>
          </cell>
          <cell r="J408">
            <v>2</v>
          </cell>
          <cell r="K408">
            <v>10.199999999999999</v>
          </cell>
          <cell r="L408">
            <v>12473.660984550301</v>
          </cell>
          <cell r="M408">
            <v>3.12510884826996</v>
          </cell>
          <cell r="N408">
            <v>1.1117846577639099</v>
          </cell>
        </row>
        <row r="409">
          <cell r="G409" t="str">
            <v>Austria</v>
          </cell>
          <cell r="H409">
            <v>2</v>
          </cell>
          <cell r="I409">
            <v>2</v>
          </cell>
          <cell r="J409">
            <v>2</v>
          </cell>
          <cell r="K409">
            <v>24.9</v>
          </cell>
          <cell r="L409">
            <v>33192.522179768603</v>
          </cell>
          <cell r="M409">
            <v>2.8129558339165701</v>
          </cell>
          <cell r="N409">
            <v>0.664766568291281</v>
          </cell>
        </row>
        <row r="410">
          <cell r="G410" t="str">
            <v>Austria</v>
          </cell>
          <cell r="H410">
            <v>2</v>
          </cell>
          <cell r="I410">
            <v>3</v>
          </cell>
          <cell r="J410">
            <v>2</v>
          </cell>
          <cell r="K410">
            <v>21.5</v>
          </cell>
          <cell r="L410">
            <v>28470.093177978801</v>
          </cell>
          <cell r="M410">
            <v>2.6355070315817999</v>
          </cell>
          <cell r="N410">
            <v>0.65736682872927099</v>
          </cell>
        </row>
        <row r="411">
          <cell r="G411" t="str">
            <v>Austria</v>
          </cell>
          <cell r="H411">
            <v>2</v>
          </cell>
          <cell r="I411">
            <v>4</v>
          </cell>
          <cell r="J411">
            <v>2</v>
          </cell>
          <cell r="K411">
            <v>4.4000000000000004</v>
          </cell>
          <cell r="L411">
            <v>4198.5695130029098</v>
          </cell>
          <cell r="M411">
            <v>2.4888287710770101</v>
          </cell>
          <cell r="N411">
            <v>1.6111384521014001</v>
          </cell>
        </row>
        <row r="412">
          <cell r="G412" t="str">
            <v>Austria</v>
          </cell>
          <cell r="H412">
            <v>3</v>
          </cell>
          <cell r="I412">
            <v>2</v>
          </cell>
          <cell r="J412">
            <v>2</v>
          </cell>
          <cell r="K412">
            <v>5.2</v>
          </cell>
          <cell r="L412">
            <v>6057.3483028275195</v>
          </cell>
          <cell r="M412">
            <v>2.81513554142213</v>
          </cell>
          <cell r="N412">
            <v>1.6812067670581099</v>
          </cell>
        </row>
        <row r="413">
          <cell r="G413" t="str">
            <v>Austria</v>
          </cell>
          <cell r="H413">
            <v>3</v>
          </cell>
          <cell r="I413">
            <v>3</v>
          </cell>
          <cell r="J413">
            <v>2</v>
          </cell>
          <cell r="K413">
            <v>8.6</v>
          </cell>
          <cell r="L413">
            <v>9204.6807860753397</v>
          </cell>
          <cell r="M413">
            <v>2.0275482153252402</v>
          </cell>
          <cell r="N413">
            <v>0.90420473467533002</v>
          </cell>
        </row>
        <row r="414">
          <cell r="G414" t="str">
            <v>Austria</v>
          </cell>
          <cell r="H414">
            <v>3</v>
          </cell>
          <cell r="I414">
            <v>4</v>
          </cell>
          <cell r="J414">
            <v>2</v>
          </cell>
          <cell r="K414">
            <v>2.1</v>
          </cell>
          <cell r="L414">
            <v>2821.61453803634</v>
          </cell>
          <cell r="M414">
            <v>1.4659172727044301</v>
          </cell>
          <cell r="N414">
            <v>1.4047114573150199</v>
          </cell>
        </row>
        <row r="415">
          <cell r="G415" t="str">
            <v>Canada</v>
          </cell>
          <cell r="H415">
            <v>1</v>
          </cell>
          <cell r="I415">
            <v>1</v>
          </cell>
          <cell r="J415">
            <v>2</v>
          </cell>
          <cell r="K415">
            <v>104.9</v>
          </cell>
          <cell r="L415">
            <v>49383.208701561802</v>
          </cell>
          <cell r="M415">
            <v>4.4597981361499901</v>
          </cell>
          <cell r="N415">
            <v>1.06711193805893</v>
          </cell>
        </row>
        <row r="416">
          <cell r="G416" t="str">
            <v>Canada</v>
          </cell>
          <cell r="H416">
            <v>1</v>
          </cell>
          <cell r="I416">
            <v>2</v>
          </cell>
          <cell r="J416">
            <v>2</v>
          </cell>
          <cell r="K416">
            <v>56</v>
          </cell>
          <cell r="L416">
            <v>35042.530349244</v>
          </cell>
          <cell r="M416">
            <v>4.7492171003120101</v>
          </cell>
          <cell r="N416">
            <v>1.45878116181304</v>
          </cell>
        </row>
        <row r="417">
          <cell r="G417" t="str">
            <v>Canada</v>
          </cell>
          <cell r="H417">
            <v>1</v>
          </cell>
          <cell r="I417">
            <v>3</v>
          </cell>
          <cell r="J417">
            <v>2</v>
          </cell>
          <cell r="K417">
            <v>12.5</v>
          </cell>
          <cell r="L417">
            <v>12797.349261576101</v>
          </cell>
          <cell r="M417">
            <v>5.09500337775322</v>
          </cell>
          <cell r="N417">
            <v>3.08888807017787</v>
          </cell>
        </row>
        <row r="418">
          <cell r="G418" t="str">
            <v>Canada</v>
          </cell>
          <cell r="H418">
            <v>2</v>
          </cell>
          <cell r="I418">
            <v>1</v>
          </cell>
          <cell r="J418">
            <v>2</v>
          </cell>
          <cell r="K418">
            <v>78.400000000000006</v>
          </cell>
          <cell r="L418">
            <v>57424.206585160297</v>
          </cell>
          <cell r="M418">
            <v>4.6668297860952803</v>
          </cell>
          <cell r="N418">
            <v>1.0671006247855199</v>
          </cell>
        </row>
        <row r="419">
          <cell r="G419" t="str">
            <v>Canada</v>
          </cell>
          <cell r="H419">
            <v>2</v>
          </cell>
          <cell r="I419">
            <v>2</v>
          </cell>
          <cell r="J419">
            <v>2</v>
          </cell>
          <cell r="K419">
            <v>158.6</v>
          </cell>
          <cell r="L419">
            <v>98076.432722969694</v>
          </cell>
          <cell r="M419">
            <v>3.7829432906921001</v>
          </cell>
          <cell r="N419">
            <v>0.69984898143690499</v>
          </cell>
        </row>
        <row r="420">
          <cell r="G420" t="str">
            <v>Canada</v>
          </cell>
          <cell r="H420">
            <v>2</v>
          </cell>
          <cell r="I420">
            <v>3</v>
          </cell>
          <cell r="J420">
            <v>2</v>
          </cell>
          <cell r="K420">
            <v>114.5</v>
          </cell>
          <cell r="L420">
            <v>69232.377008158903</v>
          </cell>
          <cell r="M420">
            <v>2.9244281574420898</v>
          </cell>
          <cell r="N420">
            <v>0.64946341147310704</v>
          </cell>
        </row>
        <row r="421">
          <cell r="G421" t="str">
            <v>Canada</v>
          </cell>
          <cell r="H421">
            <v>2</v>
          </cell>
          <cell r="I421">
            <v>4</v>
          </cell>
          <cell r="J421">
            <v>2</v>
          </cell>
          <cell r="K421">
            <v>14.5</v>
          </cell>
          <cell r="L421">
            <v>15384.364692959</v>
          </cell>
          <cell r="M421">
            <v>3.0324754366764402</v>
          </cell>
          <cell r="N421">
            <v>1.9769724129111901</v>
          </cell>
        </row>
        <row r="422">
          <cell r="G422" t="str">
            <v>Canada</v>
          </cell>
          <cell r="H422">
            <v>3</v>
          </cell>
          <cell r="I422">
            <v>1</v>
          </cell>
          <cell r="J422">
            <v>2</v>
          </cell>
          <cell r="K422">
            <v>37.700000000000003</v>
          </cell>
          <cell r="L422">
            <v>37336.952659501803</v>
          </cell>
          <cell r="M422">
            <v>4.3324259473399804</v>
          </cell>
          <cell r="N422">
            <v>1.3642799009000199</v>
          </cell>
        </row>
        <row r="423">
          <cell r="G423" t="str">
            <v>Canada</v>
          </cell>
          <cell r="H423">
            <v>3</v>
          </cell>
          <cell r="I423">
            <v>2</v>
          </cell>
          <cell r="J423">
            <v>2</v>
          </cell>
          <cell r="K423">
            <v>100</v>
          </cell>
          <cell r="L423">
            <v>86013.144142884397</v>
          </cell>
          <cell r="M423">
            <v>3.3106301715834499</v>
          </cell>
          <cell r="N423">
            <v>0.70034142845309799</v>
          </cell>
        </row>
        <row r="424">
          <cell r="G424" t="str">
            <v>Canada</v>
          </cell>
          <cell r="H424">
            <v>3</v>
          </cell>
          <cell r="I424">
            <v>3</v>
          </cell>
          <cell r="J424">
            <v>2</v>
          </cell>
          <cell r="K424">
            <v>132.69999999999999</v>
          </cell>
          <cell r="L424">
            <v>117767.93152460401</v>
          </cell>
          <cell r="M424">
            <v>2.7377700598949199</v>
          </cell>
          <cell r="N424">
            <v>0.48171464659754498</v>
          </cell>
        </row>
        <row r="425">
          <cell r="G425" t="str">
            <v>Canada</v>
          </cell>
          <cell r="H425">
            <v>3</v>
          </cell>
          <cell r="I425">
            <v>4</v>
          </cell>
          <cell r="J425">
            <v>2</v>
          </cell>
          <cell r="K425">
            <v>42.6</v>
          </cell>
          <cell r="L425">
            <v>50934.709902635397</v>
          </cell>
          <cell r="M425">
            <v>2.3170025834488501</v>
          </cell>
          <cell r="N425">
            <v>0.60588877043447897</v>
          </cell>
        </row>
        <row r="426">
          <cell r="G426" t="str">
            <v>Sharks</v>
          </cell>
          <cell r="H426">
            <v>1</v>
          </cell>
          <cell r="I426">
            <v>1</v>
          </cell>
          <cell r="J426">
            <v>2</v>
          </cell>
          <cell r="K426">
            <v>35.9</v>
          </cell>
          <cell r="L426">
            <v>59894.857061068098</v>
          </cell>
          <cell r="M426">
            <v>2.28948247694969</v>
          </cell>
          <cell r="N426">
            <v>0.48293182784272598</v>
          </cell>
        </row>
        <row r="427">
          <cell r="G427" t="str">
            <v>Sharks</v>
          </cell>
          <cell r="H427">
            <v>1</v>
          </cell>
          <cell r="I427">
            <v>2</v>
          </cell>
          <cell r="J427">
            <v>2</v>
          </cell>
          <cell r="K427">
            <v>4</v>
          </cell>
          <cell r="L427">
            <v>5231.4084626960002</v>
          </cell>
          <cell r="M427">
            <v>1.35646610242631</v>
          </cell>
          <cell r="N427">
            <v>1.02749381246552</v>
          </cell>
        </row>
        <row r="428">
          <cell r="G428" t="str">
            <v>Sharks</v>
          </cell>
          <cell r="H428">
            <v>2</v>
          </cell>
          <cell r="I428">
            <v>1</v>
          </cell>
          <cell r="J428">
            <v>2</v>
          </cell>
          <cell r="K428">
            <v>38.700000000000003</v>
          </cell>
          <cell r="L428">
            <v>97354.775116813602</v>
          </cell>
          <cell r="M428">
            <v>4.6420457612043098</v>
          </cell>
          <cell r="N428">
            <v>1.45246765595178</v>
          </cell>
        </row>
        <row r="429">
          <cell r="G429" t="str">
            <v>Sharks</v>
          </cell>
          <cell r="H429">
            <v>2</v>
          </cell>
          <cell r="I429">
            <v>2</v>
          </cell>
          <cell r="J429">
            <v>2</v>
          </cell>
          <cell r="K429">
            <v>23.2</v>
          </cell>
          <cell r="L429">
            <v>50584.543122791103</v>
          </cell>
          <cell r="M429">
            <v>3.8341279863179101</v>
          </cell>
          <cell r="N429">
            <v>1.6168070266299801</v>
          </cell>
        </row>
        <row r="430">
          <cell r="G430" t="str">
            <v>Sharks</v>
          </cell>
          <cell r="H430">
            <v>2</v>
          </cell>
          <cell r="I430">
            <v>3</v>
          </cell>
          <cell r="J430">
            <v>2</v>
          </cell>
          <cell r="K430">
            <v>5.0999999999999996</v>
          </cell>
          <cell r="L430">
            <v>12926.968203074401</v>
          </cell>
          <cell r="M430">
            <v>4.2978600899369797</v>
          </cell>
          <cell r="N430">
            <v>2.65213659896017</v>
          </cell>
        </row>
        <row r="431">
          <cell r="G431" t="str">
            <v>Sharks</v>
          </cell>
          <cell r="H431">
            <v>3</v>
          </cell>
          <cell r="I431">
            <v>1</v>
          </cell>
          <cell r="J431">
            <v>2</v>
          </cell>
          <cell r="K431">
            <v>8.3000000000000007</v>
          </cell>
          <cell r="L431">
            <v>11274.696136587299</v>
          </cell>
          <cell r="M431">
            <v>1.5532143184411</v>
          </cell>
          <cell r="N431">
            <v>0.80915506277542704</v>
          </cell>
        </row>
        <row r="432">
          <cell r="G432" t="str">
            <v>Sharks</v>
          </cell>
          <cell r="H432">
            <v>3</v>
          </cell>
          <cell r="I432">
            <v>2</v>
          </cell>
          <cell r="J432">
            <v>2</v>
          </cell>
          <cell r="K432">
            <v>15.2</v>
          </cell>
          <cell r="L432">
            <v>31079.600396375001</v>
          </cell>
          <cell r="M432">
            <v>2.7573694305966301</v>
          </cell>
          <cell r="N432">
            <v>1.2857820769113599</v>
          </cell>
        </row>
        <row r="433">
          <cell r="G433" t="str">
            <v>Sharks</v>
          </cell>
          <cell r="H433">
            <v>3</v>
          </cell>
          <cell r="I433">
            <v>3</v>
          </cell>
          <cell r="J433">
            <v>2</v>
          </cell>
          <cell r="K433">
            <v>10.7</v>
          </cell>
          <cell r="L433">
            <v>23241.524021920901</v>
          </cell>
          <cell r="M433">
            <v>3.1083466194543501</v>
          </cell>
          <cell r="N433">
            <v>2.1158910098649599</v>
          </cell>
        </row>
        <row r="434">
          <cell r="G434" t="str">
            <v>Sharks</v>
          </cell>
          <cell r="H434">
            <v>3</v>
          </cell>
          <cell r="I434">
            <v>4</v>
          </cell>
          <cell r="J434">
            <v>2</v>
          </cell>
          <cell r="K434">
            <v>1.8</v>
          </cell>
          <cell r="L434">
            <v>7880.3486171758004</v>
          </cell>
          <cell r="M434">
            <v>5.7167273134789598</v>
          </cell>
          <cell r="N434">
            <v>8.4680539227420493</v>
          </cell>
        </row>
        <row r="435">
          <cell r="G435" t="str">
            <v>Czech Republic</v>
          </cell>
          <cell r="H435">
            <v>1</v>
          </cell>
          <cell r="I435">
            <v>1</v>
          </cell>
          <cell r="J435">
            <v>2</v>
          </cell>
          <cell r="K435">
            <v>17.2</v>
          </cell>
          <cell r="L435">
            <v>27885.469212784501</v>
          </cell>
          <cell r="M435">
            <v>13.753089767495601</v>
          </cell>
          <cell r="N435">
            <v>5.6058744680760704</v>
          </cell>
        </row>
        <row r="436">
          <cell r="G436" t="str">
            <v>Czech Republic</v>
          </cell>
          <cell r="H436">
            <v>1</v>
          </cell>
          <cell r="I436">
            <v>2</v>
          </cell>
          <cell r="J436">
            <v>2</v>
          </cell>
          <cell r="K436">
            <v>29</v>
          </cell>
          <cell r="L436">
            <v>41866.140534586397</v>
          </cell>
          <cell r="M436">
            <v>15.0238846642618</v>
          </cell>
          <cell r="N436">
            <v>3.6986285702426098</v>
          </cell>
        </row>
        <row r="437">
          <cell r="G437" t="str">
            <v>Czech Republic</v>
          </cell>
          <cell r="H437">
            <v>1</v>
          </cell>
          <cell r="I437">
            <v>3</v>
          </cell>
          <cell r="J437">
            <v>2</v>
          </cell>
          <cell r="K437">
            <v>9.3000000000000007</v>
          </cell>
          <cell r="L437">
            <v>11061.3815229338</v>
          </cell>
          <cell r="M437">
            <v>9.5810392365537105</v>
          </cell>
          <cell r="N437">
            <v>5.0583960141908104</v>
          </cell>
        </row>
        <row r="438">
          <cell r="G438" t="str">
            <v>Czech Republic</v>
          </cell>
          <cell r="H438">
            <v>2</v>
          </cell>
          <cell r="I438">
            <v>1</v>
          </cell>
          <cell r="J438">
            <v>2</v>
          </cell>
          <cell r="K438">
            <v>22.2</v>
          </cell>
          <cell r="L438">
            <v>13959.6743841439</v>
          </cell>
          <cell r="M438">
            <v>2.7707710477214702</v>
          </cell>
          <cell r="N438">
            <v>0.89588822003367397</v>
          </cell>
        </row>
        <row r="439">
          <cell r="G439" t="str">
            <v>Czech Republic</v>
          </cell>
          <cell r="H439">
            <v>2</v>
          </cell>
          <cell r="I439">
            <v>2</v>
          </cell>
          <cell r="J439">
            <v>2</v>
          </cell>
          <cell r="K439">
            <v>75.400000000000006</v>
          </cell>
          <cell r="L439">
            <v>83150.107688748001</v>
          </cell>
          <cell r="M439">
            <v>4.6741638885154604</v>
          </cell>
          <cell r="N439">
            <v>0.95200522536435594</v>
          </cell>
        </row>
        <row r="440">
          <cell r="G440" t="str">
            <v>Czech Republic</v>
          </cell>
          <cell r="H440">
            <v>2</v>
          </cell>
          <cell r="I440">
            <v>3</v>
          </cell>
          <cell r="J440">
            <v>2</v>
          </cell>
          <cell r="K440">
            <v>55.1</v>
          </cell>
          <cell r="L440">
            <v>54043.348860279402</v>
          </cell>
          <cell r="M440">
            <v>3.3035937506581701</v>
          </cell>
          <cell r="N440">
            <v>0.96201599184294995</v>
          </cell>
        </row>
        <row r="441">
          <cell r="G441" t="str">
            <v>Czech Republic</v>
          </cell>
          <cell r="H441">
            <v>2</v>
          </cell>
          <cell r="I441">
            <v>4</v>
          </cell>
          <cell r="J441">
            <v>2</v>
          </cell>
          <cell r="K441">
            <v>8.3000000000000007</v>
          </cell>
          <cell r="L441">
            <v>7516.1177222496099</v>
          </cell>
          <cell r="M441">
            <v>3.7065990919561198</v>
          </cell>
          <cell r="N441">
            <v>2.3909874371053399</v>
          </cell>
        </row>
        <row r="442">
          <cell r="G442" t="str">
            <v>Czech Republic</v>
          </cell>
          <cell r="H442">
            <v>3</v>
          </cell>
          <cell r="I442">
            <v>2</v>
          </cell>
          <cell r="J442">
            <v>2</v>
          </cell>
          <cell r="K442">
            <v>10.4</v>
          </cell>
          <cell r="L442">
            <v>5039.6540786739197</v>
          </cell>
          <cell r="M442">
            <v>2.3934168170824202</v>
          </cell>
          <cell r="N442">
            <v>1.76778694533933</v>
          </cell>
        </row>
        <row r="443">
          <cell r="G443" t="str">
            <v>Czech Republic</v>
          </cell>
          <cell r="H443">
            <v>3</v>
          </cell>
          <cell r="I443">
            <v>3</v>
          </cell>
          <cell r="J443">
            <v>2</v>
          </cell>
          <cell r="K443">
            <v>22.4</v>
          </cell>
          <cell r="L443">
            <v>22560.9569390664</v>
          </cell>
          <cell r="M443">
            <v>3.32478584836965</v>
          </cell>
          <cell r="N443">
            <v>1.63810155104433</v>
          </cell>
        </row>
        <row r="444">
          <cell r="G444" t="str">
            <v>Czech Republic</v>
          </cell>
          <cell r="H444">
            <v>3</v>
          </cell>
          <cell r="I444">
            <v>4</v>
          </cell>
          <cell r="J444">
            <v>2</v>
          </cell>
          <cell r="K444">
            <v>5.8</v>
          </cell>
          <cell r="L444">
            <v>1971.1304802095401</v>
          </cell>
          <cell r="M444">
            <v>0.698091167234687</v>
          </cell>
          <cell r="N444">
            <v>0.54904619253859099</v>
          </cell>
        </row>
        <row r="445">
          <cell r="G445" t="str">
            <v>Denmark</v>
          </cell>
          <cell r="H445">
            <v>1</v>
          </cell>
          <cell r="I445">
            <v>1</v>
          </cell>
          <cell r="J445">
            <v>2</v>
          </cell>
          <cell r="K445">
            <v>37.4</v>
          </cell>
          <cell r="L445">
            <v>15780.501866307401</v>
          </cell>
          <cell r="M445">
            <v>7.1220448743835103</v>
          </cell>
          <cell r="N445">
            <v>1.5042363962672101</v>
          </cell>
        </row>
        <row r="446">
          <cell r="G446" t="str">
            <v>Denmark</v>
          </cell>
          <cell r="H446">
            <v>1</v>
          </cell>
          <cell r="I446">
            <v>2</v>
          </cell>
          <cell r="J446">
            <v>2</v>
          </cell>
          <cell r="K446">
            <v>21.4</v>
          </cell>
          <cell r="L446">
            <v>12767.7324179199</v>
          </cell>
          <cell r="M446">
            <v>5.6979813202001299</v>
          </cell>
          <cell r="N446">
            <v>1.66789727990666</v>
          </cell>
        </row>
        <row r="447">
          <cell r="G447" t="str">
            <v>Denmark</v>
          </cell>
          <cell r="H447">
            <v>1</v>
          </cell>
          <cell r="I447">
            <v>3</v>
          </cell>
          <cell r="J447">
            <v>2</v>
          </cell>
          <cell r="K447">
            <v>12.3</v>
          </cell>
          <cell r="L447">
            <v>7900.7970445192104</v>
          </cell>
          <cell r="M447">
            <v>7.1009881080878401</v>
          </cell>
          <cell r="N447">
            <v>2.5105914148578998</v>
          </cell>
        </row>
        <row r="448">
          <cell r="G448" t="str">
            <v>Denmark</v>
          </cell>
          <cell r="H448">
            <v>2</v>
          </cell>
          <cell r="I448">
            <v>1</v>
          </cell>
          <cell r="J448">
            <v>2</v>
          </cell>
          <cell r="K448">
            <v>20.7</v>
          </cell>
          <cell r="L448">
            <v>10137.345634843599</v>
          </cell>
          <cell r="M448">
            <v>5.38013979391999</v>
          </cell>
          <cell r="N448">
            <v>1.7334178047289299</v>
          </cell>
        </row>
        <row r="449">
          <cell r="G449" t="str">
            <v>Denmark</v>
          </cell>
          <cell r="H449">
            <v>2</v>
          </cell>
          <cell r="I449">
            <v>2</v>
          </cell>
          <cell r="J449">
            <v>2</v>
          </cell>
          <cell r="K449">
            <v>37.1</v>
          </cell>
          <cell r="L449">
            <v>20518.968598514199</v>
          </cell>
          <cell r="M449">
            <v>4.2888534189889604</v>
          </cell>
          <cell r="N449">
            <v>0.84476017014215199</v>
          </cell>
        </row>
        <row r="450">
          <cell r="G450" t="str">
            <v>Denmark</v>
          </cell>
          <cell r="H450">
            <v>2</v>
          </cell>
          <cell r="I450">
            <v>3</v>
          </cell>
          <cell r="J450">
            <v>2</v>
          </cell>
          <cell r="K450">
            <v>33.5</v>
          </cell>
          <cell r="L450">
            <v>22957.488298950499</v>
          </cell>
          <cell r="M450">
            <v>5.4343295642573697</v>
          </cell>
          <cell r="N450">
            <v>0.98270293350793603</v>
          </cell>
        </row>
        <row r="451">
          <cell r="G451" t="str">
            <v>Denmark</v>
          </cell>
          <cell r="H451">
            <v>2</v>
          </cell>
          <cell r="I451">
            <v>4</v>
          </cell>
          <cell r="J451">
            <v>2</v>
          </cell>
          <cell r="K451">
            <v>3.7</v>
          </cell>
          <cell r="L451">
            <v>2208.7964470893698</v>
          </cell>
          <cell r="M451">
            <v>3.5080595355794402</v>
          </cell>
          <cell r="N451">
            <v>3.0280894252657502</v>
          </cell>
        </row>
        <row r="452">
          <cell r="G452" t="str">
            <v>Denmark</v>
          </cell>
          <cell r="H452">
            <v>3</v>
          </cell>
          <cell r="I452">
            <v>1</v>
          </cell>
          <cell r="J452">
            <v>2</v>
          </cell>
          <cell r="K452">
            <v>10.1</v>
          </cell>
          <cell r="L452">
            <v>3018.83501869252</v>
          </cell>
          <cell r="M452">
            <v>4.4883961951489804</v>
          </cell>
          <cell r="N452">
            <v>1.84178499720134</v>
          </cell>
        </row>
        <row r="453">
          <cell r="G453" t="str">
            <v>Denmark</v>
          </cell>
          <cell r="H453">
            <v>3</v>
          </cell>
          <cell r="I453">
            <v>2</v>
          </cell>
          <cell r="J453">
            <v>2</v>
          </cell>
          <cell r="K453">
            <v>27.3</v>
          </cell>
          <cell r="L453">
            <v>10563.0738981344</v>
          </cell>
          <cell r="M453">
            <v>3.8284838193069399</v>
          </cell>
          <cell r="N453">
            <v>1.1269747963316901</v>
          </cell>
        </row>
        <row r="454">
          <cell r="G454" t="str">
            <v>Denmark</v>
          </cell>
          <cell r="H454">
            <v>3</v>
          </cell>
          <cell r="I454">
            <v>3</v>
          </cell>
          <cell r="J454">
            <v>2</v>
          </cell>
          <cell r="K454">
            <v>41.7</v>
          </cell>
          <cell r="L454">
            <v>20809.755800249699</v>
          </cell>
          <cell r="M454">
            <v>3.34174053114659</v>
          </cell>
          <cell r="N454">
            <v>0.687049510051567</v>
          </cell>
        </row>
        <row r="455">
          <cell r="G455" t="str">
            <v>Denmark</v>
          </cell>
          <cell r="H455">
            <v>3</v>
          </cell>
          <cell r="I455">
            <v>4</v>
          </cell>
          <cell r="J455">
            <v>2</v>
          </cell>
          <cell r="K455">
            <v>11.9</v>
          </cell>
          <cell r="L455">
            <v>6807.2122096036401</v>
          </cell>
          <cell r="M455">
            <v>3.02555953673816</v>
          </cell>
          <cell r="N455">
            <v>1.2292797742219199</v>
          </cell>
        </row>
        <row r="456">
          <cell r="G456" t="str">
            <v>England (UK)</v>
          </cell>
          <cell r="H456">
            <v>1</v>
          </cell>
          <cell r="I456">
            <v>1</v>
          </cell>
          <cell r="J456">
            <v>2</v>
          </cell>
          <cell r="K456">
            <v>33.6</v>
          </cell>
          <cell r="L456">
            <v>212801.37327304401</v>
          </cell>
          <cell r="M456">
            <v>9.7806205835994895</v>
          </cell>
          <cell r="N456">
            <v>1.90959089226635</v>
          </cell>
        </row>
        <row r="457">
          <cell r="G457" t="str">
            <v>England (UK)</v>
          </cell>
          <cell r="H457">
            <v>1</v>
          </cell>
          <cell r="I457">
            <v>2</v>
          </cell>
          <cell r="J457">
            <v>2</v>
          </cell>
          <cell r="K457">
            <v>34.9</v>
          </cell>
          <cell r="L457">
            <v>207672.51873255201</v>
          </cell>
          <cell r="M457">
            <v>7.16484269910283</v>
          </cell>
          <cell r="N457">
            <v>1.5063105059251201</v>
          </cell>
        </row>
        <row r="458">
          <cell r="G458" t="str">
            <v>England (UK)</v>
          </cell>
          <cell r="H458">
            <v>1</v>
          </cell>
          <cell r="I458">
            <v>3</v>
          </cell>
          <cell r="J458">
            <v>2</v>
          </cell>
          <cell r="K458">
            <v>5.8</v>
          </cell>
          <cell r="L458">
            <v>31279.460764162199</v>
          </cell>
          <cell r="M458">
            <v>2.4493485703280502</v>
          </cell>
          <cell r="N458">
            <v>1.55432673223895</v>
          </cell>
        </row>
        <row r="459">
          <cell r="G459" t="str">
            <v>England (UK)</v>
          </cell>
          <cell r="H459">
            <v>2</v>
          </cell>
          <cell r="I459">
            <v>1</v>
          </cell>
          <cell r="J459">
            <v>2</v>
          </cell>
          <cell r="K459">
            <v>18.3</v>
          </cell>
          <cell r="L459">
            <v>125173.174646018</v>
          </cell>
          <cell r="M459">
            <v>8.9969360674721308</v>
          </cell>
          <cell r="N459">
            <v>2.5160064627596199</v>
          </cell>
        </row>
        <row r="460">
          <cell r="G460" t="str">
            <v>England (UK)</v>
          </cell>
          <cell r="H460">
            <v>2</v>
          </cell>
          <cell r="I460">
            <v>2</v>
          </cell>
          <cell r="J460">
            <v>2</v>
          </cell>
          <cell r="K460">
            <v>33.799999999999997</v>
          </cell>
          <cell r="L460">
            <v>217726.54407021601</v>
          </cell>
          <cell r="M460">
            <v>6.2792186673003396</v>
          </cell>
          <cell r="N460">
            <v>1.38887190872341</v>
          </cell>
        </row>
        <row r="461">
          <cell r="G461" t="str">
            <v>England (UK)</v>
          </cell>
          <cell r="H461">
            <v>2</v>
          </cell>
          <cell r="I461">
            <v>3</v>
          </cell>
          <cell r="J461">
            <v>2</v>
          </cell>
          <cell r="K461">
            <v>25.6</v>
          </cell>
          <cell r="L461">
            <v>167452.72791098501</v>
          </cell>
          <cell r="M461">
            <v>4.3235528334033404</v>
          </cell>
          <cell r="N461">
            <v>0.99553954754540697</v>
          </cell>
        </row>
        <row r="462">
          <cell r="G462" t="str">
            <v>England (UK)</v>
          </cell>
          <cell r="H462">
            <v>2</v>
          </cell>
          <cell r="I462">
            <v>4</v>
          </cell>
          <cell r="J462">
            <v>2</v>
          </cell>
          <cell r="K462">
            <v>6.3</v>
          </cell>
          <cell r="L462">
            <v>40059.944662990602</v>
          </cell>
          <cell r="M462">
            <v>3.6609544908373302</v>
          </cell>
          <cell r="N462">
            <v>1.9275471253124801</v>
          </cell>
        </row>
        <row r="463">
          <cell r="G463" t="str">
            <v>England (UK)</v>
          </cell>
          <cell r="H463">
            <v>3</v>
          </cell>
          <cell r="I463">
            <v>1</v>
          </cell>
          <cell r="J463">
            <v>2</v>
          </cell>
          <cell r="K463">
            <v>7.9</v>
          </cell>
          <cell r="L463">
            <v>39213.635101699503</v>
          </cell>
          <cell r="M463">
            <v>5.3355485439429202</v>
          </cell>
          <cell r="N463">
            <v>2.3669492371736198</v>
          </cell>
        </row>
        <row r="464">
          <cell r="G464" t="str">
            <v>England (UK)</v>
          </cell>
          <cell r="H464">
            <v>3</v>
          </cell>
          <cell r="I464">
            <v>2</v>
          </cell>
          <cell r="J464">
            <v>2</v>
          </cell>
          <cell r="K464">
            <v>16.399999999999999</v>
          </cell>
          <cell r="L464">
            <v>98968.387614598003</v>
          </cell>
          <cell r="M464">
            <v>3.9612686914506701</v>
          </cell>
          <cell r="N464">
            <v>1.3517440858901599</v>
          </cell>
        </row>
        <row r="465">
          <cell r="G465" t="str">
            <v>England (UK)</v>
          </cell>
          <cell r="H465">
            <v>3</v>
          </cell>
          <cell r="I465">
            <v>3</v>
          </cell>
          <cell r="J465">
            <v>2</v>
          </cell>
          <cell r="K465">
            <v>25.2</v>
          </cell>
          <cell r="L465">
            <v>125915.266781973</v>
          </cell>
          <cell r="M465">
            <v>2.58743325184067</v>
          </cell>
          <cell r="N465">
            <v>0.56622659902386296</v>
          </cell>
        </row>
        <row r="466">
          <cell r="G466" t="str">
            <v>England (UK)</v>
          </cell>
          <cell r="H466">
            <v>3</v>
          </cell>
          <cell r="I466">
            <v>4</v>
          </cell>
          <cell r="J466">
            <v>2</v>
          </cell>
          <cell r="K466">
            <v>11.5</v>
          </cell>
          <cell r="L466">
            <v>52544.700603423102</v>
          </cell>
          <cell r="M466">
            <v>1.9266648429673501</v>
          </cell>
          <cell r="N466">
            <v>0.66801474550335005</v>
          </cell>
        </row>
        <row r="467">
          <cell r="G467" t="str">
            <v>Estonia</v>
          </cell>
          <cell r="H467">
            <v>1</v>
          </cell>
          <cell r="I467">
            <v>1</v>
          </cell>
          <cell r="J467">
            <v>2</v>
          </cell>
          <cell r="K467">
            <v>19.899999999999999</v>
          </cell>
          <cell r="L467">
            <v>2513.9240808974901</v>
          </cell>
          <cell r="M467">
            <v>8.67055612149327</v>
          </cell>
          <cell r="N467">
            <v>2.3010331383825902</v>
          </cell>
        </row>
        <row r="468">
          <cell r="G468" t="str">
            <v>Estonia</v>
          </cell>
          <cell r="H468">
            <v>1</v>
          </cell>
          <cell r="I468">
            <v>2</v>
          </cell>
          <cell r="J468">
            <v>2</v>
          </cell>
          <cell r="K468">
            <v>32.6</v>
          </cell>
          <cell r="L468">
            <v>4142.5779601693803</v>
          </cell>
          <cell r="M468">
            <v>11.2944335012804</v>
          </cell>
          <cell r="N468">
            <v>2.0454138543117102</v>
          </cell>
        </row>
        <row r="469">
          <cell r="G469" t="str">
            <v>Estonia</v>
          </cell>
          <cell r="H469">
            <v>1</v>
          </cell>
          <cell r="I469">
            <v>3</v>
          </cell>
          <cell r="J469">
            <v>2</v>
          </cell>
          <cell r="K469">
            <v>11</v>
          </cell>
          <cell r="L469">
            <v>1339.5079818015199</v>
          </cell>
          <cell r="M469">
            <v>6.48767128665627</v>
          </cell>
          <cell r="N469">
            <v>2.18385888994273</v>
          </cell>
        </row>
        <row r="470">
          <cell r="G470" t="str">
            <v>Estonia</v>
          </cell>
          <cell r="H470">
            <v>2</v>
          </cell>
          <cell r="I470">
            <v>1</v>
          </cell>
          <cell r="J470">
            <v>2</v>
          </cell>
          <cell r="K470">
            <v>33.9</v>
          </cell>
          <cell r="L470">
            <v>4206.4723121262796</v>
          </cell>
          <cell r="M470">
            <v>8.0881069533982899</v>
          </cell>
          <cell r="N470">
            <v>1.4655582038627299</v>
          </cell>
        </row>
        <row r="471">
          <cell r="G471" t="str">
            <v>Estonia</v>
          </cell>
          <cell r="H471">
            <v>2</v>
          </cell>
          <cell r="I471">
            <v>2</v>
          </cell>
          <cell r="J471">
            <v>2</v>
          </cell>
          <cell r="K471">
            <v>71.400000000000006</v>
          </cell>
          <cell r="L471">
            <v>8900.4397308076805</v>
          </cell>
          <cell r="M471">
            <v>6.8084379160523598</v>
          </cell>
          <cell r="N471">
            <v>0.83727478397586796</v>
          </cell>
        </row>
        <row r="472">
          <cell r="G472" t="str">
            <v>Estonia</v>
          </cell>
          <cell r="H472">
            <v>2</v>
          </cell>
          <cell r="I472">
            <v>3</v>
          </cell>
          <cell r="J472">
            <v>2</v>
          </cell>
          <cell r="K472">
            <v>58.1</v>
          </cell>
          <cell r="L472">
            <v>6930.0366065444696</v>
          </cell>
          <cell r="M472">
            <v>5.6473741632665</v>
          </cell>
          <cell r="N472">
            <v>0.76037091388254097</v>
          </cell>
        </row>
        <row r="473">
          <cell r="G473" t="str">
            <v>Estonia</v>
          </cell>
          <cell r="H473">
            <v>2</v>
          </cell>
          <cell r="I473">
            <v>4</v>
          </cell>
          <cell r="J473">
            <v>2</v>
          </cell>
          <cell r="K473">
            <v>6.6</v>
          </cell>
          <cell r="L473">
            <v>759.468805416642</v>
          </cell>
          <cell r="M473">
            <v>3.5472037780246501</v>
          </cell>
          <cell r="N473">
            <v>1.7693075458379199</v>
          </cell>
        </row>
        <row r="474">
          <cell r="G474" t="str">
            <v>Estonia</v>
          </cell>
          <cell r="H474">
            <v>3</v>
          </cell>
          <cell r="I474">
            <v>1</v>
          </cell>
          <cell r="J474">
            <v>2</v>
          </cell>
          <cell r="K474">
            <v>9.5</v>
          </cell>
          <cell r="L474">
            <v>1182.46933876362</v>
          </cell>
          <cell r="M474">
            <v>5.72110631886114</v>
          </cell>
          <cell r="N474">
            <v>1.9180822319437101</v>
          </cell>
        </row>
        <row r="475">
          <cell r="G475" t="str">
            <v>Estonia</v>
          </cell>
          <cell r="H475">
            <v>3</v>
          </cell>
          <cell r="I475">
            <v>2</v>
          </cell>
          <cell r="J475">
            <v>2</v>
          </cell>
          <cell r="K475">
            <v>27.6</v>
          </cell>
          <cell r="L475">
            <v>3287.9724226764902</v>
          </cell>
          <cell r="M475">
            <v>3.87044358743645</v>
          </cell>
          <cell r="N475">
            <v>0.83825980948843504</v>
          </cell>
        </row>
        <row r="476">
          <cell r="G476" t="str">
            <v>Estonia</v>
          </cell>
          <cell r="H476">
            <v>3</v>
          </cell>
          <cell r="I476">
            <v>3</v>
          </cell>
          <cell r="J476">
            <v>2</v>
          </cell>
          <cell r="K476">
            <v>45.3</v>
          </cell>
          <cell r="L476">
            <v>5517.4971900602504</v>
          </cell>
          <cell r="M476">
            <v>3.9076022531147601</v>
          </cell>
          <cell r="N476">
            <v>0.574467299200905</v>
          </cell>
        </row>
        <row r="477">
          <cell r="G477" t="str">
            <v>Estonia</v>
          </cell>
          <cell r="H477">
            <v>3</v>
          </cell>
          <cell r="I477">
            <v>4</v>
          </cell>
          <cell r="J477">
            <v>2</v>
          </cell>
          <cell r="K477">
            <v>8.6</v>
          </cell>
          <cell r="L477">
            <v>1070.43394856451</v>
          </cell>
          <cell r="M477">
            <v>1.91050128539794</v>
          </cell>
          <cell r="N477">
            <v>0.67475713007740301</v>
          </cell>
        </row>
        <row r="478">
          <cell r="G478" t="str">
            <v>Finland</v>
          </cell>
          <cell r="H478">
            <v>1</v>
          </cell>
          <cell r="I478">
            <v>1</v>
          </cell>
          <cell r="J478">
            <v>2</v>
          </cell>
          <cell r="K478">
            <v>4.3</v>
          </cell>
          <cell r="L478">
            <v>3755.5283988127399</v>
          </cell>
          <cell r="M478">
            <v>3.1114655950492698</v>
          </cell>
          <cell r="N478">
            <v>1.72309368505974</v>
          </cell>
        </row>
        <row r="479">
          <cell r="G479" t="str">
            <v>Finland</v>
          </cell>
          <cell r="H479">
            <v>1</v>
          </cell>
          <cell r="I479">
            <v>2</v>
          </cell>
          <cell r="J479">
            <v>2</v>
          </cell>
          <cell r="K479">
            <v>8.9</v>
          </cell>
          <cell r="L479">
            <v>6212.1484882872101</v>
          </cell>
          <cell r="M479">
            <v>3.8854576126340299</v>
          </cell>
          <cell r="N479">
            <v>1.40862705366672</v>
          </cell>
        </row>
        <row r="480">
          <cell r="G480" t="str">
            <v>Finland</v>
          </cell>
          <cell r="H480">
            <v>1</v>
          </cell>
          <cell r="I480">
            <v>3</v>
          </cell>
          <cell r="J480">
            <v>2</v>
          </cell>
          <cell r="K480">
            <v>7.1</v>
          </cell>
          <cell r="L480">
            <v>5251.9357806949902</v>
          </cell>
          <cell r="M480">
            <v>5.3400204278303098</v>
          </cell>
          <cell r="N480">
            <v>2.3274672502076901</v>
          </cell>
        </row>
        <row r="481">
          <cell r="G481" t="str">
            <v>Finland</v>
          </cell>
          <cell r="H481">
            <v>2</v>
          </cell>
          <cell r="I481">
            <v>1</v>
          </cell>
          <cell r="J481">
            <v>2</v>
          </cell>
          <cell r="K481">
            <v>11.7</v>
          </cell>
          <cell r="L481">
            <v>9360.1314930962708</v>
          </cell>
          <cell r="M481">
            <v>6.0577285585880301</v>
          </cell>
          <cell r="N481">
            <v>1.87746402411416</v>
          </cell>
        </row>
        <row r="482">
          <cell r="G482" t="str">
            <v>Finland</v>
          </cell>
          <cell r="H482">
            <v>2</v>
          </cell>
          <cell r="I482">
            <v>2</v>
          </cell>
          <cell r="J482">
            <v>2</v>
          </cell>
          <cell r="K482">
            <v>22.4</v>
          </cell>
          <cell r="L482">
            <v>15707.744440770601</v>
          </cell>
          <cell r="M482">
            <v>3.9194114313085699</v>
          </cell>
          <cell r="N482">
            <v>1.0507059405255801</v>
          </cell>
        </row>
        <row r="483">
          <cell r="G483" t="str">
            <v>Finland</v>
          </cell>
          <cell r="H483">
            <v>2</v>
          </cell>
          <cell r="I483">
            <v>3</v>
          </cell>
          <cell r="J483">
            <v>2</v>
          </cell>
          <cell r="K483">
            <v>32.700000000000003</v>
          </cell>
          <cell r="L483">
            <v>22673.467193482698</v>
          </cell>
          <cell r="M483">
            <v>4.6875053152000099</v>
          </cell>
          <cell r="N483">
            <v>1.0025645392772899</v>
          </cell>
        </row>
        <row r="484">
          <cell r="G484" t="str">
            <v>Finland</v>
          </cell>
          <cell r="H484">
            <v>2</v>
          </cell>
          <cell r="I484">
            <v>4</v>
          </cell>
          <cell r="J484">
            <v>2</v>
          </cell>
          <cell r="K484">
            <v>12.2</v>
          </cell>
          <cell r="L484">
            <v>8307.4225440623304</v>
          </cell>
          <cell r="M484">
            <v>5.0966418279683596</v>
          </cell>
          <cell r="N484">
            <v>1.5981862453131599</v>
          </cell>
        </row>
        <row r="485">
          <cell r="G485" t="str">
            <v>Finland</v>
          </cell>
          <cell r="H485">
            <v>3</v>
          </cell>
          <cell r="I485">
            <v>2</v>
          </cell>
          <cell r="J485">
            <v>2</v>
          </cell>
          <cell r="K485">
            <v>8.6</v>
          </cell>
          <cell r="L485">
            <v>5305.2313706928198</v>
          </cell>
          <cell r="M485">
            <v>2.6236074521005199</v>
          </cell>
          <cell r="N485">
            <v>1.0021149306339601</v>
          </cell>
        </row>
        <row r="486">
          <cell r="G486" t="str">
            <v>Finland</v>
          </cell>
          <cell r="H486">
            <v>3</v>
          </cell>
          <cell r="I486">
            <v>3</v>
          </cell>
          <cell r="J486">
            <v>2</v>
          </cell>
          <cell r="K486">
            <v>20.399999999999999</v>
          </cell>
          <cell r="L486">
            <v>12666.7150854871</v>
          </cell>
          <cell r="M486">
            <v>2.3633794303396201</v>
          </cell>
          <cell r="N486">
            <v>0.59603474674843004</v>
          </cell>
        </row>
        <row r="487">
          <cell r="G487" t="str">
            <v>Finland</v>
          </cell>
          <cell r="H487">
            <v>3</v>
          </cell>
          <cell r="I487">
            <v>4</v>
          </cell>
          <cell r="J487">
            <v>2</v>
          </cell>
          <cell r="K487">
            <v>22.6</v>
          </cell>
          <cell r="L487">
            <v>13680.7366573483</v>
          </cell>
          <cell r="M487">
            <v>3.0359013233340799</v>
          </cell>
          <cell r="N487">
            <v>0.62598738371037099</v>
          </cell>
        </row>
        <row r="488">
          <cell r="G488" t="str">
            <v>Flanders (Belgium)</v>
          </cell>
          <cell r="H488">
            <v>1</v>
          </cell>
          <cell r="I488">
            <v>1</v>
          </cell>
          <cell r="J488">
            <v>2</v>
          </cell>
          <cell r="K488">
            <v>7</v>
          </cell>
          <cell r="L488">
            <v>4666.0187865858597</v>
          </cell>
          <cell r="M488">
            <v>2.0425949444040601</v>
          </cell>
          <cell r="N488">
            <v>0.84374133868691803</v>
          </cell>
        </row>
        <row r="489">
          <cell r="G489" t="str">
            <v>Flanders (Belgium)</v>
          </cell>
          <cell r="H489">
            <v>1</v>
          </cell>
          <cell r="I489">
            <v>2</v>
          </cell>
          <cell r="J489">
            <v>2</v>
          </cell>
          <cell r="K489">
            <v>7.8</v>
          </cell>
          <cell r="L489">
            <v>5122.5071788898704</v>
          </cell>
          <cell r="M489">
            <v>2.2984940666905498</v>
          </cell>
          <cell r="N489">
            <v>0.86054443286122995</v>
          </cell>
        </row>
        <row r="490">
          <cell r="G490" t="str">
            <v>Flanders (Belgium)</v>
          </cell>
          <cell r="H490">
            <v>2</v>
          </cell>
          <cell r="I490">
            <v>1</v>
          </cell>
          <cell r="J490">
            <v>2</v>
          </cell>
          <cell r="K490">
            <v>7.9</v>
          </cell>
          <cell r="L490">
            <v>5429.7797416979101</v>
          </cell>
          <cell r="M490">
            <v>2.3586333038762302</v>
          </cell>
          <cell r="N490">
            <v>1.0075337777290101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7.4</v>
          </cell>
          <cell r="L492">
            <v>5118.5497681446604</v>
          </cell>
          <cell r="M492">
            <v>1.0060187485608001</v>
          </cell>
          <cell r="N492">
            <v>0.46703294247719901</v>
          </cell>
        </row>
        <row r="493">
          <cell r="G493" t="str">
            <v>Flanders (Belgium)</v>
          </cell>
          <cell r="H493">
            <v>3</v>
          </cell>
          <cell r="I493">
            <v>2</v>
          </cell>
          <cell r="J493">
            <v>2</v>
          </cell>
          <cell r="K493">
            <v>4.4000000000000004</v>
          </cell>
          <cell r="L493">
            <v>3023.0295016227801</v>
          </cell>
          <cell r="M493">
            <v>1.3601640874240699</v>
          </cell>
          <cell r="N493">
            <v>0.75542060284005297</v>
          </cell>
        </row>
        <row r="494">
          <cell r="G494" t="str">
            <v>Flanders (Belgium)</v>
          </cell>
          <cell r="H494">
            <v>3</v>
          </cell>
          <cell r="I494">
            <v>3</v>
          </cell>
          <cell r="J494">
            <v>2</v>
          </cell>
          <cell r="K494">
            <v>13.9</v>
          </cell>
          <cell r="L494">
            <v>9559.2849688774895</v>
          </cell>
          <cell r="M494">
            <v>1.4005331886157899</v>
          </cell>
          <cell r="N494">
            <v>0.44443810859499699</v>
          </cell>
        </row>
        <row r="495">
          <cell r="G495" t="str">
            <v>Flanders (Belgium)</v>
          </cell>
          <cell r="H495">
            <v>3</v>
          </cell>
          <cell r="I495">
            <v>4</v>
          </cell>
          <cell r="J495">
            <v>2</v>
          </cell>
          <cell r="K495">
            <v>3.7</v>
          </cell>
          <cell r="L495">
            <v>2690.20687586551</v>
          </cell>
          <cell r="M495">
            <v>0.80550187061675305</v>
          </cell>
          <cell r="N495">
            <v>0.53589111959163005</v>
          </cell>
        </row>
        <row r="496">
          <cell r="G496" t="str">
            <v>France</v>
          </cell>
          <cell r="H496">
            <v>1</v>
          </cell>
          <cell r="I496">
            <v>1</v>
          </cell>
          <cell r="J496">
            <v>2</v>
          </cell>
          <cell r="K496">
            <v>34.200000000000003</v>
          </cell>
          <cell r="L496">
            <v>265265.16245213</v>
          </cell>
          <cell r="M496">
            <v>6.4516147884383201</v>
          </cell>
          <cell r="N496">
            <v>1.0705596373425099</v>
          </cell>
        </row>
        <row r="497">
          <cell r="G497" t="str">
            <v>France</v>
          </cell>
          <cell r="H497">
            <v>1</v>
          </cell>
          <cell r="I497">
            <v>2</v>
          </cell>
          <cell r="J497">
            <v>2</v>
          </cell>
          <cell r="K497">
            <v>27.6</v>
          </cell>
          <cell r="L497">
            <v>197226.747603809</v>
          </cell>
          <cell r="M497">
            <v>6.4344740762552703</v>
          </cell>
          <cell r="N497">
            <v>1.1275536292853101</v>
          </cell>
        </row>
        <row r="498">
          <cell r="G498" t="str">
            <v>France</v>
          </cell>
          <cell r="H498">
            <v>1</v>
          </cell>
          <cell r="I498">
            <v>3</v>
          </cell>
          <cell r="J498">
            <v>2</v>
          </cell>
          <cell r="K498">
            <v>10</v>
          </cell>
          <cell r="L498">
            <v>77521.563952662007</v>
          </cell>
          <cell r="M498">
            <v>7.0944663777230801</v>
          </cell>
          <cell r="N498">
            <v>2.1999010759442901</v>
          </cell>
        </row>
        <row r="499">
          <cell r="G499" t="str">
            <v>France</v>
          </cell>
          <cell r="H499">
            <v>2</v>
          </cell>
          <cell r="I499">
            <v>1</v>
          </cell>
          <cell r="J499">
            <v>2</v>
          </cell>
          <cell r="K499">
            <v>30</v>
          </cell>
          <cell r="L499">
            <v>211328.874117859</v>
          </cell>
          <cell r="M499">
            <v>7.2580626447667402</v>
          </cell>
          <cell r="N499">
            <v>1.09400123320028</v>
          </cell>
        </row>
        <row r="500">
          <cell r="G500" t="str">
            <v>France</v>
          </cell>
          <cell r="H500">
            <v>2</v>
          </cell>
          <cell r="I500">
            <v>2</v>
          </cell>
          <cell r="J500">
            <v>2</v>
          </cell>
          <cell r="K500">
            <v>49.5</v>
          </cell>
          <cell r="L500">
            <v>353238.251222327</v>
          </cell>
          <cell r="M500">
            <v>5.4540843555168097</v>
          </cell>
          <cell r="N500">
            <v>0.73590012534292804</v>
          </cell>
        </row>
        <row r="501">
          <cell r="G501" t="str">
            <v>France</v>
          </cell>
          <cell r="H501">
            <v>2</v>
          </cell>
          <cell r="I501">
            <v>3</v>
          </cell>
          <cell r="J501">
            <v>2</v>
          </cell>
          <cell r="K501">
            <v>40.4</v>
          </cell>
          <cell r="L501">
            <v>282266.19085473998</v>
          </cell>
          <cell r="M501">
            <v>6.3461461292130501</v>
          </cell>
          <cell r="N501">
            <v>0.91115811648927003</v>
          </cell>
        </row>
        <row r="502">
          <cell r="G502" t="str">
            <v>France</v>
          </cell>
          <cell r="H502">
            <v>2</v>
          </cell>
          <cell r="I502">
            <v>4</v>
          </cell>
          <cell r="J502">
            <v>2</v>
          </cell>
          <cell r="K502">
            <v>3.1</v>
          </cell>
          <cell r="L502">
            <v>23164.715580246499</v>
          </cell>
          <cell r="M502">
            <v>4.8093881555289801</v>
          </cell>
          <cell r="N502">
            <v>2.8573419704997098</v>
          </cell>
        </row>
        <row r="503">
          <cell r="G503" t="str">
            <v>France</v>
          </cell>
          <cell r="H503">
            <v>3</v>
          </cell>
          <cell r="I503">
            <v>1</v>
          </cell>
          <cell r="J503">
            <v>2</v>
          </cell>
          <cell r="K503">
            <v>5.6</v>
          </cell>
          <cell r="L503">
            <v>40422.034178847302</v>
          </cell>
          <cell r="M503">
            <v>8.0780654299364194</v>
          </cell>
          <cell r="N503">
            <v>2.93796069878216</v>
          </cell>
        </row>
        <row r="504">
          <cell r="G504" t="str">
            <v>France</v>
          </cell>
          <cell r="H504">
            <v>3</v>
          </cell>
          <cell r="I504">
            <v>2</v>
          </cell>
          <cell r="J504">
            <v>2</v>
          </cell>
          <cell r="K504">
            <v>15.2</v>
          </cell>
          <cell r="L504">
            <v>91421.245692003897</v>
          </cell>
          <cell r="M504">
            <v>4.0752664263850598</v>
          </cell>
          <cell r="N504">
            <v>0.97640222602941296</v>
          </cell>
        </row>
        <row r="505">
          <cell r="G505" t="str">
            <v>France</v>
          </cell>
          <cell r="H505">
            <v>3</v>
          </cell>
          <cell r="I505">
            <v>3</v>
          </cell>
          <cell r="J505">
            <v>2</v>
          </cell>
          <cell r="K505">
            <v>24.7</v>
          </cell>
          <cell r="L505">
            <v>148865.47322904001</v>
          </cell>
          <cell r="M505">
            <v>2.9913080660251499</v>
          </cell>
          <cell r="N505">
            <v>0.62545746486082299</v>
          </cell>
        </row>
        <row r="506">
          <cell r="G506" t="str">
            <v>France</v>
          </cell>
          <cell r="H506">
            <v>3</v>
          </cell>
          <cell r="I506">
            <v>4</v>
          </cell>
          <cell r="J506">
            <v>2</v>
          </cell>
          <cell r="K506">
            <v>13.5</v>
          </cell>
          <cell r="L506">
            <v>82186.299881225103</v>
          </cell>
          <cell r="M506">
            <v>4.5614720802556201</v>
          </cell>
          <cell r="N506">
            <v>1.3844670167712201</v>
          </cell>
        </row>
        <row r="507">
          <cell r="G507" t="str">
            <v>Germany</v>
          </cell>
          <cell r="H507">
            <v>1</v>
          </cell>
          <cell r="I507">
            <v>1</v>
          </cell>
          <cell r="J507">
            <v>2</v>
          </cell>
          <cell r="K507">
            <v>17.399999999999999</v>
          </cell>
          <cell r="L507">
            <v>222650.274362536</v>
          </cell>
          <cell r="M507">
            <v>9.3417959273414404</v>
          </cell>
          <cell r="N507">
            <v>2.6325837914220398</v>
          </cell>
        </row>
        <row r="508">
          <cell r="G508" t="str">
            <v>Germany</v>
          </cell>
          <cell r="H508">
            <v>1</v>
          </cell>
          <cell r="I508">
            <v>2</v>
          </cell>
          <cell r="J508">
            <v>2</v>
          </cell>
          <cell r="K508">
            <v>10</v>
          </cell>
          <cell r="L508">
            <v>126777.853389775</v>
          </cell>
          <cell r="M508">
            <v>8.2796068294068093</v>
          </cell>
          <cell r="N508">
            <v>3.66314784295102</v>
          </cell>
        </row>
        <row r="509">
          <cell r="G509" t="str">
            <v>Germany</v>
          </cell>
          <cell r="H509">
            <v>1</v>
          </cell>
          <cell r="I509">
            <v>3</v>
          </cell>
          <cell r="J509">
            <v>2</v>
          </cell>
          <cell r="K509">
            <v>2.5</v>
          </cell>
          <cell r="L509">
            <v>30166.8975307283</v>
          </cell>
          <cell r="M509">
            <v>7.5997119628378202</v>
          </cell>
          <cell r="N509">
            <v>5.1316173494601198</v>
          </cell>
        </row>
        <row r="510">
          <cell r="G510" t="str">
            <v>Germany</v>
          </cell>
          <cell r="H510">
            <v>2</v>
          </cell>
          <cell r="I510">
            <v>1</v>
          </cell>
          <cell r="J510">
            <v>2</v>
          </cell>
          <cell r="K510">
            <v>21.9</v>
          </cell>
          <cell r="L510">
            <v>242367.12273497699</v>
          </cell>
          <cell r="M510">
            <v>5.0761284980306103</v>
          </cell>
          <cell r="N510">
            <v>1.2399038635447699</v>
          </cell>
        </row>
        <row r="511">
          <cell r="G511" t="str">
            <v>Germany</v>
          </cell>
          <cell r="H511">
            <v>2</v>
          </cell>
          <cell r="I511">
            <v>2</v>
          </cell>
          <cell r="J511">
            <v>2</v>
          </cell>
          <cell r="K511">
            <v>32.799999999999997</v>
          </cell>
          <cell r="L511">
            <v>399814.23332505499</v>
          </cell>
          <cell r="M511">
            <v>3.9590110095324702</v>
          </cell>
          <cell r="N511">
            <v>0.86864526876660897</v>
          </cell>
        </row>
        <row r="512">
          <cell r="G512" t="str">
            <v>Germany</v>
          </cell>
          <cell r="H512">
            <v>2</v>
          </cell>
          <cell r="I512">
            <v>3</v>
          </cell>
          <cell r="J512">
            <v>2</v>
          </cell>
          <cell r="K512">
            <v>32.1</v>
          </cell>
          <cell r="L512">
            <v>347387.06423785398</v>
          </cell>
          <cell r="M512">
            <v>4.3141101310146404</v>
          </cell>
          <cell r="N512">
            <v>0.96490522196513095</v>
          </cell>
        </row>
        <row r="513">
          <cell r="G513" t="str">
            <v>Germany</v>
          </cell>
          <cell r="H513">
            <v>3</v>
          </cell>
          <cell r="I513">
            <v>1</v>
          </cell>
          <cell r="J513">
            <v>2</v>
          </cell>
          <cell r="K513">
            <v>5.4</v>
          </cell>
          <cell r="L513">
            <v>48501.624576021903</v>
          </cell>
          <cell r="M513">
            <v>5.5404819827726399</v>
          </cell>
          <cell r="N513">
            <v>2.9439086725038699</v>
          </cell>
        </row>
        <row r="514">
          <cell r="G514" t="str">
            <v>Germany</v>
          </cell>
          <cell r="H514">
            <v>3</v>
          </cell>
          <cell r="I514">
            <v>2</v>
          </cell>
          <cell r="J514">
            <v>2</v>
          </cell>
          <cell r="K514">
            <v>11.4</v>
          </cell>
          <cell r="L514">
            <v>112133.93770580601</v>
          </cell>
          <cell r="M514">
            <v>2.97767508578838</v>
          </cell>
          <cell r="N514">
            <v>1.0810643664383199</v>
          </cell>
        </row>
        <row r="515">
          <cell r="G515" t="str">
            <v>Germany</v>
          </cell>
          <cell r="H515">
            <v>3</v>
          </cell>
          <cell r="I515">
            <v>3</v>
          </cell>
          <cell r="J515">
            <v>2</v>
          </cell>
          <cell r="K515">
            <v>16.100000000000001</v>
          </cell>
          <cell r="L515">
            <v>154758.911401007</v>
          </cell>
          <cell r="M515">
            <v>2.08925022629488</v>
          </cell>
          <cell r="N515">
            <v>0.63547686807696901</v>
          </cell>
        </row>
        <row r="516">
          <cell r="G516" t="str">
            <v>Germany</v>
          </cell>
          <cell r="H516">
            <v>3</v>
          </cell>
          <cell r="I516">
            <v>4</v>
          </cell>
          <cell r="J516">
            <v>2</v>
          </cell>
          <cell r="K516">
            <v>7.1</v>
          </cell>
          <cell r="L516">
            <v>51114.151732009101</v>
          </cell>
          <cell r="M516">
            <v>1.6528650350648999</v>
          </cell>
          <cell r="N516">
            <v>0.79100481576472903</v>
          </cell>
        </row>
        <row r="517">
          <cell r="G517" t="str">
            <v>Capitals</v>
          </cell>
          <cell r="H517">
            <v>1</v>
          </cell>
          <cell r="I517">
            <v>1</v>
          </cell>
          <cell r="J517">
            <v>2</v>
          </cell>
          <cell r="K517">
            <v>49.3</v>
          </cell>
          <cell r="L517">
            <v>68200.432721206002</v>
          </cell>
          <cell r="M517">
            <v>8.6804501896257005</v>
          </cell>
          <cell r="N517">
            <v>2.2115467759262302</v>
          </cell>
        </row>
        <row r="518">
          <cell r="G518" t="str">
            <v>Capitals</v>
          </cell>
          <cell r="H518">
            <v>1</v>
          </cell>
          <cell r="I518">
            <v>2</v>
          </cell>
          <cell r="J518">
            <v>2</v>
          </cell>
          <cell r="K518">
            <v>59.3</v>
          </cell>
          <cell r="L518">
            <v>128631.85538287299</v>
          </cell>
          <cell r="M518">
            <v>16.348390274890001</v>
          </cell>
          <cell r="N518">
            <v>2.8671884471147799</v>
          </cell>
        </row>
        <row r="519">
          <cell r="G519" t="str">
            <v>Capitals</v>
          </cell>
          <cell r="H519">
            <v>1</v>
          </cell>
          <cell r="I519">
            <v>3</v>
          </cell>
          <cell r="J519">
            <v>2</v>
          </cell>
          <cell r="K519">
            <v>24.3</v>
          </cell>
          <cell r="L519">
            <v>60670.063735459997</v>
          </cell>
          <cell r="M519">
            <v>19.9622904137433</v>
          </cell>
          <cell r="N519">
            <v>4.4326718222536901</v>
          </cell>
        </row>
        <row r="520">
          <cell r="G520" t="str">
            <v>Capitals</v>
          </cell>
          <cell r="H520">
            <v>2</v>
          </cell>
          <cell r="I520">
            <v>1</v>
          </cell>
          <cell r="J520">
            <v>2</v>
          </cell>
          <cell r="K520">
            <v>63.1</v>
          </cell>
          <cell r="L520">
            <v>79573.627903817003</v>
          </cell>
          <cell r="M520">
            <v>13.370706964944199</v>
          </cell>
          <cell r="N520">
            <v>2.1194368923934501</v>
          </cell>
        </row>
        <row r="521">
          <cell r="G521" t="str">
            <v>Capitals</v>
          </cell>
          <cell r="H521">
            <v>2</v>
          </cell>
          <cell r="I521">
            <v>2</v>
          </cell>
          <cell r="J521">
            <v>2</v>
          </cell>
          <cell r="K521">
            <v>121.3</v>
          </cell>
          <cell r="L521">
            <v>149378.38586811899</v>
          </cell>
          <cell r="M521">
            <v>13.9958576995774</v>
          </cell>
          <cell r="N521">
            <v>1.6111721919006301</v>
          </cell>
        </row>
        <row r="522">
          <cell r="G522" t="str">
            <v>Capitals</v>
          </cell>
          <cell r="H522">
            <v>2</v>
          </cell>
          <cell r="I522">
            <v>3</v>
          </cell>
          <cell r="J522">
            <v>2</v>
          </cell>
          <cell r="K522">
            <v>59.8</v>
          </cell>
          <cell r="L522">
            <v>86563.074174068999</v>
          </cell>
          <cell r="M522">
            <v>13.887281591480599</v>
          </cell>
          <cell r="N522">
            <v>2.6783807488164002</v>
          </cell>
        </row>
        <row r="523">
          <cell r="G523" t="str">
            <v>Capitals</v>
          </cell>
          <cell r="H523">
            <v>2</v>
          </cell>
          <cell r="I523">
            <v>4</v>
          </cell>
          <cell r="J523">
            <v>2</v>
          </cell>
          <cell r="K523">
            <v>9.8000000000000007</v>
          </cell>
          <cell r="L523">
            <v>15113.232473365701</v>
          </cell>
          <cell r="M523">
            <v>14.889414816151501</v>
          </cell>
          <cell r="N523">
            <v>7.5449625670906002</v>
          </cell>
        </row>
        <row r="524">
          <cell r="G524" t="str">
            <v>Capitals</v>
          </cell>
          <cell r="H524">
            <v>3</v>
          </cell>
          <cell r="I524">
            <v>1</v>
          </cell>
          <cell r="J524">
            <v>2</v>
          </cell>
          <cell r="K524">
            <v>22.3</v>
          </cell>
          <cell r="L524">
            <v>31031.285532641999</v>
          </cell>
          <cell r="M524">
            <v>12.847983509778</v>
          </cell>
          <cell r="N524">
            <v>3.7481899058782799</v>
          </cell>
        </row>
        <row r="525">
          <cell r="G525" t="str">
            <v>Capitals</v>
          </cell>
          <cell r="H525">
            <v>3</v>
          </cell>
          <cell r="I525">
            <v>2</v>
          </cell>
          <cell r="J525">
            <v>2</v>
          </cell>
          <cell r="K525">
            <v>69.2</v>
          </cell>
          <cell r="L525">
            <v>95259.876468001501</v>
          </cell>
          <cell r="M525">
            <v>15.3506576192824</v>
          </cell>
          <cell r="N525">
            <v>2.62616771359566</v>
          </cell>
        </row>
        <row r="526">
          <cell r="G526" t="str">
            <v>Capitals</v>
          </cell>
          <cell r="H526">
            <v>3</v>
          </cell>
          <cell r="I526">
            <v>3</v>
          </cell>
          <cell r="J526">
            <v>2</v>
          </cell>
          <cell r="K526">
            <v>38.1</v>
          </cell>
          <cell r="L526">
            <v>51349.733886383197</v>
          </cell>
          <cell r="M526">
            <v>8.8643654153452704</v>
          </cell>
          <cell r="N526">
            <v>2.3366886051565801</v>
          </cell>
        </row>
        <row r="527">
          <cell r="G527" t="str">
            <v>Capitals</v>
          </cell>
          <cell r="H527">
            <v>3</v>
          </cell>
          <cell r="I527">
            <v>4</v>
          </cell>
          <cell r="J527">
            <v>2</v>
          </cell>
          <cell r="K527">
            <v>6.4</v>
          </cell>
          <cell r="L527">
            <v>8512.2915576651994</v>
          </cell>
          <cell r="M527">
            <v>4.4212774584568999</v>
          </cell>
          <cell r="N527">
            <v>2.3909655521035398</v>
          </cell>
        </row>
        <row r="528">
          <cell r="G528" t="str">
            <v>Ireland</v>
          </cell>
          <cell r="H528">
            <v>1</v>
          </cell>
          <cell r="I528">
            <v>1</v>
          </cell>
          <cell r="J528">
            <v>2</v>
          </cell>
          <cell r="K528">
            <v>40.9</v>
          </cell>
          <cell r="L528">
            <v>24229.076845793199</v>
          </cell>
          <cell r="M528">
            <v>9.0796913464258395</v>
          </cell>
          <cell r="N528">
            <v>1.6937144233332</v>
          </cell>
        </row>
        <row r="529">
          <cell r="G529" t="str">
            <v>Ireland</v>
          </cell>
          <cell r="H529">
            <v>1</v>
          </cell>
          <cell r="I529">
            <v>2</v>
          </cell>
          <cell r="J529">
            <v>2</v>
          </cell>
          <cell r="K529">
            <v>58.5</v>
          </cell>
          <cell r="L529">
            <v>32019.025237729202</v>
          </cell>
          <cell r="M529">
            <v>11.241315871857299</v>
          </cell>
          <cell r="N529">
            <v>2.0276873838720499</v>
          </cell>
        </row>
        <row r="530">
          <cell r="G530" t="str">
            <v>Ireland</v>
          </cell>
          <cell r="H530">
            <v>1</v>
          </cell>
          <cell r="I530">
            <v>3</v>
          </cell>
          <cell r="J530">
            <v>2</v>
          </cell>
          <cell r="K530">
            <v>11.9</v>
          </cell>
          <cell r="L530">
            <v>6616.2733063404403</v>
          </cell>
          <cell r="M530">
            <v>6.35018523642717</v>
          </cell>
          <cell r="N530">
            <v>2.7028021523250398</v>
          </cell>
        </row>
        <row r="531">
          <cell r="G531" t="str">
            <v>Ireland</v>
          </cell>
          <cell r="H531">
            <v>2</v>
          </cell>
          <cell r="I531">
            <v>1</v>
          </cell>
          <cell r="J531">
            <v>2</v>
          </cell>
          <cell r="K531">
            <v>35</v>
          </cell>
          <cell r="L531">
            <v>17750.000861054599</v>
          </cell>
          <cell r="M531">
            <v>13.358076712884399</v>
          </cell>
          <cell r="N531">
            <v>2.6046909647670602</v>
          </cell>
        </row>
        <row r="532">
          <cell r="G532" t="str">
            <v>Ireland</v>
          </cell>
          <cell r="H532">
            <v>2</v>
          </cell>
          <cell r="I532">
            <v>2</v>
          </cell>
          <cell r="J532">
            <v>2</v>
          </cell>
          <cell r="K532">
            <v>86.4</v>
          </cell>
          <cell r="L532">
            <v>42559.232220076097</v>
          </cell>
          <cell r="M532">
            <v>10.959438842255301</v>
          </cell>
          <cell r="N532">
            <v>1.1554121292838599</v>
          </cell>
        </row>
        <row r="533">
          <cell r="G533" t="str">
            <v>Ireland</v>
          </cell>
          <cell r="H533">
            <v>2</v>
          </cell>
          <cell r="I533">
            <v>3</v>
          </cell>
          <cell r="J533">
            <v>2</v>
          </cell>
          <cell r="K533">
            <v>62.6</v>
          </cell>
          <cell r="L533">
            <v>32573.378410252899</v>
          </cell>
          <cell r="M533">
            <v>9.4005677850514306</v>
          </cell>
          <cell r="N533">
            <v>1.4852180078681501</v>
          </cell>
        </row>
        <row r="534">
          <cell r="G534" t="str">
            <v>Ireland</v>
          </cell>
          <cell r="H534">
            <v>2</v>
          </cell>
          <cell r="I534">
            <v>4</v>
          </cell>
          <cell r="J534">
            <v>2</v>
          </cell>
          <cell r="K534">
            <v>7</v>
          </cell>
          <cell r="L534">
            <v>3564.7823696546102</v>
          </cell>
          <cell r="M534">
            <v>7.1140280934746798</v>
          </cell>
          <cell r="N534">
            <v>3.6650291535954498</v>
          </cell>
        </row>
        <row r="535">
          <cell r="G535" t="str">
            <v>Ireland</v>
          </cell>
          <cell r="H535">
            <v>3</v>
          </cell>
          <cell r="I535">
            <v>1</v>
          </cell>
          <cell r="J535">
            <v>2</v>
          </cell>
          <cell r="K535">
            <v>6.2</v>
          </cell>
          <cell r="L535">
            <v>2134.2322139664302</v>
          </cell>
          <cell r="M535">
            <v>4.9869556975291003</v>
          </cell>
          <cell r="N535">
            <v>2.62638611238983</v>
          </cell>
        </row>
        <row r="536">
          <cell r="G536" t="str">
            <v>Ireland</v>
          </cell>
          <cell r="H536">
            <v>3</v>
          </cell>
          <cell r="I536">
            <v>2</v>
          </cell>
          <cell r="J536">
            <v>2</v>
          </cell>
          <cell r="K536">
            <v>32.6</v>
          </cell>
          <cell r="L536">
            <v>13438.8156809214</v>
          </cell>
          <cell r="M536">
            <v>5.9265350673610202</v>
          </cell>
          <cell r="N536">
            <v>1.1982511606233801</v>
          </cell>
        </row>
        <row r="537">
          <cell r="G537" t="str">
            <v>Ireland</v>
          </cell>
          <cell r="H537">
            <v>3</v>
          </cell>
          <cell r="I537">
            <v>3</v>
          </cell>
          <cell r="J537">
            <v>2</v>
          </cell>
          <cell r="K537">
            <v>41.3</v>
          </cell>
          <cell r="L537">
            <v>16927.725902740302</v>
          </cell>
          <cell r="M537">
            <v>4.0828090887052104</v>
          </cell>
          <cell r="N537">
            <v>0.80729903294537697</v>
          </cell>
        </row>
        <row r="538">
          <cell r="G538" t="str">
            <v>Ireland</v>
          </cell>
          <cell r="H538">
            <v>3</v>
          </cell>
          <cell r="I538">
            <v>4</v>
          </cell>
          <cell r="J538">
            <v>2</v>
          </cell>
          <cell r="K538">
            <v>10.9</v>
          </cell>
          <cell r="L538">
            <v>3853.0936735495802</v>
          </cell>
          <cell r="M538">
            <v>2.4168413995241398</v>
          </cell>
          <cell r="N538">
            <v>1.20510304381128</v>
          </cell>
        </row>
        <row r="539">
          <cell r="G539" t="str">
            <v>Penguins</v>
          </cell>
          <cell r="H539">
            <v>1</v>
          </cell>
          <cell r="I539">
            <v>1</v>
          </cell>
          <cell r="J539">
            <v>2</v>
          </cell>
          <cell r="K539">
            <v>14.5</v>
          </cell>
          <cell r="L539">
            <v>8457.4966038161401</v>
          </cell>
          <cell r="M539">
            <v>2.9092457625022199</v>
          </cell>
          <cell r="N539">
            <v>1.0242992211097799</v>
          </cell>
        </row>
        <row r="540">
          <cell r="G540" t="str">
            <v>Penguins</v>
          </cell>
          <cell r="H540">
            <v>1</v>
          </cell>
          <cell r="I540">
            <v>2</v>
          </cell>
          <cell r="J540">
            <v>2</v>
          </cell>
          <cell r="K540">
            <v>9.4</v>
          </cell>
          <cell r="L540">
            <v>6117.9983927904104</v>
          </cell>
          <cell r="M540">
            <v>5.0340041844272703</v>
          </cell>
          <cell r="N540">
            <v>1.98920362658412</v>
          </cell>
        </row>
        <row r="541">
          <cell r="G541" t="str">
            <v>Penguins</v>
          </cell>
          <cell r="H541">
            <v>1</v>
          </cell>
          <cell r="I541">
            <v>3</v>
          </cell>
          <cell r="J541">
            <v>2</v>
          </cell>
          <cell r="K541">
            <v>2.1</v>
          </cell>
          <cell r="L541">
            <v>1330.7607523658</v>
          </cell>
          <cell r="M541">
            <v>3.039397058619</v>
          </cell>
          <cell r="N541">
            <v>2.9789390823444499</v>
          </cell>
        </row>
        <row r="542">
          <cell r="G542" t="str">
            <v>Penguins</v>
          </cell>
          <cell r="H542">
            <v>2</v>
          </cell>
          <cell r="I542">
            <v>1</v>
          </cell>
          <cell r="J542">
            <v>2</v>
          </cell>
          <cell r="K542">
            <v>28.2</v>
          </cell>
          <cell r="L542">
            <v>22465.395716307001</v>
          </cell>
          <cell r="M542">
            <v>4.76446396822947</v>
          </cell>
          <cell r="N542">
            <v>0.98592513324161501</v>
          </cell>
        </row>
        <row r="543">
          <cell r="G543" t="str">
            <v>Penguins</v>
          </cell>
          <cell r="H543">
            <v>2</v>
          </cell>
          <cell r="I543">
            <v>2</v>
          </cell>
          <cell r="J543">
            <v>2</v>
          </cell>
          <cell r="K543">
            <v>26.1</v>
          </cell>
          <cell r="L543">
            <v>22088.271130201902</v>
          </cell>
          <cell r="M543">
            <v>4.7889667459096099</v>
          </cell>
          <cell r="N543">
            <v>1.16083540363911</v>
          </cell>
        </row>
        <row r="544">
          <cell r="G544" t="str">
            <v>Penguins</v>
          </cell>
          <cell r="H544">
            <v>2</v>
          </cell>
          <cell r="I544">
            <v>3</v>
          </cell>
          <cell r="J544">
            <v>2</v>
          </cell>
          <cell r="K544">
            <v>14.7</v>
          </cell>
          <cell r="L544">
            <v>15557.4883994583</v>
          </cell>
          <cell r="M544">
            <v>5.5308433798888199</v>
          </cell>
          <cell r="N544">
            <v>1.6624368684984601</v>
          </cell>
        </row>
        <row r="545">
          <cell r="G545" t="str">
            <v>Penguins</v>
          </cell>
          <cell r="H545">
            <v>2</v>
          </cell>
          <cell r="I545">
            <v>4</v>
          </cell>
          <cell r="J545">
            <v>2</v>
          </cell>
          <cell r="K545">
            <v>3</v>
          </cell>
          <cell r="L545">
            <v>3597.34317509421</v>
          </cell>
          <cell r="M545">
            <v>6.0814815614984203</v>
          </cell>
          <cell r="N545">
            <v>4.4152987947762696</v>
          </cell>
        </row>
        <row r="546">
          <cell r="G546" t="str">
            <v>Penguins</v>
          </cell>
          <cell r="H546">
            <v>3</v>
          </cell>
          <cell r="I546">
            <v>1</v>
          </cell>
          <cell r="J546">
            <v>2</v>
          </cell>
          <cell r="K546">
            <v>8</v>
          </cell>
          <cell r="L546">
            <v>6424.2016660562504</v>
          </cell>
          <cell r="M546">
            <v>2.4001090035041899</v>
          </cell>
          <cell r="N546">
            <v>1.1223091046784199</v>
          </cell>
        </row>
        <row r="547">
          <cell r="G547" t="str">
            <v>Penguins</v>
          </cell>
          <cell r="H547">
            <v>3</v>
          </cell>
          <cell r="I547">
            <v>2</v>
          </cell>
          <cell r="J547">
            <v>2</v>
          </cell>
          <cell r="K547">
            <v>20.8</v>
          </cell>
          <cell r="L547">
            <v>19393.778104112</v>
          </cell>
          <cell r="M547">
            <v>3.24662962956825</v>
          </cell>
          <cell r="N547">
            <v>0.80690918570983206</v>
          </cell>
        </row>
        <row r="548">
          <cell r="G548" t="str">
            <v>Penguins</v>
          </cell>
          <cell r="H548">
            <v>3</v>
          </cell>
          <cell r="I548">
            <v>3</v>
          </cell>
          <cell r="J548">
            <v>2</v>
          </cell>
          <cell r="K548">
            <v>19</v>
          </cell>
          <cell r="L548">
            <v>20401.8023500407</v>
          </cell>
          <cell r="M548">
            <v>2.8374139950865098</v>
          </cell>
          <cell r="N548">
            <v>0.70715803981529601</v>
          </cell>
        </row>
        <row r="549">
          <cell r="G549" t="str">
            <v>Penguins</v>
          </cell>
          <cell r="H549">
            <v>3</v>
          </cell>
          <cell r="I549">
            <v>4</v>
          </cell>
          <cell r="J549">
            <v>2</v>
          </cell>
          <cell r="K549">
            <v>9.1999999999999993</v>
          </cell>
          <cell r="L549">
            <v>10755.5014468565</v>
          </cell>
          <cell r="M549">
            <v>4.40401663476311</v>
          </cell>
          <cell r="N549">
            <v>1.5678724062610601</v>
          </cell>
        </row>
        <row r="550">
          <cell r="G550" t="str">
            <v>Italy</v>
          </cell>
          <cell r="H550">
            <v>1</v>
          </cell>
          <cell r="I550">
            <v>1</v>
          </cell>
          <cell r="J550">
            <v>2</v>
          </cell>
          <cell r="K550">
            <v>68.7</v>
          </cell>
          <cell r="L550">
            <v>799118.19333749998</v>
          </cell>
          <cell r="M550">
            <v>11.1909353547899</v>
          </cell>
          <cell r="N550">
            <v>1.54697117936285</v>
          </cell>
        </row>
        <row r="551">
          <cell r="G551" t="str">
            <v>Italy</v>
          </cell>
          <cell r="H551">
            <v>1</v>
          </cell>
          <cell r="I551">
            <v>2</v>
          </cell>
          <cell r="J551">
            <v>2</v>
          </cell>
          <cell r="K551">
            <v>48.3</v>
          </cell>
          <cell r="L551">
            <v>569082.82660549995</v>
          </cell>
          <cell r="M551">
            <v>7.6492513751486504</v>
          </cell>
          <cell r="N551">
            <v>1.48195793863297</v>
          </cell>
        </row>
        <row r="552">
          <cell r="G552" t="str">
            <v>Italy</v>
          </cell>
          <cell r="H552">
            <v>1</v>
          </cell>
          <cell r="I552">
            <v>3</v>
          </cell>
          <cell r="J552">
            <v>2</v>
          </cell>
          <cell r="K552">
            <v>15.7</v>
          </cell>
          <cell r="L552">
            <v>169024.68262850001</v>
          </cell>
          <cell r="M552">
            <v>7.8110470951502604</v>
          </cell>
          <cell r="N552">
            <v>2.5374642499640601</v>
          </cell>
        </row>
        <row r="553">
          <cell r="G553" t="str">
            <v>Italy</v>
          </cell>
          <cell r="H553">
            <v>2</v>
          </cell>
          <cell r="I553">
            <v>1</v>
          </cell>
          <cell r="J553">
            <v>2</v>
          </cell>
          <cell r="K553">
            <v>21.1</v>
          </cell>
          <cell r="L553">
            <v>151368.0206974</v>
          </cell>
          <cell r="M553">
            <v>8.1790776029783299</v>
          </cell>
          <cell r="N553">
            <v>2.2100609630463799</v>
          </cell>
        </row>
        <row r="554">
          <cell r="G554" t="str">
            <v>Italy</v>
          </cell>
          <cell r="H554">
            <v>2</v>
          </cell>
          <cell r="I554">
            <v>2</v>
          </cell>
          <cell r="J554">
            <v>2</v>
          </cell>
          <cell r="K554">
            <v>57.7</v>
          </cell>
          <cell r="L554">
            <v>537023.87637840002</v>
          </cell>
          <cell r="M554">
            <v>10.7046572729188</v>
          </cell>
          <cell r="N554">
            <v>1.6549434099937299</v>
          </cell>
        </row>
        <row r="555">
          <cell r="G555" t="str">
            <v>Italy</v>
          </cell>
          <cell r="H555">
            <v>2</v>
          </cell>
          <cell r="I555">
            <v>3</v>
          </cell>
          <cell r="J555">
            <v>2</v>
          </cell>
          <cell r="K555">
            <v>40.1</v>
          </cell>
          <cell r="L555">
            <v>339429.28474640002</v>
          </cell>
          <cell r="M555">
            <v>8.6442752140825192</v>
          </cell>
          <cell r="N555">
            <v>1.7214430649435299</v>
          </cell>
        </row>
        <row r="556">
          <cell r="G556" t="str">
            <v>Italy</v>
          </cell>
          <cell r="H556">
            <v>2</v>
          </cell>
          <cell r="I556">
            <v>4</v>
          </cell>
          <cell r="J556">
            <v>2</v>
          </cell>
          <cell r="K556">
            <v>3.1</v>
          </cell>
          <cell r="L556">
            <v>15057.4370958</v>
          </cell>
          <cell r="M556">
            <v>3.5054987216126801</v>
          </cell>
          <cell r="N556">
            <v>3.1615119576174799</v>
          </cell>
        </row>
        <row r="557">
          <cell r="G557" t="str">
            <v>Italy</v>
          </cell>
          <cell r="H557">
            <v>3</v>
          </cell>
          <cell r="I557">
            <v>1</v>
          </cell>
          <cell r="J557">
            <v>2</v>
          </cell>
          <cell r="K557">
            <v>2.7</v>
          </cell>
          <cell r="L557">
            <v>28233.706124799999</v>
          </cell>
          <cell r="M557">
            <v>6.7730452694678203</v>
          </cell>
          <cell r="N557">
            <v>5.1427094181799804</v>
          </cell>
        </row>
        <row r="558">
          <cell r="G558" t="str">
            <v>Italy</v>
          </cell>
          <cell r="H558">
            <v>3</v>
          </cell>
          <cell r="I558">
            <v>2</v>
          </cell>
          <cell r="J558">
            <v>2</v>
          </cell>
          <cell r="K558">
            <v>15.1</v>
          </cell>
          <cell r="L558">
            <v>129115.0922321</v>
          </cell>
          <cell r="M558">
            <v>9.2135823378846897</v>
          </cell>
          <cell r="N558">
            <v>2.9980910079032101</v>
          </cell>
        </row>
        <row r="559">
          <cell r="G559" t="str">
            <v>Italy</v>
          </cell>
          <cell r="H559">
            <v>3</v>
          </cell>
          <cell r="I559">
            <v>3</v>
          </cell>
          <cell r="J559">
            <v>2</v>
          </cell>
          <cell r="K559">
            <v>13.5</v>
          </cell>
          <cell r="L559">
            <v>112683.3836556</v>
          </cell>
          <cell r="M559">
            <v>5.1296319784676401</v>
          </cell>
          <cell r="N559">
            <v>2.1543593940116801</v>
          </cell>
        </row>
        <row r="560">
          <cell r="G560" t="str">
            <v>Italy</v>
          </cell>
          <cell r="H560">
            <v>3</v>
          </cell>
          <cell r="I560">
            <v>4</v>
          </cell>
          <cell r="J560">
            <v>2</v>
          </cell>
          <cell r="K560">
            <v>4.7</v>
          </cell>
          <cell r="L560">
            <v>43699.1980865</v>
          </cell>
          <cell r="M560">
            <v>8.10785511721574</v>
          </cell>
          <cell r="N560">
            <v>5.1907563739273304</v>
          </cell>
        </row>
        <row r="561">
          <cell r="G561" t="str">
            <v>Panthers</v>
          </cell>
          <cell r="H561">
            <v>1</v>
          </cell>
          <cell r="I561">
            <v>1</v>
          </cell>
          <cell r="J561">
            <v>2</v>
          </cell>
          <cell r="K561">
            <v>34.799999999999997</v>
          </cell>
          <cell r="L561">
            <v>32740.557019286302</v>
          </cell>
          <cell r="M561">
            <v>1.8142088382192001</v>
          </cell>
          <cell r="N561">
            <v>0.389677882118457</v>
          </cell>
        </row>
        <row r="562">
          <cell r="G562" t="str">
            <v>Panthers</v>
          </cell>
          <cell r="H562">
            <v>2</v>
          </cell>
          <cell r="I562">
            <v>1</v>
          </cell>
          <cell r="J562">
            <v>2</v>
          </cell>
          <cell r="K562">
            <v>38</v>
          </cell>
          <cell r="L562">
            <v>42208.723481450303</v>
          </cell>
          <cell r="M562">
            <v>2.7881748824131698</v>
          </cell>
          <cell r="N562">
            <v>0.56593738040553399</v>
          </cell>
        </row>
        <row r="563">
          <cell r="G563" t="str">
            <v>Panthers</v>
          </cell>
          <cell r="H563">
            <v>2</v>
          </cell>
          <cell r="I563">
            <v>2</v>
          </cell>
          <cell r="J563">
            <v>3</v>
          </cell>
          <cell r="K563">
            <v>2</v>
          </cell>
          <cell r="L563">
            <v>6164.452167805508</v>
          </cell>
          <cell r="M563">
            <v>56.682274486635052</v>
          </cell>
          <cell r="N563">
            <v>37.953738130957653</v>
          </cell>
        </row>
        <row r="564">
          <cell r="G564" t="str">
            <v>Panthers</v>
          </cell>
          <cell r="H564">
            <v>2</v>
          </cell>
          <cell r="I564">
            <v>3</v>
          </cell>
          <cell r="J564">
            <v>2</v>
          </cell>
          <cell r="K564">
            <v>1.7</v>
          </cell>
          <cell r="L564">
            <v>2749.1695273856299</v>
          </cell>
          <cell r="M564">
            <v>2.6636207073215301</v>
          </cell>
          <cell r="N564">
            <v>2.3901221299492001</v>
          </cell>
        </row>
        <row r="565">
          <cell r="G565" t="str">
            <v>Panthers</v>
          </cell>
          <cell r="H565">
            <v>3</v>
          </cell>
          <cell r="I565">
            <v>1</v>
          </cell>
          <cell r="J565">
            <v>2</v>
          </cell>
          <cell r="K565">
            <v>8.5</v>
          </cell>
          <cell r="L565">
            <v>13612.837597124</v>
          </cell>
          <cell r="M565">
            <v>3.6295666941111699</v>
          </cell>
          <cell r="N565">
            <v>1.64589507731116</v>
          </cell>
        </row>
        <row r="566">
          <cell r="G566" t="str">
            <v>Panthers</v>
          </cell>
          <cell r="H566">
            <v>3</v>
          </cell>
          <cell r="I566">
            <v>2</v>
          </cell>
          <cell r="J566">
            <v>2</v>
          </cell>
          <cell r="K566">
            <v>11.4</v>
          </cell>
          <cell r="L566">
            <v>15746.317835924699</v>
          </cell>
          <cell r="M566">
            <v>4.2583301397655102</v>
          </cell>
          <cell r="N566">
            <v>1.7435983327930999</v>
          </cell>
        </row>
        <row r="567">
          <cell r="G567" t="str">
            <v>Panthers</v>
          </cell>
          <cell r="H567">
            <v>3</v>
          </cell>
          <cell r="I567">
            <v>3</v>
          </cell>
          <cell r="J567">
            <v>2</v>
          </cell>
          <cell r="K567">
            <v>2</v>
          </cell>
          <cell r="L567">
            <v>3547.6069112233299</v>
          </cell>
          <cell r="M567">
            <v>2.9708489777872802</v>
          </cell>
          <cell r="N567">
            <v>2.75769664950163</v>
          </cell>
        </row>
        <row r="568">
          <cell r="G568" t="str">
            <v>Japan</v>
          </cell>
          <cell r="H568">
            <v>1</v>
          </cell>
          <cell r="I568">
            <v>1</v>
          </cell>
          <cell r="J568">
            <v>2</v>
          </cell>
          <cell r="K568">
            <v>1</v>
          </cell>
          <cell r="L568">
            <v>28629.619934999999</v>
          </cell>
          <cell r="M568">
            <v>1.9478045912719</v>
          </cell>
          <cell r="N568">
            <v>1.71693905260325</v>
          </cell>
        </row>
        <row r="569">
          <cell r="G569" t="str">
            <v>Japan</v>
          </cell>
          <cell r="H569">
            <v>1</v>
          </cell>
          <cell r="I569">
            <v>3</v>
          </cell>
          <cell r="J569">
            <v>2</v>
          </cell>
          <cell r="K569">
            <v>2.9</v>
          </cell>
          <cell r="L569">
            <v>69859.906140399995</v>
          </cell>
          <cell r="M569">
            <v>2.7037433674557798</v>
          </cell>
          <cell r="N569">
            <v>1.68117428318867</v>
          </cell>
        </row>
        <row r="570">
          <cell r="G570" t="str">
            <v>Japan</v>
          </cell>
          <cell r="H570">
            <v>1</v>
          </cell>
          <cell r="I570">
            <v>4</v>
          </cell>
          <cell r="J570">
            <v>2</v>
          </cell>
          <cell r="K570">
            <v>2.4</v>
          </cell>
          <cell r="L570">
            <v>63331.647274700001</v>
          </cell>
          <cell r="M570">
            <v>17.6520326805603</v>
          </cell>
          <cell r="N570">
            <v>10.292302627833999</v>
          </cell>
        </row>
        <row r="571">
          <cell r="G571" t="str">
            <v>Japan</v>
          </cell>
          <cell r="H571">
            <v>2</v>
          </cell>
          <cell r="I571">
            <v>3</v>
          </cell>
          <cell r="J571">
            <v>2</v>
          </cell>
          <cell r="K571">
            <v>14.2</v>
          </cell>
          <cell r="L571">
            <v>375204.95873920002</v>
          </cell>
          <cell r="M571">
            <v>2.5293653358568302</v>
          </cell>
          <cell r="N571">
            <v>0.68517319014856104</v>
          </cell>
        </row>
        <row r="572">
          <cell r="G572" t="str">
            <v>Japan</v>
          </cell>
          <cell r="H572">
            <v>2</v>
          </cell>
          <cell r="I572">
            <v>4</v>
          </cell>
          <cell r="J572">
            <v>3</v>
          </cell>
          <cell r="K572">
            <v>1</v>
          </cell>
          <cell r="L572">
            <v>1727.7475962304075</v>
          </cell>
          <cell r="M572">
            <v>77.971970707656766</v>
          </cell>
          <cell r="N572">
            <v>80.645015430315951</v>
          </cell>
        </row>
        <row r="573">
          <cell r="G573" t="str">
            <v>Japan</v>
          </cell>
          <cell r="H573">
            <v>3</v>
          </cell>
          <cell r="I573">
            <v>2</v>
          </cell>
          <cell r="J573">
            <v>2</v>
          </cell>
          <cell r="K573">
            <v>1.4</v>
          </cell>
          <cell r="L573">
            <v>24776.968733199999</v>
          </cell>
          <cell r="M573">
            <v>0.64952450152068297</v>
          </cell>
          <cell r="N573">
            <v>0.68242882715772202</v>
          </cell>
        </row>
        <row r="574">
          <cell r="G574" t="str">
            <v>Japan</v>
          </cell>
          <cell r="H574">
            <v>3</v>
          </cell>
          <cell r="I574">
            <v>3</v>
          </cell>
          <cell r="J574">
            <v>2</v>
          </cell>
          <cell r="K574">
            <v>8.1999999999999993</v>
          </cell>
          <cell r="L574">
            <v>207728.57815310001</v>
          </cell>
          <cell r="M574">
            <v>1.35199737738448</v>
          </cell>
          <cell r="N574">
            <v>0.54837032948374498</v>
          </cell>
        </row>
        <row r="575">
          <cell r="G575" t="str">
            <v>Japan</v>
          </cell>
          <cell r="H575">
            <v>3</v>
          </cell>
          <cell r="I575">
            <v>4</v>
          </cell>
          <cell r="J575">
            <v>2</v>
          </cell>
          <cell r="K575">
            <v>14.4</v>
          </cell>
          <cell r="L575">
            <v>339474.51190669998</v>
          </cell>
          <cell r="M575">
            <v>2.9626472168289602</v>
          </cell>
          <cell r="N575">
            <v>0.72762864228581603</v>
          </cell>
        </row>
        <row r="576">
          <cell r="G576" t="str">
            <v>Korea</v>
          </cell>
          <cell r="H576">
            <v>1</v>
          </cell>
          <cell r="I576">
            <v>1</v>
          </cell>
          <cell r="J576">
            <v>2</v>
          </cell>
          <cell r="K576">
            <v>9</v>
          </cell>
          <cell r="L576">
            <v>47714.844234946097</v>
          </cell>
          <cell r="M576">
            <v>2.0684634905971202</v>
          </cell>
          <cell r="N576">
            <v>0.87166435907513495</v>
          </cell>
        </row>
        <row r="577">
          <cell r="G577" t="str">
            <v>Korea</v>
          </cell>
          <cell r="H577">
            <v>1</v>
          </cell>
          <cell r="I577">
            <v>2</v>
          </cell>
          <cell r="J577">
            <v>2</v>
          </cell>
          <cell r="K577">
            <v>9.5</v>
          </cell>
          <cell r="L577">
            <v>39915.431804551597</v>
          </cell>
          <cell r="M577">
            <v>1.67042059103228</v>
          </cell>
          <cell r="N577">
            <v>0.77941487264475096</v>
          </cell>
        </row>
        <row r="578">
          <cell r="G578" t="str">
            <v>Korea</v>
          </cell>
          <cell r="H578">
            <v>1</v>
          </cell>
          <cell r="I578">
            <v>3</v>
          </cell>
          <cell r="J578">
            <v>2</v>
          </cell>
          <cell r="K578">
            <v>5.4</v>
          </cell>
          <cell r="L578">
            <v>19135.240282207102</v>
          </cell>
          <cell r="M578">
            <v>2.8920848615250501</v>
          </cell>
          <cell r="N578">
            <v>1.68324170511598</v>
          </cell>
        </row>
        <row r="579">
          <cell r="G579" t="str">
            <v>Korea</v>
          </cell>
          <cell r="H579">
            <v>2</v>
          </cell>
          <cell r="I579">
            <v>1</v>
          </cell>
          <cell r="J579">
            <v>2</v>
          </cell>
          <cell r="K579">
            <v>5.4</v>
          </cell>
          <cell r="L579">
            <v>28299.303301597101</v>
          </cell>
          <cell r="M579">
            <v>1.8898846760002701</v>
          </cell>
          <cell r="N579">
            <v>1.01982454105498</v>
          </cell>
        </row>
        <row r="580">
          <cell r="G580" t="str">
            <v>Korea</v>
          </cell>
          <cell r="H580">
            <v>2</v>
          </cell>
          <cell r="I580">
            <v>2</v>
          </cell>
          <cell r="J580">
            <v>2</v>
          </cell>
          <cell r="K580">
            <v>27</v>
          </cell>
          <cell r="L580">
            <v>145107.13513632299</v>
          </cell>
          <cell r="M580">
            <v>2.6278171889448299</v>
          </cell>
          <cell r="N580">
            <v>0.60283523935336303</v>
          </cell>
        </row>
        <row r="581">
          <cell r="G581" t="str">
            <v>Korea</v>
          </cell>
          <cell r="H581">
            <v>2</v>
          </cell>
          <cell r="I581">
            <v>3</v>
          </cell>
          <cell r="J581">
            <v>2</v>
          </cell>
          <cell r="K581">
            <v>19.5</v>
          </cell>
          <cell r="L581">
            <v>127857.551498448</v>
          </cell>
          <cell r="M581">
            <v>3.1362510346135899</v>
          </cell>
          <cell r="N581">
            <v>0.79058599683531905</v>
          </cell>
        </row>
        <row r="582">
          <cell r="G582" t="str">
            <v>Korea</v>
          </cell>
          <cell r="H582">
            <v>3</v>
          </cell>
          <cell r="I582">
            <v>2</v>
          </cell>
          <cell r="J582">
            <v>2</v>
          </cell>
          <cell r="K582">
            <v>16.899999999999999</v>
          </cell>
          <cell r="L582">
            <v>76547.045725879201</v>
          </cell>
          <cell r="M582">
            <v>2.2753045002670702</v>
          </cell>
          <cell r="N582">
            <v>0.677661171822178</v>
          </cell>
        </row>
        <row r="583">
          <cell r="G583" t="str">
            <v>Korea</v>
          </cell>
          <cell r="H583">
            <v>3</v>
          </cell>
          <cell r="I583">
            <v>3</v>
          </cell>
          <cell r="J583">
            <v>2</v>
          </cell>
          <cell r="K583">
            <v>32.5</v>
          </cell>
          <cell r="L583">
            <v>143286.93761549101</v>
          </cell>
          <cell r="M583">
            <v>2.2766430352670901</v>
          </cell>
          <cell r="N583">
            <v>0.59010926289235599</v>
          </cell>
        </row>
        <row r="584">
          <cell r="G584" t="str">
            <v>Korea</v>
          </cell>
          <cell r="H584">
            <v>3</v>
          </cell>
          <cell r="I584">
            <v>4</v>
          </cell>
          <cell r="J584">
            <v>2</v>
          </cell>
          <cell r="K584">
            <v>13.1</v>
          </cell>
          <cell r="L584">
            <v>66241.436800367606</v>
          </cell>
          <cell r="M584">
            <v>4.2224907530123899</v>
          </cell>
          <cell r="N584">
            <v>1.66791099532297</v>
          </cell>
        </row>
        <row r="585">
          <cell r="G585" t="str">
            <v>Islanders</v>
          </cell>
          <cell r="H585">
            <v>1</v>
          </cell>
          <cell r="I585">
            <v>1</v>
          </cell>
          <cell r="J585">
            <v>2</v>
          </cell>
          <cell r="K585">
            <v>11.9</v>
          </cell>
          <cell r="L585">
            <v>5137.8666953272595</v>
          </cell>
          <cell r="M585">
            <v>17.910040466616799</v>
          </cell>
          <cell r="N585">
            <v>4.8418794214238803</v>
          </cell>
        </row>
        <row r="586">
          <cell r="G586" t="str">
            <v>Islanders</v>
          </cell>
          <cell r="H586">
            <v>1</v>
          </cell>
          <cell r="I586">
            <v>2</v>
          </cell>
          <cell r="J586">
            <v>2</v>
          </cell>
          <cell r="K586">
            <v>20.399999999999999</v>
          </cell>
          <cell r="L586">
            <v>6509.8230030699497</v>
          </cell>
          <cell r="M586">
            <v>15.3452372511557</v>
          </cell>
          <cell r="N586">
            <v>4.3107432014476998</v>
          </cell>
        </row>
        <row r="587">
          <cell r="G587" t="str">
            <v>Islanders</v>
          </cell>
          <cell r="H587">
            <v>1</v>
          </cell>
          <cell r="I587">
            <v>3</v>
          </cell>
          <cell r="J587">
            <v>2</v>
          </cell>
          <cell r="K587">
            <v>7.6</v>
          </cell>
          <cell r="L587">
            <v>3116.7169989023801</v>
          </cell>
          <cell r="M587">
            <v>15.447274756671799</v>
          </cell>
          <cell r="N587">
            <v>7.34873598423495</v>
          </cell>
        </row>
        <row r="588">
          <cell r="G588" t="str">
            <v>Islanders</v>
          </cell>
          <cell r="H588">
            <v>2</v>
          </cell>
          <cell r="I588">
            <v>1</v>
          </cell>
          <cell r="J588">
            <v>3</v>
          </cell>
          <cell r="K588">
            <v>3</v>
          </cell>
          <cell r="L588">
            <v>681.43747986728351</v>
          </cell>
          <cell r="M588">
            <v>100</v>
          </cell>
          <cell r="N588">
            <v>0</v>
          </cell>
        </row>
        <row r="589">
          <cell r="G589" t="str">
            <v>Islanders</v>
          </cell>
          <cell r="H589">
            <v>2</v>
          </cell>
          <cell r="I589">
            <v>2</v>
          </cell>
          <cell r="J589">
            <v>2</v>
          </cell>
          <cell r="K589">
            <v>116.9</v>
          </cell>
          <cell r="L589">
            <v>41907.592130430101</v>
          </cell>
          <cell r="M589">
            <v>9.18023517846731</v>
          </cell>
          <cell r="N589">
            <v>1.0425056510005799</v>
          </cell>
        </row>
        <row r="590">
          <cell r="G590" t="str">
            <v>Islanders</v>
          </cell>
          <cell r="H590">
            <v>2</v>
          </cell>
          <cell r="I590">
            <v>3</v>
          </cell>
          <cell r="J590">
            <v>2</v>
          </cell>
          <cell r="K590">
            <v>55.9</v>
          </cell>
          <cell r="L590">
            <v>20812.578926399401</v>
          </cell>
          <cell r="M590">
            <v>7.7366200361892599</v>
          </cell>
          <cell r="N590">
            <v>1.31639034963442</v>
          </cell>
        </row>
        <row r="591">
          <cell r="G591" t="str">
            <v>Islanders</v>
          </cell>
          <cell r="H591">
            <v>2</v>
          </cell>
          <cell r="I591">
            <v>4</v>
          </cell>
          <cell r="J591">
            <v>2</v>
          </cell>
          <cell r="K591">
            <v>7.9</v>
          </cell>
          <cell r="L591">
            <v>3651.2071101606098</v>
          </cell>
          <cell r="M591">
            <v>9.7927852407378992</v>
          </cell>
          <cell r="N591">
            <v>5.1258329651953396</v>
          </cell>
        </row>
        <row r="592">
          <cell r="G592" t="str">
            <v>Islanders</v>
          </cell>
          <cell r="H592">
            <v>3</v>
          </cell>
          <cell r="I592">
            <v>1</v>
          </cell>
          <cell r="J592">
            <v>2</v>
          </cell>
          <cell r="K592">
            <v>4.3</v>
          </cell>
          <cell r="L592">
            <v>1212.2085170609901</v>
          </cell>
          <cell r="M592">
            <v>5.1346075117936696</v>
          </cell>
          <cell r="N592">
            <v>3.31636915421194</v>
          </cell>
        </row>
        <row r="593">
          <cell r="G593" t="str">
            <v>Islanders</v>
          </cell>
          <cell r="H593">
            <v>3</v>
          </cell>
          <cell r="I593">
            <v>2</v>
          </cell>
          <cell r="J593">
            <v>2</v>
          </cell>
          <cell r="K593">
            <v>20.2</v>
          </cell>
          <cell r="L593">
            <v>5659.0940343804205</v>
          </cell>
          <cell r="M593">
            <v>4.0242027472644697</v>
          </cell>
          <cell r="N593">
            <v>1.2709608882936501</v>
          </cell>
        </row>
        <row r="594">
          <cell r="G594" t="str">
            <v>Islanders</v>
          </cell>
          <cell r="H594">
            <v>3</v>
          </cell>
          <cell r="I594">
            <v>3</v>
          </cell>
          <cell r="J594">
            <v>2</v>
          </cell>
          <cell r="K594">
            <v>18.899999999999999</v>
          </cell>
          <cell r="L594">
            <v>7117.6669222318797</v>
          </cell>
          <cell r="M594">
            <v>3.1958847957691301</v>
          </cell>
          <cell r="N594">
            <v>1.0434409322424401</v>
          </cell>
        </row>
        <row r="595">
          <cell r="G595" t="str">
            <v>Islanders</v>
          </cell>
          <cell r="H595">
            <v>3</v>
          </cell>
          <cell r="I595">
            <v>4</v>
          </cell>
          <cell r="J595">
            <v>2</v>
          </cell>
          <cell r="K595">
            <v>6.6</v>
          </cell>
          <cell r="L595">
            <v>1531.8048559245001</v>
          </cell>
          <cell r="M595">
            <v>2.9916040730547899</v>
          </cell>
          <cell r="N595">
            <v>1.6195114505567501</v>
          </cell>
        </row>
        <row r="596">
          <cell r="G596" t="str">
            <v>Netherlands</v>
          </cell>
          <cell r="H596">
            <v>1</v>
          </cell>
          <cell r="I596">
            <v>1</v>
          </cell>
          <cell r="J596">
            <v>2</v>
          </cell>
          <cell r="K596">
            <v>16.399999999999999</v>
          </cell>
          <cell r="L596">
            <v>53977.044046551098</v>
          </cell>
          <cell r="M596">
            <v>6.8145718743483199</v>
          </cell>
          <cell r="N596">
            <v>1.7640674792501601</v>
          </cell>
        </row>
        <row r="597">
          <cell r="G597" t="str">
            <v>Netherlands</v>
          </cell>
          <cell r="H597">
            <v>1</v>
          </cell>
          <cell r="I597">
            <v>2</v>
          </cell>
          <cell r="J597">
            <v>2</v>
          </cell>
          <cell r="K597">
            <v>12.8</v>
          </cell>
          <cell r="L597">
            <v>35844.285408136799</v>
          </cell>
          <cell r="M597">
            <v>3.6336421786945099</v>
          </cell>
          <cell r="N597">
            <v>1.1882907045845399</v>
          </cell>
        </row>
        <row r="598">
          <cell r="G598" t="str">
            <v>Netherlands</v>
          </cell>
          <cell r="H598">
            <v>1</v>
          </cell>
          <cell r="I598">
            <v>3</v>
          </cell>
          <cell r="J598">
            <v>2</v>
          </cell>
          <cell r="K598">
            <v>4.7</v>
          </cell>
          <cell r="L598">
            <v>11688.3289013999</v>
          </cell>
          <cell r="M598">
            <v>1.78289602037077</v>
          </cell>
          <cell r="N598">
            <v>0.97822125800587301</v>
          </cell>
        </row>
        <row r="599">
          <cell r="G599" t="str">
            <v>Netherlands</v>
          </cell>
          <cell r="H599">
            <v>2</v>
          </cell>
          <cell r="I599">
            <v>1</v>
          </cell>
          <cell r="J599">
            <v>2</v>
          </cell>
          <cell r="K599">
            <v>3.3</v>
          </cell>
          <cell r="L599">
            <v>9920.6994965593094</v>
          </cell>
          <cell r="M599">
            <v>3.5063143895206399</v>
          </cell>
          <cell r="N599">
            <v>2.1440578602662499</v>
          </cell>
        </row>
        <row r="600">
          <cell r="G600" t="str">
            <v>Netherlands</v>
          </cell>
          <cell r="H600">
            <v>2</v>
          </cell>
          <cell r="I600">
            <v>2</v>
          </cell>
          <cell r="J600">
            <v>2</v>
          </cell>
          <cell r="K600">
            <v>20.7</v>
          </cell>
          <cell r="L600">
            <v>53901.242743863098</v>
          </cell>
          <cell r="M600">
            <v>5.45897985653819</v>
          </cell>
          <cell r="N600">
            <v>1.3358839883632301</v>
          </cell>
        </row>
        <row r="601">
          <cell r="G601" t="str">
            <v>Netherlands</v>
          </cell>
          <cell r="H601">
            <v>2</v>
          </cell>
          <cell r="I601">
            <v>3</v>
          </cell>
          <cell r="J601">
            <v>2</v>
          </cell>
          <cell r="K601">
            <v>23.2</v>
          </cell>
          <cell r="L601">
            <v>47531.703546967197</v>
          </cell>
          <cell r="M601">
            <v>3.14120576819702</v>
          </cell>
          <cell r="N601">
            <v>0.73388476224934696</v>
          </cell>
        </row>
        <row r="602">
          <cell r="G602" t="str">
            <v>Netherlands</v>
          </cell>
          <cell r="H602">
            <v>2</v>
          </cell>
          <cell r="I602">
            <v>4</v>
          </cell>
          <cell r="J602">
            <v>2</v>
          </cell>
          <cell r="K602">
            <v>6.8</v>
          </cell>
          <cell r="L602">
            <v>14502.4086100693</v>
          </cell>
          <cell r="M602">
            <v>3.20873289752286</v>
          </cell>
          <cell r="N602">
            <v>1.57700678718303</v>
          </cell>
        </row>
        <row r="603">
          <cell r="G603" t="str">
            <v>Netherlands</v>
          </cell>
          <cell r="H603">
            <v>3</v>
          </cell>
          <cell r="I603">
            <v>2</v>
          </cell>
          <cell r="J603">
            <v>2</v>
          </cell>
          <cell r="K603">
            <v>2.2000000000000002</v>
          </cell>
          <cell r="L603">
            <v>7456.1384691317198</v>
          </cell>
          <cell r="M603">
            <v>1.7889996665835599</v>
          </cell>
          <cell r="N603">
            <v>1.29131267116141</v>
          </cell>
        </row>
        <row r="604">
          <cell r="G604" t="str">
            <v>Netherlands</v>
          </cell>
          <cell r="H604">
            <v>3</v>
          </cell>
          <cell r="I604">
            <v>3</v>
          </cell>
          <cell r="J604">
            <v>2</v>
          </cell>
          <cell r="K604">
            <v>16.100000000000001</v>
          </cell>
          <cell r="L604">
            <v>37903.526161590802</v>
          </cell>
          <cell r="M604">
            <v>2.5461434416900302</v>
          </cell>
          <cell r="N604">
            <v>0.77784542122404998</v>
          </cell>
        </row>
        <row r="605">
          <cell r="G605" t="str">
            <v>Netherlands</v>
          </cell>
          <cell r="H605">
            <v>3</v>
          </cell>
          <cell r="I605">
            <v>4</v>
          </cell>
          <cell r="J605">
            <v>2</v>
          </cell>
          <cell r="K605">
            <v>13.4</v>
          </cell>
          <cell r="L605">
            <v>33447.397525476401</v>
          </cell>
          <cell r="M605">
            <v>3.0402459250558098</v>
          </cell>
          <cell r="N605">
            <v>1.0126324035399501</v>
          </cell>
        </row>
        <row r="606">
          <cell r="G606" t="str">
            <v>Blues</v>
          </cell>
          <cell r="H606">
            <v>1</v>
          </cell>
          <cell r="I606">
            <v>1</v>
          </cell>
          <cell r="J606">
            <v>2</v>
          </cell>
          <cell r="K606">
            <v>44.5</v>
          </cell>
          <cell r="L606">
            <v>15132.0674360512</v>
          </cell>
          <cell r="M606">
            <v>11.2345720454576</v>
          </cell>
          <cell r="N606">
            <v>1.98305149771364</v>
          </cell>
        </row>
        <row r="607">
          <cell r="G607" t="str">
            <v>Blues</v>
          </cell>
          <cell r="H607">
            <v>1</v>
          </cell>
          <cell r="I607">
            <v>2</v>
          </cell>
          <cell r="J607">
            <v>2</v>
          </cell>
          <cell r="K607">
            <v>32.700000000000003</v>
          </cell>
          <cell r="L607">
            <v>12147.823140166</v>
          </cell>
          <cell r="M607">
            <v>6.4460870996652604</v>
          </cell>
          <cell r="N607">
            <v>1.4991548775470001</v>
          </cell>
        </row>
        <row r="608">
          <cell r="G608" t="str">
            <v>Blues</v>
          </cell>
          <cell r="H608">
            <v>1</v>
          </cell>
          <cell r="I608">
            <v>3</v>
          </cell>
          <cell r="J608">
            <v>2</v>
          </cell>
          <cell r="K608">
            <v>18.5</v>
          </cell>
          <cell r="L608">
            <v>5923.4109271425104</v>
          </cell>
          <cell r="M608">
            <v>4.9577870306990697</v>
          </cell>
          <cell r="N608">
            <v>1.3458221205071199</v>
          </cell>
        </row>
        <row r="609">
          <cell r="G609" t="str">
            <v>Blues</v>
          </cell>
          <cell r="H609">
            <v>2</v>
          </cell>
          <cell r="I609">
            <v>1</v>
          </cell>
          <cell r="J609">
            <v>2</v>
          </cell>
          <cell r="K609">
            <v>14.2</v>
          </cell>
          <cell r="L609">
            <v>3931.05630932947</v>
          </cell>
          <cell r="M609">
            <v>5.9660802236340196</v>
          </cell>
          <cell r="N609">
            <v>2.0958655156596899</v>
          </cell>
        </row>
        <row r="610">
          <cell r="G610" t="str">
            <v>Blues</v>
          </cell>
          <cell r="H610">
            <v>2</v>
          </cell>
          <cell r="I610">
            <v>2</v>
          </cell>
          <cell r="J610">
            <v>2</v>
          </cell>
          <cell r="K610">
            <v>32.4</v>
          </cell>
          <cell r="L610">
            <v>10670.1210243226</v>
          </cell>
          <cell r="M610">
            <v>4.92785731287319</v>
          </cell>
          <cell r="N610">
            <v>1.0362459212294499</v>
          </cell>
        </row>
        <row r="611">
          <cell r="G611" t="str">
            <v>Blues</v>
          </cell>
          <cell r="H611">
            <v>2</v>
          </cell>
          <cell r="I611">
            <v>3</v>
          </cell>
          <cell r="J611">
            <v>2</v>
          </cell>
          <cell r="K611">
            <v>26.1</v>
          </cell>
          <cell r="L611">
            <v>10297.9248085774</v>
          </cell>
          <cell r="M611">
            <v>3.97835487690871</v>
          </cell>
          <cell r="N611">
            <v>1.0131607504080899</v>
          </cell>
        </row>
        <row r="612">
          <cell r="G612" t="str">
            <v>Blues</v>
          </cell>
          <cell r="H612">
            <v>2</v>
          </cell>
          <cell r="I612">
            <v>4</v>
          </cell>
          <cell r="J612">
            <v>3</v>
          </cell>
          <cell r="K612">
            <v>1</v>
          </cell>
          <cell r="L612">
            <v>380.6895718011159</v>
          </cell>
          <cell r="M612">
            <v>43.641135480642106</v>
          </cell>
          <cell r="N612">
            <v>50.67027137287559</v>
          </cell>
        </row>
        <row r="613">
          <cell r="G613" t="str">
            <v>Blues</v>
          </cell>
          <cell r="H613">
            <v>3</v>
          </cell>
          <cell r="I613">
            <v>1</v>
          </cell>
          <cell r="J613">
            <v>2</v>
          </cell>
          <cell r="K613">
            <v>4.9000000000000004</v>
          </cell>
          <cell r="L613">
            <v>1347.4648919957599</v>
          </cell>
          <cell r="M613">
            <v>2.3823258453294902</v>
          </cell>
          <cell r="N613">
            <v>1.3701904265590299</v>
          </cell>
        </row>
        <row r="614">
          <cell r="G614" t="str">
            <v>Blues</v>
          </cell>
          <cell r="H614">
            <v>3</v>
          </cell>
          <cell r="I614">
            <v>2</v>
          </cell>
          <cell r="J614">
            <v>2</v>
          </cell>
          <cell r="K614">
            <v>28.6</v>
          </cell>
          <cell r="L614">
            <v>11209.026069968701</v>
          </cell>
          <cell r="M614">
            <v>4.7710642168372299</v>
          </cell>
          <cell r="N614">
            <v>1.2168935364857001</v>
          </cell>
        </row>
        <row r="615">
          <cell r="G615" t="str">
            <v>Blues</v>
          </cell>
          <cell r="H615">
            <v>3</v>
          </cell>
          <cell r="I615">
            <v>3</v>
          </cell>
          <cell r="J615">
            <v>2</v>
          </cell>
          <cell r="K615">
            <v>47.1</v>
          </cell>
          <cell r="L615">
            <v>18490.357325443601</v>
          </cell>
          <cell r="M615">
            <v>3.7064745813201401</v>
          </cell>
          <cell r="N615">
            <v>0.71633889983059695</v>
          </cell>
        </row>
        <row r="616">
          <cell r="G616" t="str">
            <v>Blues</v>
          </cell>
          <cell r="H616">
            <v>3</v>
          </cell>
          <cell r="I616">
            <v>4</v>
          </cell>
          <cell r="J616">
            <v>2</v>
          </cell>
          <cell r="K616">
            <v>13.4</v>
          </cell>
          <cell r="L616">
            <v>5551.8344812461901</v>
          </cell>
          <cell r="M616">
            <v>1.97762459676903</v>
          </cell>
          <cell r="N616">
            <v>0.705230928535313</v>
          </cell>
        </row>
        <row r="617">
          <cell r="G617" t="str">
            <v>Northern Ireland (UK)</v>
          </cell>
          <cell r="H617">
            <v>1</v>
          </cell>
          <cell r="I617">
            <v>1</v>
          </cell>
          <cell r="J617">
            <v>2</v>
          </cell>
          <cell r="K617">
            <v>18.899999999999999</v>
          </cell>
          <cell r="L617">
            <v>3912.3930528174401</v>
          </cell>
          <cell r="M617">
            <v>3.6763554021044098</v>
          </cell>
          <cell r="N617">
            <v>0.99760824161301997</v>
          </cell>
        </row>
        <row r="618">
          <cell r="G618" t="str">
            <v>Northern Ireland (UK)</v>
          </cell>
          <cell r="H618">
            <v>1</v>
          </cell>
          <cell r="I618">
            <v>2</v>
          </cell>
          <cell r="J618">
            <v>2</v>
          </cell>
          <cell r="K618">
            <v>14.9</v>
          </cell>
          <cell r="L618">
            <v>4034.75854055018</v>
          </cell>
          <cell r="M618">
            <v>2.9145044066704102</v>
          </cell>
          <cell r="N618">
            <v>1.0564716774137699</v>
          </cell>
        </row>
        <row r="619">
          <cell r="G619" t="str">
            <v>Northern Ireland (UK)</v>
          </cell>
          <cell r="H619">
            <v>1</v>
          </cell>
          <cell r="I619">
            <v>3</v>
          </cell>
          <cell r="J619">
            <v>2</v>
          </cell>
          <cell r="K619">
            <v>7.9</v>
          </cell>
          <cell r="L619">
            <v>2270.7231227355001</v>
          </cell>
          <cell r="M619">
            <v>4.3663183737586904</v>
          </cell>
          <cell r="N619">
            <v>2.0550451110057701</v>
          </cell>
        </row>
        <row r="620">
          <cell r="G620" t="str">
            <v>Northern Ireland (UK)</v>
          </cell>
          <cell r="H620">
            <v>2</v>
          </cell>
          <cell r="I620">
            <v>1</v>
          </cell>
          <cell r="J620">
            <v>2</v>
          </cell>
          <cell r="K620">
            <v>12.6</v>
          </cell>
          <cell r="L620">
            <v>3762.5612224466399</v>
          </cell>
          <cell r="M620">
            <v>9.2119712682221095</v>
          </cell>
          <cell r="N620">
            <v>3.3866106095016399</v>
          </cell>
        </row>
        <row r="621">
          <cell r="G621" t="str">
            <v>Northern Ireland (UK)</v>
          </cell>
          <cell r="H621">
            <v>2</v>
          </cell>
          <cell r="I621">
            <v>2</v>
          </cell>
          <cell r="J621">
            <v>2</v>
          </cell>
          <cell r="K621">
            <v>21.5</v>
          </cell>
          <cell r="L621">
            <v>6958.2977388055697</v>
          </cell>
          <cell r="M621">
            <v>5.6796388344300501</v>
          </cell>
          <cell r="N621">
            <v>1.5727325568395301</v>
          </cell>
        </row>
        <row r="622">
          <cell r="G622" t="str">
            <v>Northern Ireland (UK)</v>
          </cell>
          <cell r="H622">
            <v>2</v>
          </cell>
          <cell r="I622">
            <v>3</v>
          </cell>
          <cell r="J622">
            <v>2</v>
          </cell>
          <cell r="K622">
            <v>11.8</v>
          </cell>
          <cell r="L622">
            <v>4552.3857266131799</v>
          </cell>
          <cell r="M622">
            <v>4.0572215637800202</v>
          </cell>
          <cell r="N622">
            <v>1.80344874742529</v>
          </cell>
        </row>
        <row r="623">
          <cell r="G623" t="str">
            <v>Northern Ireland (UK)</v>
          </cell>
          <cell r="H623">
            <v>2</v>
          </cell>
          <cell r="I623">
            <v>4</v>
          </cell>
          <cell r="J623">
            <v>2</v>
          </cell>
          <cell r="K623">
            <v>3.1</v>
          </cell>
          <cell r="L623">
            <v>580.99581528783904</v>
          </cell>
          <cell r="M623">
            <v>2.5642212413295602</v>
          </cell>
          <cell r="N623">
            <v>1.7769876375633</v>
          </cell>
        </row>
        <row r="624">
          <cell r="G624" t="str">
            <v>Northern Ireland (UK)</v>
          </cell>
          <cell r="H624">
            <v>3</v>
          </cell>
          <cell r="I624">
            <v>1</v>
          </cell>
          <cell r="J624">
            <v>2</v>
          </cell>
          <cell r="K624">
            <v>3.1</v>
          </cell>
          <cell r="L624">
            <v>1286.79753155871</v>
          </cell>
          <cell r="M624">
            <v>8.5364821793321202</v>
          </cell>
          <cell r="N624">
            <v>4.7976454419611398</v>
          </cell>
        </row>
        <row r="625">
          <cell r="G625" t="str">
            <v>Northern Ireland (UK)</v>
          </cell>
          <cell r="H625">
            <v>3</v>
          </cell>
          <cell r="I625">
            <v>2</v>
          </cell>
          <cell r="J625">
            <v>3</v>
          </cell>
          <cell r="K625">
            <v>1</v>
          </cell>
          <cell r="L625">
            <v>7790.4045308494287</v>
          </cell>
          <cell r="M625">
            <v>100</v>
          </cell>
          <cell r="N625">
            <v>0</v>
          </cell>
        </row>
        <row r="626">
          <cell r="G626" t="str">
            <v>Northern Ireland (UK)</v>
          </cell>
          <cell r="H626">
            <v>3</v>
          </cell>
          <cell r="I626">
            <v>3</v>
          </cell>
          <cell r="J626">
            <v>2</v>
          </cell>
          <cell r="K626">
            <v>14.5</v>
          </cell>
          <cell r="L626">
            <v>3700.55703505776</v>
          </cell>
          <cell r="M626">
            <v>2.5012840854692899</v>
          </cell>
          <cell r="N626">
            <v>0.98244685554714895</v>
          </cell>
        </row>
        <row r="627">
          <cell r="G627" t="str">
            <v>Northern Ireland (UK)</v>
          </cell>
          <cell r="H627">
            <v>3</v>
          </cell>
          <cell r="I627">
            <v>4</v>
          </cell>
          <cell r="J627">
            <v>2</v>
          </cell>
          <cell r="K627">
            <v>6.5</v>
          </cell>
          <cell r="L627">
            <v>2574.1181388955602</v>
          </cell>
          <cell r="M627">
            <v>3.9287454103990398</v>
          </cell>
          <cell r="N627">
            <v>2.5807226659897098</v>
          </cell>
        </row>
        <row r="628">
          <cell r="G628" t="str">
            <v>Norway</v>
          </cell>
          <cell r="H628">
            <v>1</v>
          </cell>
          <cell r="I628">
            <v>3</v>
          </cell>
          <cell r="J628">
            <v>2</v>
          </cell>
          <cell r="K628">
            <v>1</v>
          </cell>
          <cell r="L628">
            <v>338.71632070986101</v>
          </cell>
          <cell r="M628">
            <v>100</v>
          </cell>
          <cell r="N628">
            <v>0</v>
          </cell>
        </row>
        <row r="629">
          <cell r="G629" t="str">
            <v>Norway</v>
          </cell>
          <cell r="H629">
            <v>1</v>
          </cell>
          <cell r="I629">
            <v>1</v>
          </cell>
          <cell r="J629">
            <v>2</v>
          </cell>
          <cell r="K629">
            <v>7.3</v>
          </cell>
          <cell r="L629">
            <v>5911.0177380699197</v>
          </cell>
          <cell r="M629">
            <v>4.2450383079146699</v>
          </cell>
          <cell r="N629">
            <v>1.70905384983339</v>
          </cell>
        </row>
        <row r="630">
          <cell r="G630" t="str">
            <v>Norway</v>
          </cell>
          <cell r="H630">
            <v>1</v>
          </cell>
          <cell r="I630">
            <v>2</v>
          </cell>
          <cell r="J630">
            <v>2</v>
          </cell>
          <cell r="K630">
            <v>7.2</v>
          </cell>
          <cell r="L630">
            <v>6109.4490396859401</v>
          </cell>
          <cell r="M630">
            <v>2.75687650409817</v>
          </cell>
          <cell r="N630">
            <v>1.27202399669942</v>
          </cell>
        </row>
        <row r="631">
          <cell r="G631" t="str">
            <v>Norway</v>
          </cell>
          <cell r="H631">
            <v>1</v>
          </cell>
          <cell r="I631">
            <v>3</v>
          </cell>
          <cell r="J631">
            <v>2</v>
          </cell>
          <cell r="K631">
            <v>5.7</v>
          </cell>
          <cell r="L631">
            <v>4765.2885486823498</v>
          </cell>
          <cell r="M631">
            <v>2.9533772403876801</v>
          </cell>
          <cell r="N631">
            <v>1.3018142496101299</v>
          </cell>
        </row>
        <row r="632">
          <cell r="G632" t="str">
            <v>Norway</v>
          </cell>
          <cell r="H632">
            <v>2</v>
          </cell>
          <cell r="I632">
            <v>1</v>
          </cell>
          <cell r="J632">
            <v>2</v>
          </cell>
          <cell r="K632">
            <v>8</v>
          </cell>
          <cell r="L632">
            <v>6003.2597240855603</v>
          </cell>
          <cell r="M632">
            <v>4.8071671643378897</v>
          </cell>
          <cell r="N632">
            <v>2.0486920121119301</v>
          </cell>
        </row>
        <row r="633">
          <cell r="G633" t="str">
            <v>Norway</v>
          </cell>
          <cell r="H633">
            <v>2</v>
          </cell>
          <cell r="I633">
            <v>2</v>
          </cell>
          <cell r="J633">
            <v>2</v>
          </cell>
          <cell r="K633">
            <v>12.9</v>
          </cell>
          <cell r="L633">
            <v>10465.750771695601</v>
          </cell>
          <cell r="M633">
            <v>2.9122139408400902</v>
          </cell>
          <cell r="N633">
            <v>0.86481415882290302</v>
          </cell>
        </row>
        <row r="634">
          <cell r="G634" t="str">
            <v>Norway</v>
          </cell>
          <cell r="H634">
            <v>2</v>
          </cell>
          <cell r="I634">
            <v>3</v>
          </cell>
          <cell r="J634">
            <v>2</v>
          </cell>
          <cell r="K634">
            <v>15.7</v>
          </cell>
          <cell r="L634">
            <v>11216.9420182715</v>
          </cell>
          <cell r="M634">
            <v>2.8122675748908001</v>
          </cell>
          <cell r="N634">
            <v>0.82649323763799398</v>
          </cell>
        </row>
        <row r="635">
          <cell r="G635" t="str">
            <v>Norway</v>
          </cell>
          <cell r="H635">
            <v>3</v>
          </cell>
          <cell r="I635">
            <v>1</v>
          </cell>
          <cell r="J635">
            <v>2</v>
          </cell>
          <cell r="K635">
            <v>4.5999999999999996</v>
          </cell>
          <cell r="L635">
            <v>2568.6658886540099</v>
          </cell>
          <cell r="M635">
            <v>5.1140018652122503</v>
          </cell>
          <cell r="N635">
            <v>2.5372396630814</v>
          </cell>
        </row>
        <row r="636">
          <cell r="G636" t="str">
            <v>Norway</v>
          </cell>
          <cell r="H636">
            <v>3</v>
          </cell>
          <cell r="I636">
            <v>2</v>
          </cell>
          <cell r="J636">
            <v>2</v>
          </cell>
          <cell r="K636">
            <v>6.8</v>
          </cell>
          <cell r="L636">
            <v>3974.3130642842898</v>
          </cell>
          <cell r="M636">
            <v>2.2173996008535699</v>
          </cell>
          <cell r="N636">
            <v>0.96429858237057597</v>
          </cell>
        </row>
        <row r="637">
          <cell r="G637" t="str">
            <v>Norway</v>
          </cell>
          <cell r="H637">
            <v>3</v>
          </cell>
          <cell r="I637">
            <v>3</v>
          </cell>
          <cell r="J637">
            <v>2</v>
          </cell>
          <cell r="K637">
            <v>14.7</v>
          </cell>
          <cell r="L637">
            <v>8452.1666335827704</v>
          </cell>
          <cell r="M637">
            <v>1.5774985593870401</v>
          </cell>
          <cell r="N637">
            <v>0.44241531493712899</v>
          </cell>
        </row>
        <row r="638">
          <cell r="G638" t="str">
            <v>Norway</v>
          </cell>
          <cell r="H638">
            <v>3</v>
          </cell>
          <cell r="I638">
            <v>4</v>
          </cell>
          <cell r="J638">
            <v>3</v>
          </cell>
          <cell r="K638">
            <v>1</v>
          </cell>
          <cell r="L638">
            <v>7790.4045308494287</v>
          </cell>
          <cell r="M638">
            <v>100</v>
          </cell>
          <cell r="N638">
            <v>0</v>
          </cell>
        </row>
        <row r="639">
          <cell r="G639" t="str">
            <v>Poland</v>
          </cell>
          <cell r="H639">
            <v>1</v>
          </cell>
          <cell r="I639">
            <v>1</v>
          </cell>
          <cell r="J639">
            <v>2</v>
          </cell>
          <cell r="K639">
            <v>21.5</v>
          </cell>
          <cell r="L639">
            <v>94094.169076120001</v>
          </cell>
          <cell r="M639">
            <v>9.5042621267343304</v>
          </cell>
          <cell r="N639">
            <v>2.4772321228531902</v>
          </cell>
        </row>
        <row r="640">
          <cell r="G640" t="str">
            <v>Poland</v>
          </cell>
          <cell r="H640">
            <v>1</v>
          </cell>
          <cell r="I640">
            <v>2</v>
          </cell>
          <cell r="J640">
            <v>2</v>
          </cell>
          <cell r="K640">
            <v>22.8</v>
          </cell>
          <cell r="L640">
            <v>111279.23678757</v>
          </cell>
          <cell r="M640">
            <v>13.196571682629299</v>
          </cell>
          <cell r="N640">
            <v>3.5517627754144501</v>
          </cell>
        </row>
        <row r="641">
          <cell r="G641" t="str">
            <v>Poland</v>
          </cell>
          <cell r="H641">
            <v>1</v>
          </cell>
          <cell r="I641">
            <v>3</v>
          </cell>
          <cell r="J641">
            <v>2</v>
          </cell>
          <cell r="K641">
            <v>9.1999999999999993</v>
          </cell>
          <cell r="L641">
            <v>35610.844488795403</v>
          </cell>
          <cell r="M641">
            <v>10.9137769873689</v>
          </cell>
          <cell r="N641">
            <v>4.6783902602209704</v>
          </cell>
        </row>
        <row r="642">
          <cell r="G642" t="str">
            <v>Poland</v>
          </cell>
          <cell r="H642">
            <v>2</v>
          </cell>
          <cell r="I642">
            <v>1</v>
          </cell>
          <cell r="J642">
            <v>2</v>
          </cell>
          <cell r="K642">
            <v>51.8</v>
          </cell>
          <cell r="L642">
            <v>235819.05415887799</v>
          </cell>
          <cell r="M642">
            <v>7.4766321468119799</v>
          </cell>
          <cell r="N642">
            <v>1.4519015599134899</v>
          </cell>
        </row>
        <row r="643">
          <cell r="G643" t="str">
            <v>Poland</v>
          </cell>
          <cell r="H643">
            <v>2</v>
          </cell>
          <cell r="I643">
            <v>2</v>
          </cell>
          <cell r="J643">
            <v>2</v>
          </cell>
          <cell r="K643">
            <v>87.3</v>
          </cell>
          <cell r="L643">
            <v>376760.93996083399</v>
          </cell>
          <cell r="M643">
            <v>6.5385268925329303</v>
          </cell>
          <cell r="N643">
            <v>0.96295617421681501</v>
          </cell>
        </row>
        <row r="644">
          <cell r="G644" t="str">
            <v>Poland</v>
          </cell>
          <cell r="H644">
            <v>2</v>
          </cell>
          <cell r="I644">
            <v>3</v>
          </cell>
          <cell r="J644">
            <v>2</v>
          </cell>
          <cell r="K644">
            <v>63.1</v>
          </cell>
          <cell r="L644">
            <v>206786.69829209399</v>
          </cell>
          <cell r="M644">
            <v>5.4600637656125901</v>
          </cell>
          <cell r="N644">
            <v>1.14767915818681</v>
          </cell>
        </row>
        <row r="645">
          <cell r="G645" t="str">
            <v>Poland</v>
          </cell>
          <cell r="H645">
            <v>2</v>
          </cell>
          <cell r="I645">
            <v>4</v>
          </cell>
          <cell r="J645">
            <v>2</v>
          </cell>
          <cell r="K645">
            <v>9.8000000000000007</v>
          </cell>
          <cell r="L645">
            <v>47245.586088844597</v>
          </cell>
          <cell r="M645">
            <v>9.4886167658807903</v>
          </cell>
          <cell r="N645">
            <v>4.3448921116147998</v>
          </cell>
        </row>
        <row r="646">
          <cell r="G646" t="str">
            <v>Poland</v>
          </cell>
          <cell r="H646">
            <v>3</v>
          </cell>
          <cell r="I646">
            <v>2</v>
          </cell>
          <cell r="J646">
            <v>2</v>
          </cell>
          <cell r="K646">
            <v>19.8</v>
          </cell>
          <cell r="L646">
            <v>47525.453407819099</v>
          </cell>
          <cell r="M646">
            <v>3.12656030380669</v>
          </cell>
          <cell r="N646">
            <v>1.16380115646185</v>
          </cell>
        </row>
        <row r="647">
          <cell r="G647" t="str">
            <v>Poland</v>
          </cell>
          <cell r="H647">
            <v>3</v>
          </cell>
          <cell r="I647">
            <v>3</v>
          </cell>
          <cell r="J647">
            <v>2</v>
          </cell>
          <cell r="K647">
            <v>45.8</v>
          </cell>
          <cell r="L647">
            <v>104507.48428042101</v>
          </cell>
          <cell r="M647">
            <v>3.46155104245747</v>
          </cell>
          <cell r="N647">
            <v>0.769725541995953</v>
          </cell>
        </row>
        <row r="648">
          <cell r="G648" t="str">
            <v>Poland</v>
          </cell>
          <cell r="H648">
            <v>3</v>
          </cell>
          <cell r="I648">
            <v>4</v>
          </cell>
          <cell r="J648">
            <v>2</v>
          </cell>
          <cell r="K648">
            <v>16.399999999999999</v>
          </cell>
          <cell r="L648">
            <v>28541.210791242702</v>
          </cell>
          <cell r="M648">
            <v>1.96571166755302</v>
          </cell>
          <cell r="N648">
            <v>0.90294573765741204</v>
          </cell>
        </row>
        <row r="649">
          <cell r="G649" t="str">
            <v>Russian Federation</v>
          </cell>
          <cell r="H649">
            <v>1</v>
          </cell>
          <cell r="I649">
            <v>3</v>
          </cell>
          <cell r="J649">
            <v>2</v>
          </cell>
          <cell r="K649">
            <v>2.5</v>
          </cell>
          <cell r="L649">
            <v>194914.498367158</v>
          </cell>
          <cell r="M649">
            <v>21.631793080679</v>
          </cell>
          <cell r="N649">
            <v>9.4976606126019707</v>
          </cell>
        </row>
        <row r="650">
          <cell r="G650" t="str">
            <v>Russian Federation</v>
          </cell>
          <cell r="H650">
            <v>2</v>
          </cell>
          <cell r="I650">
            <v>2</v>
          </cell>
          <cell r="J650">
            <v>2</v>
          </cell>
          <cell r="K650">
            <v>2.9</v>
          </cell>
          <cell r="L650">
            <v>82263.520014409805</v>
          </cell>
          <cell r="M650">
            <v>1.1325232404630401</v>
          </cell>
          <cell r="N650">
            <v>1.1097568808167</v>
          </cell>
        </row>
        <row r="651">
          <cell r="G651" t="str">
            <v>Russian Federation</v>
          </cell>
          <cell r="H651">
            <v>2</v>
          </cell>
          <cell r="I651">
            <v>3</v>
          </cell>
          <cell r="J651">
            <v>2</v>
          </cell>
          <cell r="K651">
            <v>5.9</v>
          </cell>
          <cell r="L651">
            <v>334033.234855182</v>
          </cell>
          <cell r="M651">
            <v>4.0897077914927698</v>
          </cell>
          <cell r="N651">
            <v>2.2450250508299501</v>
          </cell>
        </row>
        <row r="652">
          <cell r="G652" t="str">
            <v>Russian Federation</v>
          </cell>
          <cell r="H652">
            <v>2</v>
          </cell>
          <cell r="I652">
            <v>4</v>
          </cell>
          <cell r="J652">
            <v>2</v>
          </cell>
          <cell r="K652">
            <v>4</v>
          </cell>
          <cell r="L652">
            <v>237286.205923008</v>
          </cell>
          <cell r="M652">
            <v>12.115822262864601</v>
          </cell>
          <cell r="N652">
            <v>7.5623317766503604</v>
          </cell>
        </row>
        <row r="653">
          <cell r="G653" t="str">
            <v>Russian Federation</v>
          </cell>
          <cell r="H653">
            <v>3</v>
          </cell>
          <cell r="I653">
            <v>1</v>
          </cell>
          <cell r="J653">
            <v>2</v>
          </cell>
          <cell r="K653">
            <v>5.3</v>
          </cell>
          <cell r="L653">
            <v>126174.731480552</v>
          </cell>
          <cell r="M653">
            <v>2.52222995738606</v>
          </cell>
          <cell r="N653">
            <v>1.7757062891561901</v>
          </cell>
        </row>
        <row r="654">
          <cell r="G654" t="str">
            <v>Russian Federation</v>
          </cell>
          <cell r="H654">
            <v>3</v>
          </cell>
          <cell r="I654">
            <v>2</v>
          </cell>
          <cell r="J654">
            <v>2</v>
          </cell>
          <cell r="K654">
            <v>13.3</v>
          </cell>
          <cell r="L654">
            <v>388959.177789154</v>
          </cell>
          <cell r="M654">
            <v>2.4275937990246601</v>
          </cell>
          <cell r="N654">
            <v>1.1246111216085399</v>
          </cell>
        </row>
        <row r="655">
          <cell r="G655" t="str">
            <v>Russian Federation</v>
          </cell>
          <cell r="H655">
            <v>3</v>
          </cell>
          <cell r="I655">
            <v>3</v>
          </cell>
          <cell r="J655">
            <v>2</v>
          </cell>
          <cell r="K655">
            <v>22.1</v>
          </cell>
          <cell r="L655">
            <v>542668.67801200901</v>
          </cell>
          <cell r="M655">
            <v>2.6395783891169899</v>
          </cell>
          <cell r="N655">
            <v>0.92953877058916001</v>
          </cell>
        </row>
        <row r="656">
          <cell r="G656" t="str">
            <v>Russian Federation</v>
          </cell>
          <cell r="H656">
            <v>3</v>
          </cell>
          <cell r="I656">
            <v>4</v>
          </cell>
          <cell r="J656">
            <v>2</v>
          </cell>
          <cell r="K656">
            <v>9.3000000000000007</v>
          </cell>
          <cell r="L656">
            <v>245936.98062990699</v>
          </cell>
          <cell r="M656">
            <v>4.2755225516764002</v>
          </cell>
          <cell r="N656">
            <v>1.97000642289364</v>
          </cell>
        </row>
        <row r="657">
          <cell r="G657" t="str">
            <v>Lightning</v>
          </cell>
          <cell r="H657">
            <v>1</v>
          </cell>
          <cell r="I657">
            <v>1</v>
          </cell>
          <cell r="J657">
            <v>2</v>
          </cell>
          <cell r="K657">
            <v>23.7</v>
          </cell>
          <cell r="L657">
            <v>13317.8253213508</v>
          </cell>
          <cell r="M657">
            <v>3.6458564561603999</v>
          </cell>
          <cell r="N657">
            <v>0.83580613636332102</v>
          </cell>
        </row>
        <row r="658">
          <cell r="G658" t="str">
            <v>Lightning</v>
          </cell>
          <cell r="H658">
            <v>1</v>
          </cell>
          <cell r="I658">
            <v>2</v>
          </cell>
          <cell r="J658">
            <v>2</v>
          </cell>
          <cell r="K658">
            <v>5.2</v>
          </cell>
          <cell r="L658">
            <v>3476.0730988929299</v>
          </cell>
          <cell r="M658">
            <v>3.7054002674533502</v>
          </cell>
          <cell r="N658">
            <v>1.8953739811266801</v>
          </cell>
        </row>
        <row r="659">
          <cell r="G659" t="str">
            <v>Lightning</v>
          </cell>
          <cell r="H659">
            <v>2</v>
          </cell>
          <cell r="I659">
            <v>1</v>
          </cell>
          <cell r="J659">
            <v>2</v>
          </cell>
          <cell r="K659">
            <v>16.600000000000001</v>
          </cell>
          <cell r="L659">
            <v>7866.0335576413599</v>
          </cell>
          <cell r="M659">
            <v>3.3319649341700899</v>
          </cell>
          <cell r="N659">
            <v>0.92388329032775296</v>
          </cell>
        </row>
        <row r="660">
          <cell r="G660" t="str">
            <v>Lightning</v>
          </cell>
          <cell r="H660">
            <v>2</v>
          </cell>
          <cell r="I660">
            <v>2</v>
          </cell>
          <cell r="J660">
            <v>2</v>
          </cell>
          <cell r="K660">
            <v>18.100000000000001</v>
          </cell>
          <cell r="L660">
            <v>9718.7258728853794</v>
          </cell>
          <cell r="M660">
            <v>3.3878835730216101</v>
          </cell>
          <cell r="N660">
            <v>0.98389621254377202</v>
          </cell>
        </row>
        <row r="661">
          <cell r="G661" t="str">
            <v>Lightning</v>
          </cell>
          <cell r="H661">
            <v>2</v>
          </cell>
          <cell r="I661">
            <v>3</v>
          </cell>
          <cell r="J661">
            <v>2</v>
          </cell>
          <cell r="K661">
            <v>9.8000000000000007</v>
          </cell>
          <cell r="L661">
            <v>5272.3454025846204</v>
          </cell>
          <cell r="M661">
            <v>4.3975241865714203</v>
          </cell>
          <cell r="N661">
            <v>1.4482879945846701</v>
          </cell>
        </row>
        <row r="662">
          <cell r="G662" t="str">
            <v>Lightning</v>
          </cell>
          <cell r="H662">
            <v>3</v>
          </cell>
          <cell r="I662">
            <v>1</v>
          </cell>
          <cell r="J662">
            <v>2</v>
          </cell>
          <cell r="K662">
            <v>2.1</v>
          </cell>
          <cell r="L662">
            <v>927.66855963974297</v>
          </cell>
          <cell r="M662">
            <v>1.1502368844075299</v>
          </cell>
          <cell r="N662">
            <v>0.88899421406097501</v>
          </cell>
        </row>
        <row r="663">
          <cell r="G663" t="str">
            <v>Lightning</v>
          </cell>
          <cell r="H663">
            <v>3</v>
          </cell>
          <cell r="I663">
            <v>2</v>
          </cell>
          <cell r="J663">
            <v>2</v>
          </cell>
          <cell r="K663">
            <v>14.2</v>
          </cell>
          <cell r="L663">
            <v>7168.9118596604003</v>
          </cell>
          <cell r="M663">
            <v>2.1659107387600001</v>
          </cell>
          <cell r="N663">
            <v>0.66107163280067605</v>
          </cell>
        </row>
        <row r="664">
          <cell r="G664" t="str">
            <v>Lightning</v>
          </cell>
          <cell r="H664">
            <v>3</v>
          </cell>
          <cell r="I664">
            <v>3</v>
          </cell>
          <cell r="J664">
            <v>2</v>
          </cell>
          <cell r="K664">
            <v>24.3</v>
          </cell>
          <cell r="L664">
            <v>12363.4486327008</v>
          </cell>
          <cell r="M664">
            <v>2.2599316272846601</v>
          </cell>
          <cell r="N664">
            <v>0.63529346076544702</v>
          </cell>
        </row>
        <row r="665">
          <cell r="G665" t="str">
            <v>Lightning</v>
          </cell>
          <cell r="H665">
            <v>3</v>
          </cell>
          <cell r="I665">
            <v>4</v>
          </cell>
          <cell r="J665">
            <v>2</v>
          </cell>
          <cell r="K665">
            <v>9.4</v>
          </cell>
          <cell r="L665">
            <v>4726.3991958490797</v>
          </cell>
          <cell r="M665">
            <v>2.4079063127647702</v>
          </cell>
          <cell r="N665">
            <v>1.0188628731254901</v>
          </cell>
        </row>
        <row r="666">
          <cell r="G666" t="str">
            <v>Slovak Republic</v>
          </cell>
          <cell r="H666">
            <v>1</v>
          </cell>
          <cell r="I666">
            <v>1</v>
          </cell>
          <cell r="J666">
            <v>2</v>
          </cell>
          <cell r="K666">
            <v>39</v>
          </cell>
          <cell r="L666">
            <v>24846.082544567202</v>
          </cell>
          <cell r="M666">
            <v>13.573529730822401</v>
          </cell>
          <cell r="N666">
            <v>2.20436891212257</v>
          </cell>
        </row>
        <row r="667">
          <cell r="G667" t="str">
            <v>Slovak Republic</v>
          </cell>
          <cell r="H667">
            <v>1</v>
          </cell>
          <cell r="I667">
            <v>2</v>
          </cell>
          <cell r="J667">
            <v>2</v>
          </cell>
          <cell r="K667">
            <v>45.2</v>
          </cell>
          <cell r="L667">
            <v>26936.164640421201</v>
          </cell>
          <cell r="M667">
            <v>12.0681875025428</v>
          </cell>
          <cell r="N667">
            <v>1.86931669732544</v>
          </cell>
        </row>
        <row r="668">
          <cell r="G668" t="str">
            <v>Slovak Republic</v>
          </cell>
          <cell r="H668">
            <v>1</v>
          </cell>
          <cell r="I668">
            <v>3</v>
          </cell>
          <cell r="J668">
            <v>2</v>
          </cell>
          <cell r="K668">
            <v>15.5</v>
          </cell>
          <cell r="L668">
            <v>9315.9163716762705</v>
          </cell>
          <cell r="M668">
            <v>10.0822145688566</v>
          </cell>
          <cell r="N668">
            <v>3.1003032658112799</v>
          </cell>
        </row>
        <row r="669">
          <cell r="G669" t="str">
            <v>Slovak Republic</v>
          </cell>
          <cell r="H669">
            <v>2</v>
          </cell>
          <cell r="I669">
            <v>1</v>
          </cell>
          <cell r="J669">
            <v>2</v>
          </cell>
          <cell r="K669">
            <v>27</v>
          </cell>
          <cell r="L669">
            <v>19265.561217630198</v>
          </cell>
          <cell r="M669">
            <v>11.2825353600259</v>
          </cell>
          <cell r="N669">
            <v>2.28423109392121</v>
          </cell>
        </row>
        <row r="670">
          <cell r="G670" t="str">
            <v>Slovak Republic</v>
          </cell>
          <cell r="H670">
            <v>2</v>
          </cell>
          <cell r="I670">
            <v>2</v>
          </cell>
          <cell r="J670">
            <v>2</v>
          </cell>
          <cell r="K670">
            <v>74.8</v>
          </cell>
          <cell r="L670">
            <v>50333.390128540101</v>
          </cell>
          <cell r="M670">
            <v>6.5668880563843199</v>
          </cell>
          <cell r="N670">
            <v>0.93812860855110403</v>
          </cell>
        </row>
        <row r="671">
          <cell r="G671" t="str">
            <v>Slovak Republic</v>
          </cell>
          <cell r="H671">
            <v>2</v>
          </cell>
          <cell r="I671">
            <v>3</v>
          </cell>
          <cell r="J671">
            <v>2</v>
          </cell>
          <cell r="K671">
            <v>82.4</v>
          </cell>
          <cell r="L671">
            <v>60619.682513084699</v>
          </cell>
          <cell r="M671">
            <v>6.6981514498990702</v>
          </cell>
          <cell r="N671">
            <v>0.86396765604149395</v>
          </cell>
        </row>
        <row r="672">
          <cell r="G672" t="str">
            <v>Slovak Republic</v>
          </cell>
          <cell r="H672">
            <v>2</v>
          </cell>
          <cell r="I672">
            <v>4</v>
          </cell>
          <cell r="J672">
            <v>2</v>
          </cell>
          <cell r="K672">
            <v>12.8</v>
          </cell>
          <cell r="L672">
            <v>10601.7942162536</v>
          </cell>
          <cell r="M672">
            <v>9.0374289772518903</v>
          </cell>
          <cell r="N672">
            <v>3.1068514749198801</v>
          </cell>
        </row>
        <row r="673">
          <cell r="G673" t="str">
            <v>Slovak Republic</v>
          </cell>
          <cell r="H673">
            <v>3</v>
          </cell>
          <cell r="I673">
            <v>2</v>
          </cell>
          <cell r="J673">
            <v>2</v>
          </cell>
          <cell r="K673">
            <v>5.7</v>
          </cell>
          <cell r="L673">
            <v>3289.5983801360499</v>
          </cell>
          <cell r="M673">
            <v>2.1310789705294999</v>
          </cell>
          <cell r="N673">
            <v>1.14171870003998</v>
          </cell>
        </row>
        <row r="674">
          <cell r="G674" t="str">
            <v>Slovak Republic</v>
          </cell>
          <cell r="H674">
            <v>3</v>
          </cell>
          <cell r="I674">
            <v>3</v>
          </cell>
          <cell r="J674">
            <v>2</v>
          </cell>
          <cell r="K674">
            <v>20.9</v>
          </cell>
          <cell r="L674">
            <v>14826.565384092801</v>
          </cell>
          <cell r="M674">
            <v>3.8760526209583901</v>
          </cell>
          <cell r="N674">
            <v>0.96524263008309796</v>
          </cell>
        </row>
        <row r="675">
          <cell r="G675" t="str">
            <v>Slovak Republic</v>
          </cell>
          <cell r="H675">
            <v>3</v>
          </cell>
          <cell r="I675">
            <v>4</v>
          </cell>
          <cell r="J675">
            <v>2</v>
          </cell>
          <cell r="K675">
            <v>4.3</v>
          </cell>
          <cell r="L675">
            <v>2587.5791989262998</v>
          </cell>
          <cell r="M675">
            <v>2.3136708076237702</v>
          </cell>
          <cell r="N675">
            <v>1.3725210790737901</v>
          </cell>
        </row>
        <row r="676">
          <cell r="G676" t="str">
            <v>Stars</v>
          </cell>
          <cell r="H676">
            <v>1</v>
          </cell>
          <cell r="I676">
            <v>1</v>
          </cell>
          <cell r="J676">
            <v>2</v>
          </cell>
          <cell r="K676">
            <v>38.700000000000003</v>
          </cell>
          <cell r="L676">
            <v>12697.3627179783</v>
          </cell>
          <cell r="M676">
            <v>9.8374093469767505</v>
          </cell>
          <cell r="N676">
            <v>1.57973733340116</v>
          </cell>
        </row>
        <row r="677">
          <cell r="G677" t="str">
            <v>Stars</v>
          </cell>
          <cell r="H677">
            <v>1</v>
          </cell>
          <cell r="I677">
            <v>2</v>
          </cell>
          <cell r="J677">
            <v>2</v>
          </cell>
          <cell r="K677">
            <v>23.3</v>
          </cell>
          <cell r="L677">
            <v>7802.9127503722302</v>
          </cell>
          <cell r="M677">
            <v>9.3706180091777505</v>
          </cell>
          <cell r="N677">
            <v>2.1463694967335201</v>
          </cell>
        </row>
        <row r="678">
          <cell r="G678" t="str">
            <v>Stars</v>
          </cell>
          <cell r="H678">
            <v>1</v>
          </cell>
          <cell r="I678">
            <v>3</v>
          </cell>
          <cell r="J678">
            <v>2</v>
          </cell>
          <cell r="K678">
            <v>10.6</v>
          </cell>
          <cell r="L678">
            <v>3639.2602418534202</v>
          </cell>
          <cell r="M678">
            <v>16.070568801119101</v>
          </cell>
          <cell r="N678">
            <v>5.4173642308730603</v>
          </cell>
        </row>
        <row r="679">
          <cell r="G679" t="str">
            <v>Stars</v>
          </cell>
          <cell r="H679">
            <v>2</v>
          </cell>
          <cell r="I679">
            <v>1</v>
          </cell>
          <cell r="J679">
            <v>2</v>
          </cell>
          <cell r="K679">
            <v>42.8</v>
          </cell>
          <cell r="L679">
            <v>11674.605237046</v>
          </cell>
          <cell r="M679">
            <v>6.8471154643547703</v>
          </cell>
          <cell r="N679">
            <v>1.2323438994201901</v>
          </cell>
        </row>
        <row r="680">
          <cell r="G680" t="str">
            <v>Stars</v>
          </cell>
          <cell r="H680">
            <v>2</v>
          </cell>
          <cell r="I680">
            <v>2</v>
          </cell>
          <cell r="J680">
            <v>2</v>
          </cell>
          <cell r="K680">
            <v>72.3</v>
          </cell>
          <cell r="L680">
            <v>20640.051136793802</v>
          </cell>
          <cell r="M680">
            <v>7.5626868317890601</v>
          </cell>
          <cell r="N680">
            <v>1.0157560312929399</v>
          </cell>
        </row>
        <row r="681">
          <cell r="G681" t="str">
            <v>Stars</v>
          </cell>
          <cell r="H681">
            <v>2</v>
          </cell>
          <cell r="I681">
            <v>3</v>
          </cell>
          <cell r="J681">
            <v>2</v>
          </cell>
          <cell r="K681">
            <v>59.3</v>
          </cell>
          <cell r="L681">
            <v>17436.9833334467</v>
          </cell>
          <cell r="M681">
            <v>10.103430627768301</v>
          </cell>
          <cell r="N681">
            <v>1.51403197009701</v>
          </cell>
        </row>
        <row r="682">
          <cell r="G682" t="str">
            <v>Stars</v>
          </cell>
          <cell r="H682">
            <v>2</v>
          </cell>
          <cell r="I682">
            <v>4</v>
          </cell>
          <cell r="J682">
            <v>2</v>
          </cell>
          <cell r="K682">
            <v>9.6</v>
          </cell>
          <cell r="L682">
            <v>2642.0222709636801</v>
          </cell>
          <cell r="M682">
            <v>12.303389151926201</v>
          </cell>
          <cell r="N682">
            <v>5.0054069920674804</v>
          </cell>
        </row>
        <row r="683">
          <cell r="G683" t="str">
            <v>Stars</v>
          </cell>
          <cell r="H683">
            <v>3</v>
          </cell>
          <cell r="I683">
            <v>1</v>
          </cell>
          <cell r="J683">
            <v>2</v>
          </cell>
          <cell r="K683">
            <v>3.7</v>
          </cell>
          <cell r="L683">
            <v>819.64691062048996</v>
          </cell>
          <cell r="M683">
            <v>3.9636598439141899</v>
          </cell>
          <cell r="N683">
            <v>3.0769416220940502</v>
          </cell>
        </row>
        <row r="684">
          <cell r="G684" t="str">
            <v>Stars</v>
          </cell>
          <cell r="H684">
            <v>3</v>
          </cell>
          <cell r="I684">
            <v>2</v>
          </cell>
          <cell r="J684">
            <v>2</v>
          </cell>
          <cell r="K684">
            <v>21</v>
          </cell>
          <cell r="L684">
            <v>5407.3885146380799</v>
          </cell>
          <cell r="M684">
            <v>5.6880805530921403</v>
          </cell>
          <cell r="N684">
            <v>1.4297833046481101</v>
          </cell>
        </row>
        <row r="685">
          <cell r="G685" t="str">
            <v>Stars</v>
          </cell>
          <cell r="H685">
            <v>3</v>
          </cell>
          <cell r="I685">
            <v>3</v>
          </cell>
          <cell r="J685">
            <v>2</v>
          </cell>
          <cell r="K685">
            <v>29.4</v>
          </cell>
          <cell r="L685">
            <v>8248.1929030634292</v>
          </cell>
          <cell r="M685">
            <v>5.3129413047784197</v>
          </cell>
          <cell r="N685">
            <v>1.1785351330862901</v>
          </cell>
        </row>
        <row r="686">
          <cell r="G686" t="str">
            <v>Stars</v>
          </cell>
          <cell r="H686">
            <v>3</v>
          </cell>
          <cell r="I686">
            <v>4</v>
          </cell>
          <cell r="J686">
            <v>3</v>
          </cell>
          <cell r="K686">
            <v>7</v>
          </cell>
          <cell r="L686">
            <v>30636.889850678788</v>
          </cell>
          <cell r="M686">
            <v>88.25981645053615</v>
          </cell>
          <cell r="N686">
            <v>9.7275155642908313</v>
          </cell>
        </row>
        <row r="687">
          <cell r="G687" t="str">
            <v>Spain</v>
          </cell>
          <cell r="H687">
            <v>1</v>
          </cell>
          <cell r="I687">
            <v>1</v>
          </cell>
          <cell r="J687">
            <v>2</v>
          </cell>
          <cell r="K687">
            <v>207.1</v>
          </cell>
          <cell r="L687">
            <v>1051405.07631885</v>
          </cell>
          <cell r="M687">
            <v>18.369756242920602</v>
          </cell>
          <cell r="N687">
            <v>1.3345730100836899</v>
          </cell>
        </row>
        <row r="688">
          <cell r="G688" t="str">
            <v>Spain</v>
          </cell>
          <cell r="H688">
            <v>1</v>
          </cell>
          <cell r="I688">
            <v>2</v>
          </cell>
          <cell r="J688">
            <v>2</v>
          </cell>
          <cell r="K688">
            <v>149.5</v>
          </cell>
          <cell r="L688">
            <v>842302.14199905202</v>
          </cell>
          <cell r="M688">
            <v>16.843997837177401</v>
          </cell>
          <cell r="N688">
            <v>1.61543062172486</v>
          </cell>
        </row>
        <row r="689">
          <cell r="G689" t="str">
            <v>Spain</v>
          </cell>
          <cell r="H689">
            <v>1</v>
          </cell>
          <cell r="I689">
            <v>3</v>
          </cell>
          <cell r="J689">
            <v>2</v>
          </cell>
          <cell r="K689">
            <v>38.5</v>
          </cell>
          <cell r="L689">
            <v>214850.441492371</v>
          </cell>
          <cell r="M689">
            <v>14.356032208456099</v>
          </cell>
          <cell r="N689">
            <v>2.6606032910102502</v>
          </cell>
        </row>
        <row r="690">
          <cell r="G690" t="str">
            <v>Spain</v>
          </cell>
          <cell r="H690">
            <v>2</v>
          </cell>
          <cell r="I690">
            <v>1</v>
          </cell>
          <cell r="J690">
            <v>2</v>
          </cell>
          <cell r="K690">
            <v>23.9</v>
          </cell>
          <cell r="L690">
            <v>147199.43254072699</v>
          </cell>
          <cell r="M690">
            <v>12.1381369228724</v>
          </cell>
          <cell r="N690">
            <v>2.87721561163448</v>
          </cell>
        </row>
        <row r="691">
          <cell r="G691" t="str">
            <v>Spain</v>
          </cell>
          <cell r="H691">
            <v>2</v>
          </cell>
          <cell r="I691">
            <v>2</v>
          </cell>
          <cell r="J691">
            <v>3</v>
          </cell>
          <cell r="K691">
            <v>1</v>
          </cell>
          <cell r="L691">
            <v>4536.6741755934772</v>
          </cell>
          <cell r="M691">
            <v>26.367179710315988</v>
          </cell>
          <cell r="N691">
            <v>19.859647051777699</v>
          </cell>
        </row>
        <row r="692">
          <cell r="G692" t="str">
            <v>Spain</v>
          </cell>
          <cell r="H692">
            <v>2</v>
          </cell>
          <cell r="I692">
            <v>3</v>
          </cell>
          <cell r="J692">
            <v>2</v>
          </cell>
          <cell r="K692">
            <v>32.1</v>
          </cell>
          <cell r="L692">
            <v>216347.59198781499</v>
          </cell>
          <cell r="M692">
            <v>12.540998006468399</v>
          </cell>
          <cell r="N692">
            <v>2.4021712780193401</v>
          </cell>
        </row>
        <row r="693">
          <cell r="G693" t="str">
            <v>Spain</v>
          </cell>
          <cell r="H693">
            <v>2</v>
          </cell>
          <cell r="I693">
            <v>4</v>
          </cell>
          <cell r="J693">
            <v>2</v>
          </cell>
          <cell r="K693">
            <v>4.2</v>
          </cell>
          <cell r="L693">
            <v>28173.3633699323</v>
          </cell>
          <cell r="M693">
            <v>13.701716617590201</v>
          </cell>
          <cell r="N693">
            <v>8.4899899326028407</v>
          </cell>
        </row>
        <row r="694">
          <cell r="G694" t="str">
            <v>Spain</v>
          </cell>
          <cell r="H694">
            <v>3</v>
          </cell>
          <cell r="I694">
            <v>1</v>
          </cell>
          <cell r="J694">
            <v>2</v>
          </cell>
          <cell r="K694">
            <v>9.8000000000000007</v>
          </cell>
          <cell r="L694">
            <v>58415.634017822304</v>
          </cell>
          <cell r="M694">
            <v>8.2828236029822602</v>
          </cell>
          <cell r="N694">
            <v>2.73985355069409</v>
          </cell>
        </row>
        <row r="695">
          <cell r="G695" t="str">
            <v>Spain</v>
          </cell>
          <cell r="H695">
            <v>3</v>
          </cell>
          <cell r="I695">
            <v>2</v>
          </cell>
          <cell r="J695">
            <v>2</v>
          </cell>
          <cell r="K695">
            <v>46.5</v>
          </cell>
          <cell r="L695">
            <v>261562.595890233</v>
          </cell>
          <cell r="M695">
            <v>9.5005844548131293</v>
          </cell>
          <cell r="N695">
            <v>1.4847883259393599</v>
          </cell>
        </row>
        <row r="696">
          <cell r="G696" t="str">
            <v>Spain</v>
          </cell>
          <cell r="H696">
            <v>3</v>
          </cell>
          <cell r="I696">
            <v>3</v>
          </cell>
          <cell r="J696">
            <v>2</v>
          </cell>
          <cell r="K696">
            <v>63.1</v>
          </cell>
          <cell r="L696">
            <v>358365.66972921003</v>
          </cell>
          <cell r="M696">
            <v>8.8046946293482105</v>
          </cell>
          <cell r="N696">
            <v>1.0924441179862401</v>
          </cell>
        </row>
        <row r="697">
          <cell r="G697" t="str">
            <v>Spain</v>
          </cell>
          <cell r="H697">
            <v>3</v>
          </cell>
          <cell r="I697">
            <v>4</v>
          </cell>
          <cell r="J697">
            <v>2</v>
          </cell>
          <cell r="K697">
            <v>11.6</v>
          </cell>
          <cell r="L697">
            <v>58677.416051322303</v>
          </cell>
          <cell r="M697">
            <v>5.7365253050245899</v>
          </cell>
          <cell r="N697">
            <v>1.9308965693465501</v>
          </cell>
        </row>
        <row r="698">
          <cell r="G698" t="str">
            <v>Sweden</v>
          </cell>
          <cell r="H698">
            <v>1</v>
          </cell>
          <cell r="I698">
            <v>1</v>
          </cell>
          <cell r="J698">
            <v>2</v>
          </cell>
          <cell r="K698">
            <v>19.8</v>
          </cell>
          <cell r="L698">
            <v>35185.126150365802</v>
          </cell>
          <cell r="M698">
            <v>11.697195746352699</v>
          </cell>
          <cell r="N698">
            <v>2.7686741546028899</v>
          </cell>
        </row>
        <row r="699">
          <cell r="G699" t="str">
            <v>Sweden</v>
          </cell>
          <cell r="H699">
            <v>1</v>
          </cell>
          <cell r="I699">
            <v>2</v>
          </cell>
          <cell r="J699">
            <v>2</v>
          </cell>
          <cell r="K699">
            <v>10.8</v>
          </cell>
          <cell r="L699">
            <v>25307.2463031076</v>
          </cell>
          <cell r="M699">
            <v>6.6890522012484599</v>
          </cell>
          <cell r="N699">
            <v>2.3504650689130901</v>
          </cell>
        </row>
        <row r="700">
          <cell r="G700" t="str">
            <v>Sweden</v>
          </cell>
          <cell r="H700">
            <v>1</v>
          </cell>
          <cell r="I700">
            <v>3</v>
          </cell>
          <cell r="J700">
            <v>2</v>
          </cell>
          <cell r="K700">
            <v>5.9</v>
          </cell>
          <cell r="L700">
            <v>14086.295391624501</v>
          </cell>
          <cell r="M700">
            <v>7.5409763597498598</v>
          </cell>
          <cell r="N700">
            <v>3.5721903285185901</v>
          </cell>
        </row>
        <row r="701">
          <cell r="G701" t="str">
            <v>Sweden</v>
          </cell>
          <cell r="H701">
            <v>2</v>
          </cell>
          <cell r="I701">
            <v>1</v>
          </cell>
          <cell r="J701">
            <v>2</v>
          </cell>
          <cell r="K701">
            <v>13</v>
          </cell>
          <cell r="L701">
            <v>19783.960675797702</v>
          </cell>
          <cell r="M701">
            <v>7.56205435978781</v>
          </cell>
          <cell r="N701">
            <v>1.9283505483637</v>
          </cell>
        </row>
        <row r="702">
          <cell r="G702" t="str">
            <v>Sweden</v>
          </cell>
          <cell r="H702">
            <v>2</v>
          </cell>
          <cell r="I702">
            <v>2</v>
          </cell>
          <cell r="J702">
            <v>2</v>
          </cell>
          <cell r="K702">
            <v>20.6</v>
          </cell>
          <cell r="L702">
            <v>34486.444695150603</v>
          </cell>
          <cell r="M702">
            <v>4.7154842451229397</v>
          </cell>
          <cell r="N702">
            <v>1.1377708877247299</v>
          </cell>
        </row>
        <row r="703">
          <cell r="G703" t="str">
            <v>Sweden</v>
          </cell>
          <cell r="H703">
            <v>2</v>
          </cell>
          <cell r="I703">
            <v>3</v>
          </cell>
          <cell r="J703">
            <v>2</v>
          </cell>
          <cell r="K703">
            <v>19.899999999999999</v>
          </cell>
          <cell r="L703">
            <v>30991.436239170998</v>
          </cell>
          <cell r="M703">
            <v>3.03149798993433</v>
          </cell>
          <cell r="N703">
            <v>0.75425022353426896</v>
          </cell>
        </row>
        <row r="704">
          <cell r="G704" t="str">
            <v>Sweden</v>
          </cell>
          <cell r="H704">
            <v>2</v>
          </cell>
          <cell r="I704">
            <v>4</v>
          </cell>
          <cell r="J704">
            <v>2</v>
          </cell>
          <cell r="K704">
            <v>3.5</v>
          </cell>
          <cell r="L704">
            <v>5151.3884634653396</v>
          </cell>
          <cell r="M704">
            <v>2.1517373791352301</v>
          </cell>
          <cell r="N704">
            <v>1.4272697719971701</v>
          </cell>
        </row>
        <row r="705">
          <cell r="G705" t="str">
            <v>Sweden</v>
          </cell>
          <cell r="H705">
            <v>3</v>
          </cell>
          <cell r="I705">
            <v>1</v>
          </cell>
          <cell r="J705">
            <v>2</v>
          </cell>
          <cell r="K705">
            <v>12.5</v>
          </cell>
          <cell r="L705">
            <v>11080.538817091599</v>
          </cell>
          <cell r="M705">
            <v>12.8022119808226</v>
          </cell>
          <cell r="N705">
            <v>4.1087001138896504</v>
          </cell>
        </row>
        <row r="706">
          <cell r="G706" t="str">
            <v>Sweden</v>
          </cell>
          <cell r="H706">
            <v>3</v>
          </cell>
          <cell r="I706">
            <v>2</v>
          </cell>
          <cell r="J706">
            <v>2</v>
          </cell>
          <cell r="K706">
            <v>7.4</v>
          </cell>
          <cell r="L706">
            <v>7707.7241413456504</v>
          </cell>
          <cell r="M706">
            <v>3.3463436512256299</v>
          </cell>
          <cell r="N706">
            <v>1.4736060695000399</v>
          </cell>
        </row>
        <row r="707">
          <cell r="G707" t="str">
            <v>Sweden</v>
          </cell>
          <cell r="H707">
            <v>3</v>
          </cell>
          <cell r="I707">
            <v>3</v>
          </cell>
          <cell r="J707">
            <v>2</v>
          </cell>
          <cell r="K707">
            <v>17.899999999999999</v>
          </cell>
          <cell r="L707">
            <v>20379.731547815401</v>
          </cell>
          <cell r="M707">
            <v>2.8250920906701098</v>
          </cell>
          <cell r="N707">
            <v>0.77374281212368801</v>
          </cell>
        </row>
        <row r="708">
          <cell r="G708" t="str">
            <v>Sweden</v>
          </cell>
          <cell r="H708">
            <v>3</v>
          </cell>
          <cell r="I708">
            <v>4</v>
          </cell>
          <cell r="J708">
            <v>2</v>
          </cell>
          <cell r="K708">
            <v>5.2</v>
          </cell>
          <cell r="L708">
            <v>6151.6478638797098</v>
          </cell>
          <cell r="M708">
            <v>1.1525644336383001</v>
          </cell>
          <cell r="N708">
            <v>0.653173313185058</v>
          </cell>
        </row>
        <row r="709">
          <cell r="G709" t="str">
            <v>Predators</v>
          </cell>
          <cell r="H709">
            <v>1</v>
          </cell>
          <cell r="I709">
            <v>1</v>
          </cell>
          <cell r="J709">
            <v>2</v>
          </cell>
          <cell r="K709">
            <v>57.1</v>
          </cell>
          <cell r="L709">
            <v>507146.14156479097</v>
          </cell>
          <cell r="M709">
            <v>3.2002217040867502</v>
          </cell>
          <cell r="N709">
            <v>0.51475534761733699</v>
          </cell>
        </row>
        <row r="710">
          <cell r="G710" t="str">
            <v>Predators</v>
          </cell>
          <cell r="H710">
            <v>1</v>
          </cell>
          <cell r="I710">
            <v>2</v>
          </cell>
          <cell r="J710">
            <v>2</v>
          </cell>
          <cell r="K710">
            <v>34.1</v>
          </cell>
          <cell r="L710">
            <v>249884.24608579301</v>
          </cell>
          <cell r="M710">
            <v>2.9072867843370398</v>
          </cell>
          <cell r="N710">
            <v>0.63117407910344303</v>
          </cell>
        </row>
        <row r="711">
          <cell r="G711" t="str">
            <v>Predators</v>
          </cell>
          <cell r="H711">
            <v>1</v>
          </cell>
          <cell r="I711">
            <v>3</v>
          </cell>
          <cell r="J711">
            <v>2</v>
          </cell>
          <cell r="K711">
            <v>4.8</v>
          </cell>
          <cell r="L711">
            <v>27977.727873694999</v>
          </cell>
          <cell r="M711">
            <v>2.2842547343741701</v>
          </cell>
          <cell r="N711">
            <v>1.6957782760251301</v>
          </cell>
        </row>
        <row r="712">
          <cell r="G712" t="str">
            <v>Predators</v>
          </cell>
          <cell r="H712">
            <v>2</v>
          </cell>
          <cell r="I712">
            <v>1</v>
          </cell>
          <cell r="J712">
            <v>2</v>
          </cell>
          <cell r="K712">
            <v>16.3</v>
          </cell>
          <cell r="L712">
            <v>89982.785036899906</v>
          </cell>
          <cell r="M712">
            <v>4.4749133767169402</v>
          </cell>
          <cell r="N712">
            <v>1.5103426636280199</v>
          </cell>
        </row>
        <row r="713">
          <cell r="G713" t="str">
            <v>Predators</v>
          </cell>
          <cell r="H713">
            <v>2</v>
          </cell>
          <cell r="I713">
            <v>2</v>
          </cell>
          <cell r="J713">
            <v>2</v>
          </cell>
          <cell r="K713">
            <v>25.8</v>
          </cell>
          <cell r="L713">
            <v>150122.188770879</v>
          </cell>
          <cell r="M713">
            <v>4.1160250693269802</v>
          </cell>
          <cell r="N713">
            <v>1.09880218706418</v>
          </cell>
        </row>
        <row r="714">
          <cell r="G714" t="str">
            <v>Predators</v>
          </cell>
          <cell r="H714">
            <v>2</v>
          </cell>
          <cell r="I714">
            <v>3</v>
          </cell>
          <cell r="J714">
            <v>2</v>
          </cell>
          <cell r="K714">
            <v>7.7</v>
          </cell>
          <cell r="L714">
            <v>41025.413934763797</v>
          </cell>
          <cell r="M714">
            <v>3.1194131089116999</v>
          </cell>
          <cell r="N714">
            <v>2.0136385100662699</v>
          </cell>
        </row>
        <row r="715">
          <cell r="G715" t="str">
            <v>Predators</v>
          </cell>
          <cell r="H715">
            <v>3</v>
          </cell>
          <cell r="I715">
            <v>1</v>
          </cell>
          <cell r="J715">
            <v>2</v>
          </cell>
          <cell r="K715">
            <v>7.6</v>
          </cell>
          <cell r="L715">
            <v>53607.0807854097</v>
          </cell>
          <cell r="M715">
            <v>5.1773310774586498</v>
          </cell>
          <cell r="N715">
            <v>2.4418200330636401</v>
          </cell>
        </row>
        <row r="716">
          <cell r="G716" t="str">
            <v>Predators</v>
          </cell>
          <cell r="H716">
            <v>3</v>
          </cell>
          <cell r="I716">
            <v>2</v>
          </cell>
          <cell r="J716">
            <v>2</v>
          </cell>
          <cell r="K716">
            <v>17.8</v>
          </cell>
          <cell r="L716">
            <v>109447.452001796</v>
          </cell>
          <cell r="M716">
            <v>3.94410652999116</v>
          </cell>
          <cell r="N716">
            <v>1.14695536800329</v>
          </cell>
        </row>
        <row r="717">
          <cell r="G717" t="str">
            <v>Predators</v>
          </cell>
          <cell r="H717">
            <v>3</v>
          </cell>
          <cell r="I717">
            <v>3</v>
          </cell>
          <cell r="J717">
            <v>2</v>
          </cell>
          <cell r="K717">
            <v>8.3000000000000007</v>
          </cell>
          <cell r="L717">
            <v>45933.323959003399</v>
          </cell>
          <cell r="M717">
            <v>2.7406545510451998</v>
          </cell>
          <cell r="N717">
            <v>1.3297984651718699</v>
          </cell>
        </row>
        <row r="718">
          <cell r="G718" t="str">
            <v>United States</v>
          </cell>
          <cell r="H718">
            <v>1</v>
          </cell>
          <cell r="I718">
            <v>1</v>
          </cell>
          <cell r="J718">
            <v>2</v>
          </cell>
          <cell r="K718">
            <v>20.6</v>
          </cell>
          <cell r="L718">
            <v>730075.03984594601</v>
          </cell>
          <cell r="M718">
            <v>7.3145047358194102</v>
          </cell>
          <cell r="N718">
            <v>1.6892773059767501</v>
          </cell>
        </row>
        <row r="719">
          <cell r="G719" t="str">
            <v>United States</v>
          </cell>
          <cell r="H719">
            <v>1</v>
          </cell>
          <cell r="I719">
            <v>2</v>
          </cell>
          <cell r="J719">
            <v>2</v>
          </cell>
          <cell r="K719">
            <v>11.7</v>
          </cell>
          <cell r="L719">
            <v>449663.29194896802</v>
          </cell>
          <cell r="M719">
            <v>9.18873546196855</v>
          </cell>
          <cell r="N719">
            <v>3.4513007473217101</v>
          </cell>
        </row>
        <row r="720">
          <cell r="G720" t="str">
            <v>United States</v>
          </cell>
          <cell r="H720">
            <v>1</v>
          </cell>
          <cell r="I720">
            <v>3</v>
          </cell>
          <cell r="J720">
            <v>2</v>
          </cell>
          <cell r="K720">
            <v>3.7</v>
          </cell>
          <cell r="L720">
            <v>152442.06362309001</v>
          </cell>
          <cell r="M720">
            <v>13.538298360477899</v>
          </cell>
          <cell r="N720">
            <v>9.4219941338681092</v>
          </cell>
        </row>
        <row r="721">
          <cell r="G721" t="str">
            <v>United States</v>
          </cell>
          <cell r="H721">
            <v>2</v>
          </cell>
          <cell r="I721">
            <v>1</v>
          </cell>
          <cell r="J721">
            <v>2</v>
          </cell>
          <cell r="K721">
            <v>34.4</v>
          </cell>
          <cell r="L721">
            <v>1497288.88508977</v>
          </cell>
          <cell r="M721">
            <v>8.7842301538487302</v>
          </cell>
          <cell r="N721">
            <v>1.5885541834169099</v>
          </cell>
        </row>
        <row r="722">
          <cell r="G722" t="str">
            <v>United States</v>
          </cell>
          <cell r="H722">
            <v>2</v>
          </cell>
          <cell r="I722">
            <v>2</v>
          </cell>
          <cell r="J722">
            <v>2</v>
          </cell>
          <cell r="K722">
            <v>64.5</v>
          </cell>
          <cell r="L722">
            <v>2622259.5936596999</v>
          </cell>
          <cell r="M722">
            <v>8.1617261748871002</v>
          </cell>
          <cell r="N722">
            <v>1.14691715098833</v>
          </cell>
        </row>
        <row r="723">
          <cell r="G723" t="str">
            <v>United States</v>
          </cell>
          <cell r="H723">
            <v>2</v>
          </cell>
          <cell r="I723">
            <v>3</v>
          </cell>
          <cell r="J723">
            <v>2</v>
          </cell>
          <cell r="K723">
            <v>38.799999999999997</v>
          </cell>
          <cell r="L723">
            <v>1477573.6554972399</v>
          </cell>
          <cell r="M723">
            <v>6.2051741298597296</v>
          </cell>
          <cell r="N723">
            <v>1.2482730422007899</v>
          </cell>
        </row>
        <row r="724">
          <cell r="G724" t="str">
            <v>United States</v>
          </cell>
          <cell r="H724">
            <v>2</v>
          </cell>
          <cell r="I724">
            <v>4</v>
          </cell>
          <cell r="J724">
            <v>2</v>
          </cell>
          <cell r="K724">
            <v>3.3</v>
          </cell>
          <cell r="L724">
            <v>114956.281246659</v>
          </cell>
          <cell r="M724">
            <v>2.7372918517559</v>
          </cell>
          <cell r="N724">
            <v>1.8987093895440099</v>
          </cell>
        </row>
        <row r="725">
          <cell r="G725" t="str">
            <v>United States</v>
          </cell>
          <cell r="H725">
            <v>3</v>
          </cell>
          <cell r="I725">
            <v>1</v>
          </cell>
          <cell r="J725">
            <v>2</v>
          </cell>
          <cell r="K725">
            <v>5</v>
          </cell>
          <cell r="L725">
            <v>188075.259197295</v>
          </cell>
          <cell r="M725">
            <v>6.5701680312431696</v>
          </cell>
          <cell r="N725">
            <v>3.8829368671999398</v>
          </cell>
        </row>
        <row r="726">
          <cell r="G726" t="str">
            <v>United States</v>
          </cell>
          <cell r="H726">
            <v>3</v>
          </cell>
          <cell r="I726">
            <v>2</v>
          </cell>
          <cell r="J726">
            <v>2</v>
          </cell>
          <cell r="K726">
            <v>20.399999999999999</v>
          </cell>
          <cell r="L726">
            <v>714402.39244580199</v>
          </cell>
          <cell r="M726">
            <v>5.0177915550195102</v>
          </cell>
          <cell r="N726">
            <v>1.41486250509434</v>
          </cell>
        </row>
        <row r="727">
          <cell r="G727" t="str">
            <v>United States</v>
          </cell>
          <cell r="H727">
            <v>3</v>
          </cell>
          <cell r="I727">
            <v>3</v>
          </cell>
          <cell r="J727">
            <v>2</v>
          </cell>
          <cell r="K727">
            <v>39</v>
          </cell>
          <cell r="L727">
            <v>1463412.63868449</v>
          </cell>
          <cell r="M727">
            <v>4.7886524151835497</v>
          </cell>
          <cell r="N727">
            <v>0.760852508230485</v>
          </cell>
        </row>
        <row r="728">
          <cell r="G728" t="str">
            <v>United States</v>
          </cell>
          <cell r="H728">
            <v>3</v>
          </cell>
          <cell r="I728">
            <v>4</v>
          </cell>
          <cell r="J728">
            <v>2</v>
          </cell>
          <cell r="K728">
            <v>14.6</v>
          </cell>
          <cell r="L728">
            <v>396812.401843965</v>
          </cell>
          <cell r="M728">
            <v>2.6015311389805902</v>
          </cell>
          <cell r="N728">
            <v>0.70211633230775605</v>
          </cell>
        </row>
        <row r="729">
          <cell r="G729" t="str">
            <v>Australia</v>
          </cell>
          <cell r="H729">
            <v>1</v>
          </cell>
          <cell r="I729">
            <v>1</v>
          </cell>
          <cell r="J729">
            <v>3</v>
          </cell>
          <cell r="K729">
            <v>2</v>
          </cell>
          <cell r="L729">
            <v>6164.4521678055098</v>
          </cell>
          <cell r="M729">
            <v>56.682274486635102</v>
          </cell>
          <cell r="N729">
            <v>37.953738130957703</v>
          </cell>
        </row>
        <row r="730">
          <cell r="G730" t="str">
            <v>Australia</v>
          </cell>
          <cell r="H730">
            <v>1</v>
          </cell>
          <cell r="I730">
            <v>1</v>
          </cell>
          <cell r="J730">
            <v>3</v>
          </cell>
          <cell r="K730">
            <v>193.5</v>
          </cell>
          <cell r="L730">
            <v>403605.63170916098</v>
          </cell>
          <cell r="M730">
            <v>46.884258042601402</v>
          </cell>
          <cell r="N730">
            <v>3.4916355721321</v>
          </cell>
        </row>
        <row r="731">
          <cell r="G731" t="str">
            <v>Australia</v>
          </cell>
          <cell r="H731">
            <v>1</v>
          </cell>
          <cell r="I731">
            <v>2</v>
          </cell>
          <cell r="J731">
            <v>3</v>
          </cell>
          <cell r="K731">
            <v>202.9</v>
          </cell>
          <cell r="L731">
            <v>388915.67323705403</v>
          </cell>
          <cell r="M731">
            <v>31.79935258155</v>
          </cell>
          <cell r="N731">
            <v>2.94298955824679</v>
          </cell>
        </row>
        <row r="732">
          <cell r="G732" t="str">
            <v>Australia</v>
          </cell>
          <cell r="H732">
            <v>1</v>
          </cell>
          <cell r="I732">
            <v>3</v>
          </cell>
          <cell r="J732">
            <v>3</v>
          </cell>
          <cell r="K732">
            <v>99.3</v>
          </cell>
          <cell r="L732">
            <v>212087.94893659899</v>
          </cell>
          <cell r="M732">
            <v>24.271625213926001</v>
          </cell>
          <cell r="N732">
            <v>2.45204524146141</v>
          </cell>
        </row>
        <row r="733">
          <cell r="G733" t="str">
            <v>Australia</v>
          </cell>
          <cell r="H733">
            <v>1</v>
          </cell>
          <cell r="I733">
            <v>4</v>
          </cell>
          <cell r="J733">
            <v>3</v>
          </cell>
          <cell r="K733">
            <v>15.3</v>
          </cell>
          <cell r="L733">
            <v>28646.7483174238</v>
          </cell>
          <cell r="M733">
            <v>22.7712664697493</v>
          </cell>
          <cell r="N733">
            <v>6.9334887010320303</v>
          </cell>
        </row>
        <row r="734">
          <cell r="G734" t="str">
            <v>Australia</v>
          </cell>
          <cell r="H734">
            <v>2</v>
          </cell>
          <cell r="I734">
            <v>1</v>
          </cell>
          <cell r="J734">
            <v>3</v>
          </cell>
          <cell r="K734">
            <v>64</v>
          </cell>
          <cell r="L734">
            <v>135524.46004877801</v>
          </cell>
          <cell r="M734">
            <v>28.9505750951453</v>
          </cell>
          <cell r="N734">
            <v>3.8607083305062999</v>
          </cell>
        </row>
        <row r="735">
          <cell r="G735" t="str">
            <v>Australia</v>
          </cell>
          <cell r="H735">
            <v>2</v>
          </cell>
          <cell r="I735">
            <v>2</v>
          </cell>
          <cell r="J735">
            <v>3</v>
          </cell>
          <cell r="K735">
            <v>138.1</v>
          </cell>
          <cell r="L735">
            <v>292376.80878485902</v>
          </cell>
          <cell r="M735">
            <v>21.054319846574199</v>
          </cell>
          <cell r="N735">
            <v>2.0194262215703902</v>
          </cell>
        </row>
        <row r="736">
          <cell r="G736" t="str">
            <v>Australia</v>
          </cell>
          <cell r="H736">
            <v>2</v>
          </cell>
          <cell r="I736">
            <v>3</v>
          </cell>
          <cell r="J736">
            <v>3</v>
          </cell>
          <cell r="K736">
            <v>143.30000000000001</v>
          </cell>
          <cell r="L736">
            <v>328463.12868527602</v>
          </cell>
          <cell r="M736">
            <v>17.728909306012099</v>
          </cell>
          <cell r="N736">
            <v>1.7610718604673701</v>
          </cell>
        </row>
        <row r="737">
          <cell r="G737" t="str">
            <v>Australia</v>
          </cell>
          <cell r="H737">
            <v>2</v>
          </cell>
          <cell r="I737">
            <v>4</v>
          </cell>
          <cell r="J737">
            <v>3</v>
          </cell>
          <cell r="K737">
            <v>30.6</v>
          </cell>
          <cell r="L737">
            <v>73096.2708014854</v>
          </cell>
          <cell r="M737">
            <v>13.6377552239507</v>
          </cell>
          <cell r="N737">
            <v>3.6707132220828802</v>
          </cell>
        </row>
        <row r="738">
          <cell r="G738" t="str">
            <v>Australia</v>
          </cell>
          <cell r="H738">
            <v>3</v>
          </cell>
          <cell r="I738">
            <v>3</v>
          </cell>
          <cell r="J738">
            <v>3</v>
          </cell>
          <cell r="K738">
            <v>1</v>
          </cell>
          <cell r="L738">
            <v>1727.74759623041</v>
          </cell>
          <cell r="M738">
            <v>77.971970707656794</v>
          </cell>
          <cell r="N738">
            <v>80.645015430315993</v>
          </cell>
        </row>
        <row r="739">
          <cell r="G739" t="str">
            <v>Australia</v>
          </cell>
          <cell r="H739">
            <v>3</v>
          </cell>
          <cell r="I739">
            <v>1</v>
          </cell>
          <cell r="J739">
            <v>3</v>
          </cell>
          <cell r="K739">
            <v>25.8</v>
          </cell>
          <cell r="L739">
            <v>47937.038894234502</v>
          </cell>
          <cell r="M739">
            <v>24.722508413320899</v>
          </cell>
          <cell r="N739">
            <v>5.1711081731985997</v>
          </cell>
        </row>
        <row r="740">
          <cell r="G740" t="str">
            <v>Australia</v>
          </cell>
          <cell r="H740">
            <v>3</v>
          </cell>
          <cell r="I740">
            <v>2</v>
          </cell>
          <cell r="J740">
            <v>3</v>
          </cell>
          <cell r="K740">
            <v>69.2</v>
          </cell>
          <cell r="L740">
            <v>126724.12903790201</v>
          </cell>
          <cell r="M740">
            <v>15.5109535751505</v>
          </cell>
          <cell r="N740">
            <v>2.5007965335990399</v>
          </cell>
        </row>
        <row r="741">
          <cell r="G741" t="str">
            <v>Australia</v>
          </cell>
          <cell r="H741">
            <v>3</v>
          </cell>
          <cell r="I741">
            <v>3</v>
          </cell>
          <cell r="J741">
            <v>3</v>
          </cell>
          <cell r="K741">
            <v>135</v>
          </cell>
          <cell r="L741">
            <v>229321.72234924501</v>
          </cell>
          <cell r="M741">
            <v>11.7461257416139</v>
          </cell>
          <cell r="N741">
            <v>1.30713833966396</v>
          </cell>
        </row>
        <row r="742">
          <cell r="G742" t="str">
            <v>Australia</v>
          </cell>
          <cell r="H742">
            <v>3</v>
          </cell>
          <cell r="I742">
            <v>4</v>
          </cell>
          <cell r="J742">
            <v>3</v>
          </cell>
          <cell r="K742">
            <v>64</v>
          </cell>
          <cell r="L742">
            <v>118413.302980536</v>
          </cell>
          <cell r="M742">
            <v>8.4996422101097195</v>
          </cell>
          <cell r="N742">
            <v>1.3582382149998999</v>
          </cell>
        </row>
        <row r="743">
          <cell r="G743" t="str">
            <v>Austria</v>
          </cell>
          <cell r="H743">
            <v>1</v>
          </cell>
          <cell r="I743">
            <v>1</v>
          </cell>
          <cell r="J743">
            <v>3</v>
          </cell>
          <cell r="K743">
            <v>82.5</v>
          </cell>
          <cell r="L743">
            <v>117471.061174082</v>
          </cell>
          <cell r="M743">
            <v>39.415577667473997</v>
          </cell>
          <cell r="N743">
            <v>3.43250004776759</v>
          </cell>
        </row>
        <row r="744">
          <cell r="G744" t="str">
            <v>Austria</v>
          </cell>
          <cell r="H744">
            <v>1</v>
          </cell>
          <cell r="I744">
            <v>2</v>
          </cell>
          <cell r="J744">
            <v>3</v>
          </cell>
          <cell r="K744">
            <v>107.3</v>
          </cell>
          <cell r="L744">
            <v>144279.72071979201</v>
          </cell>
          <cell r="M744">
            <v>37.547857046089</v>
          </cell>
          <cell r="N744">
            <v>3.3320672929032402</v>
          </cell>
        </row>
        <row r="745">
          <cell r="G745" t="str">
            <v>Austria</v>
          </cell>
          <cell r="H745">
            <v>1</v>
          </cell>
          <cell r="I745">
            <v>3</v>
          </cell>
          <cell r="J745">
            <v>3</v>
          </cell>
          <cell r="K745">
            <v>36.299999999999997</v>
          </cell>
          <cell r="L745">
            <v>47836.911078458601</v>
          </cell>
          <cell r="M745">
            <v>29.341991750856501</v>
          </cell>
          <cell r="N745">
            <v>4.7580066890217498</v>
          </cell>
        </row>
        <row r="746">
          <cell r="G746" t="str">
            <v>Austria</v>
          </cell>
          <cell r="H746">
            <v>2</v>
          </cell>
          <cell r="I746">
            <v>1</v>
          </cell>
          <cell r="J746">
            <v>3</v>
          </cell>
          <cell r="K746">
            <v>102.9</v>
          </cell>
          <cell r="L746">
            <v>121159.88440975999</v>
          </cell>
          <cell r="M746">
            <v>30.2784909551197</v>
          </cell>
          <cell r="N746">
            <v>2.6631437213040399</v>
          </cell>
        </row>
        <row r="747">
          <cell r="G747" t="str">
            <v>Austria</v>
          </cell>
          <cell r="H747">
            <v>2</v>
          </cell>
          <cell r="I747">
            <v>2</v>
          </cell>
          <cell r="J747">
            <v>3</v>
          </cell>
          <cell r="K747">
            <v>212.4</v>
          </cell>
          <cell r="L747">
            <v>246925.556583453</v>
          </cell>
          <cell r="M747">
            <v>20.925823462109701</v>
          </cell>
          <cell r="N747">
            <v>1.4759428118242199</v>
          </cell>
        </row>
        <row r="748">
          <cell r="G748" t="str">
            <v>Austria</v>
          </cell>
          <cell r="H748">
            <v>2</v>
          </cell>
          <cell r="I748">
            <v>3</v>
          </cell>
          <cell r="J748">
            <v>3</v>
          </cell>
          <cell r="K748">
            <v>109</v>
          </cell>
          <cell r="L748">
            <v>124090.610580496</v>
          </cell>
          <cell r="M748">
            <v>11.497742495431201</v>
          </cell>
          <cell r="N748">
            <v>1.25855406490144</v>
          </cell>
        </row>
        <row r="749">
          <cell r="G749" t="str">
            <v>Austria</v>
          </cell>
          <cell r="H749">
            <v>2</v>
          </cell>
          <cell r="I749">
            <v>4</v>
          </cell>
          <cell r="J749">
            <v>3</v>
          </cell>
          <cell r="K749">
            <v>15.7</v>
          </cell>
          <cell r="L749">
            <v>16551.031265235801</v>
          </cell>
          <cell r="M749">
            <v>9.7431077188373294</v>
          </cell>
          <cell r="N749">
            <v>2.77771363433853</v>
          </cell>
        </row>
        <row r="750">
          <cell r="G750" t="str">
            <v>Austria</v>
          </cell>
          <cell r="H750">
            <v>3</v>
          </cell>
          <cell r="I750">
            <v>1</v>
          </cell>
          <cell r="J750">
            <v>3</v>
          </cell>
          <cell r="K750">
            <v>9.5</v>
          </cell>
          <cell r="L750">
            <v>9739.7581286469594</v>
          </cell>
          <cell r="M750">
            <v>27.4546217741239</v>
          </cell>
          <cell r="N750">
            <v>9.1305341203310704</v>
          </cell>
        </row>
        <row r="751">
          <cell r="G751" t="str">
            <v>Austria</v>
          </cell>
          <cell r="H751">
            <v>3</v>
          </cell>
          <cell r="I751">
            <v>2</v>
          </cell>
          <cell r="J751">
            <v>3</v>
          </cell>
          <cell r="K751">
            <v>36.9</v>
          </cell>
          <cell r="L751">
            <v>36692.180294091297</v>
          </cell>
          <cell r="M751">
            <v>17.134218456493599</v>
          </cell>
          <cell r="N751">
            <v>3.3369892104755299</v>
          </cell>
        </row>
        <row r="752">
          <cell r="G752" t="str">
            <v>Austria</v>
          </cell>
          <cell r="H752">
            <v>3</v>
          </cell>
          <cell r="I752">
            <v>3</v>
          </cell>
          <cell r="J752">
            <v>3</v>
          </cell>
          <cell r="K752">
            <v>44.4</v>
          </cell>
          <cell r="L752">
            <v>42109.9793662175</v>
          </cell>
          <cell r="M752">
            <v>9.2899932651906507</v>
          </cell>
          <cell r="N752">
            <v>1.7084011824363201</v>
          </cell>
        </row>
        <row r="753">
          <cell r="G753" t="str">
            <v>Austria</v>
          </cell>
          <cell r="H753">
            <v>3</v>
          </cell>
          <cell r="I753">
            <v>4</v>
          </cell>
          <cell r="J753">
            <v>3</v>
          </cell>
          <cell r="K753">
            <v>15.2</v>
          </cell>
          <cell r="L753">
            <v>13770.846822028099</v>
          </cell>
          <cell r="M753">
            <v>7.2045017302109597</v>
          </cell>
          <cell r="N753">
            <v>2.2881254031227898</v>
          </cell>
        </row>
        <row r="754">
          <cell r="G754" t="str">
            <v>Canada</v>
          </cell>
          <cell r="H754">
            <v>1</v>
          </cell>
          <cell r="I754">
            <v>4</v>
          </cell>
          <cell r="J754">
            <v>3</v>
          </cell>
          <cell r="K754">
            <v>3</v>
          </cell>
          <cell r="L754">
            <v>681.43747986728397</v>
          </cell>
          <cell r="M754">
            <v>100</v>
          </cell>
          <cell r="N754">
            <v>0</v>
          </cell>
        </row>
        <row r="755">
          <cell r="G755" t="str">
            <v>Canada</v>
          </cell>
          <cell r="H755">
            <v>1</v>
          </cell>
          <cell r="I755">
            <v>1</v>
          </cell>
          <cell r="J755">
            <v>3</v>
          </cell>
          <cell r="K755">
            <v>740.2</v>
          </cell>
          <cell r="L755">
            <v>465335.48136335</v>
          </cell>
          <cell r="M755">
            <v>42.025796692300197</v>
          </cell>
          <cell r="N755">
            <v>2.3613128979328799</v>
          </cell>
        </row>
        <row r="756">
          <cell r="G756" t="str">
            <v>Canada</v>
          </cell>
          <cell r="H756">
            <v>1</v>
          </cell>
          <cell r="I756">
            <v>2</v>
          </cell>
          <cell r="J756">
            <v>3</v>
          </cell>
          <cell r="K756">
            <v>371.8</v>
          </cell>
          <cell r="L756">
            <v>255558.67255652</v>
          </cell>
          <cell r="M756">
            <v>34.611613790932502</v>
          </cell>
          <cell r="N756">
            <v>3.0355105156176099</v>
          </cell>
        </row>
        <row r="757">
          <cell r="G757" t="str">
            <v>Canada</v>
          </cell>
          <cell r="H757">
            <v>1</v>
          </cell>
          <cell r="I757">
            <v>3</v>
          </cell>
          <cell r="J757">
            <v>3</v>
          </cell>
          <cell r="K757">
            <v>89.6</v>
          </cell>
          <cell r="L757">
            <v>65825.188950674594</v>
          </cell>
          <cell r="M757">
            <v>26.444669899566399</v>
          </cell>
          <cell r="N757">
            <v>4.5762472011551196</v>
          </cell>
        </row>
        <row r="758">
          <cell r="G758" t="str">
            <v>Canada</v>
          </cell>
          <cell r="H758">
            <v>1</v>
          </cell>
          <cell r="I758">
            <v>4</v>
          </cell>
          <cell r="J758">
            <v>3</v>
          </cell>
          <cell r="K758">
            <v>3.4</v>
          </cell>
          <cell r="L758">
            <v>2846.5158200272299</v>
          </cell>
          <cell r="M758">
            <v>18.7001805940697</v>
          </cell>
          <cell r="N758">
            <v>21.053213399975199</v>
          </cell>
        </row>
        <row r="759">
          <cell r="G759" t="str">
            <v>Canada</v>
          </cell>
          <cell r="H759">
            <v>2</v>
          </cell>
          <cell r="I759">
            <v>1</v>
          </cell>
          <cell r="J759">
            <v>3</v>
          </cell>
          <cell r="K759">
            <v>451.1</v>
          </cell>
          <cell r="L759">
            <v>307820.06433311402</v>
          </cell>
          <cell r="M759">
            <v>25.044796859202201</v>
          </cell>
          <cell r="N759">
            <v>1.84274564082113</v>
          </cell>
        </row>
        <row r="760">
          <cell r="G760" t="str">
            <v>Canada</v>
          </cell>
          <cell r="H760">
            <v>2</v>
          </cell>
          <cell r="I760">
            <v>2</v>
          </cell>
          <cell r="J760">
            <v>3</v>
          </cell>
          <cell r="K760">
            <v>734.5</v>
          </cell>
          <cell r="L760">
            <v>491952.05543582299</v>
          </cell>
          <cell r="M760">
            <v>18.984605870173699</v>
          </cell>
          <cell r="N760">
            <v>1.2645075371407699</v>
          </cell>
        </row>
        <row r="761">
          <cell r="G761" t="str">
            <v>Canada</v>
          </cell>
          <cell r="H761">
            <v>2</v>
          </cell>
          <cell r="I761">
            <v>3</v>
          </cell>
          <cell r="J761">
            <v>3</v>
          </cell>
          <cell r="K761">
            <v>469.6</v>
          </cell>
          <cell r="L761">
            <v>369820.81011137099</v>
          </cell>
          <cell r="M761">
            <v>15.6221075744823</v>
          </cell>
          <cell r="N761">
            <v>1.2341892519203499</v>
          </cell>
        </row>
        <row r="762">
          <cell r="G762" t="str">
            <v>Canada</v>
          </cell>
          <cell r="H762">
            <v>2</v>
          </cell>
          <cell r="I762">
            <v>4</v>
          </cell>
          <cell r="J762">
            <v>3</v>
          </cell>
          <cell r="K762">
            <v>70.8</v>
          </cell>
          <cell r="L762">
            <v>74780.144298063096</v>
          </cell>
          <cell r="M762">
            <v>14.757319110835899</v>
          </cell>
          <cell r="N762">
            <v>3.4737129439430001</v>
          </cell>
        </row>
        <row r="763">
          <cell r="G763" t="str">
            <v>Canada</v>
          </cell>
          <cell r="H763">
            <v>3</v>
          </cell>
          <cell r="I763">
            <v>1</v>
          </cell>
          <cell r="J763">
            <v>3</v>
          </cell>
          <cell r="K763">
            <v>211.8</v>
          </cell>
          <cell r="L763">
            <v>178390.412628455</v>
          </cell>
          <cell r="M763">
            <v>20.679771399705601</v>
          </cell>
          <cell r="N763">
            <v>2.6225596170080898</v>
          </cell>
        </row>
        <row r="764">
          <cell r="G764" t="str">
            <v>Canada</v>
          </cell>
          <cell r="H764">
            <v>3</v>
          </cell>
          <cell r="I764">
            <v>2</v>
          </cell>
          <cell r="J764">
            <v>3</v>
          </cell>
          <cell r="K764">
            <v>492.1</v>
          </cell>
          <cell r="L764">
            <v>379996.88120287302</v>
          </cell>
          <cell r="M764">
            <v>14.6307129257937</v>
          </cell>
          <cell r="N764">
            <v>1.36184824577926</v>
          </cell>
        </row>
        <row r="765">
          <cell r="G765" t="str">
            <v>Canada</v>
          </cell>
          <cell r="H765">
            <v>3</v>
          </cell>
          <cell r="I765">
            <v>3</v>
          </cell>
          <cell r="J765">
            <v>3</v>
          </cell>
          <cell r="K765">
            <v>532.29999999999995</v>
          </cell>
          <cell r="L765">
            <v>443342.50206197199</v>
          </cell>
          <cell r="M765">
            <v>10.313647863840799</v>
          </cell>
          <cell r="N765">
            <v>0.81463327009537501</v>
          </cell>
        </row>
        <row r="766">
          <cell r="G766" t="str">
            <v>Canada</v>
          </cell>
          <cell r="H766">
            <v>3</v>
          </cell>
          <cell r="I766">
            <v>4</v>
          </cell>
          <cell r="J766">
            <v>3</v>
          </cell>
          <cell r="K766">
            <v>149.80000000000001</v>
          </cell>
          <cell r="L766">
            <v>156174.371514625</v>
          </cell>
          <cell r="M766">
            <v>7.1103974658877798</v>
          </cell>
          <cell r="N766">
            <v>0.99795901458884795</v>
          </cell>
        </row>
        <row r="767">
          <cell r="G767" t="str">
            <v>Sharks</v>
          </cell>
          <cell r="H767">
            <v>1</v>
          </cell>
          <cell r="I767">
            <v>1</v>
          </cell>
          <cell r="J767">
            <v>3</v>
          </cell>
          <cell r="K767">
            <v>404.1</v>
          </cell>
          <cell r="L767">
            <v>791568.69581497996</v>
          </cell>
          <cell r="M767">
            <v>30.260497557620798</v>
          </cell>
          <cell r="N767">
            <v>1.96083957254479</v>
          </cell>
        </row>
        <row r="768">
          <cell r="G768" t="str">
            <v>Sharks</v>
          </cell>
          <cell r="H768">
            <v>1</v>
          </cell>
          <cell r="I768">
            <v>2</v>
          </cell>
          <cell r="J768">
            <v>3</v>
          </cell>
          <cell r="K768">
            <v>35.200000000000003</v>
          </cell>
          <cell r="L768">
            <v>54744.246720566101</v>
          </cell>
          <cell r="M768">
            <v>14.255384303550899</v>
          </cell>
          <cell r="N768">
            <v>4.0864647549650401</v>
          </cell>
        </row>
        <row r="769">
          <cell r="G769" t="str">
            <v>Sharks</v>
          </cell>
          <cell r="H769">
            <v>2</v>
          </cell>
          <cell r="I769">
            <v>1</v>
          </cell>
          <cell r="J769">
            <v>3</v>
          </cell>
          <cell r="K769">
            <v>182.7</v>
          </cell>
          <cell r="L769">
            <v>367386.29468888399</v>
          </cell>
          <cell r="M769">
            <v>17.523228790744501</v>
          </cell>
          <cell r="N769">
            <v>1.81187136630795</v>
          </cell>
        </row>
        <row r="770">
          <cell r="G770" t="str">
            <v>Sharks</v>
          </cell>
          <cell r="H770">
            <v>2</v>
          </cell>
          <cell r="I770">
            <v>2</v>
          </cell>
          <cell r="J770">
            <v>3</v>
          </cell>
          <cell r="K770">
            <v>103.1</v>
          </cell>
          <cell r="L770">
            <v>180505.85203241601</v>
          </cell>
          <cell r="M770">
            <v>13.6972002172097</v>
          </cell>
          <cell r="N770">
            <v>2.4574411258862798</v>
          </cell>
        </row>
        <row r="771">
          <cell r="G771" t="str">
            <v>Sharks</v>
          </cell>
          <cell r="H771">
            <v>2</v>
          </cell>
          <cell r="I771">
            <v>3</v>
          </cell>
          <cell r="J771">
            <v>3</v>
          </cell>
          <cell r="K771">
            <v>22.1</v>
          </cell>
          <cell r="L771">
            <v>34821.389960291701</v>
          </cell>
          <cell r="M771">
            <v>11.4989615655671</v>
          </cell>
          <cell r="N771">
            <v>4.42555364570973</v>
          </cell>
        </row>
        <row r="772">
          <cell r="G772" t="str">
            <v>Sharks</v>
          </cell>
          <cell r="H772">
            <v>2</v>
          </cell>
          <cell r="I772">
            <v>4</v>
          </cell>
          <cell r="J772">
            <v>3</v>
          </cell>
          <cell r="K772">
            <v>3.1</v>
          </cell>
          <cell r="L772">
            <v>5079.54671126434</v>
          </cell>
          <cell r="M772">
            <v>20.641436449928001</v>
          </cell>
          <cell r="N772">
            <v>17.340749235376201</v>
          </cell>
        </row>
        <row r="773">
          <cell r="G773" t="str">
            <v>Sharks</v>
          </cell>
          <cell r="H773">
            <v>3</v>
          </cell>
          <cell r="I773">
            <v>1</v>
          </cell>
          <cell r="J773">
            <v>3</v>
          </cell>
          <cell r="K773">
            <v>42.7</v>
          </cell>
          <cell r="L773">
            <v>80690.613219804407</v>
          </cell>
          <cell r="M773">
            <v>11.109716236430399</v>
          </cell>
          <cell r="N773">
            <v>2.4491322094287402</v>
          </cell>
        </row>
        <row r="774">
          <cell r="G774" t="str">
            <v>Sharks</v>
          </cell>
          <cell r="H774">
            <v>3</v>
          </cell>
          <cell r="I774">
            <v>2</v>
          </cell>
          <cell r="J774">
            <v>3</v>
          </cell>
          <cell r="K774">
            <v>44.8</v>
          </cell>
          <cell r="L774">
            <v>81133.848140479793</v>
          </cell>
          <cell r="M774">
            <v>7.2084849131806301</v>
          </cell>
          <cell r="N774">
            <v>1.9359762360246799</v>
          </cell>
        </row>
        <row r="775">
          <cell r="G775" t="str">
            <v>Sharks</v>
          </cell>
          <cell r="H775">
            <v>3</v>
          </cell>
          <cell r="I775">
            <v>3</v>
          </cell>
          <cell r="J775">
            <v>3</v>
          </cell>
          <cell r="K775">
            <v>16.600000000000001</v>
          </cell>
          <cell r="L775">
            <v>40396.527774386399</v>
          </cell>
          <cell r="M775">
            <v>5.47420342257508</v>
          </cell>
          <cell r="N775">
            <v>2.6817112549567801</v>
          </cell>
        </row>
        <row r="776">
          <cell r="G776" t="str">
            <v>Sharks</v>
          </cell>
          <cell r="H776">
            <v>3</v>
          </cell>
          <cell r="I776">
            <v>4</v>
          </cell>
          <cell r="J776">
            <v>3</v>
          </cell>
          <cell r="K776">
            <v>2.9</v>
          </cell>
          <cell r="L776">
            <v>8657.1621412142595</v>
          </cell>
          <cell r="M776">
            <v>6.5812740335534397</v>
          </cell>
          <cell r="N776">
            <v>5.7873674380759699</v>
          </cell>
        </row>
        <row r="777">
          <cell r="G777" t="str">
            <v>Czech Republic</v>
          </cell>
          <cell r="H777">
            <v>1</v>
          </cell>
          <cell r="I777">
            <v>1</v>
          </cell>
          <cell r="J777">
            <v>3</v>
          </cell>
          <cell r="K777">
            <v>57.8</v>
          </cell>
          <cell r="L777">
            <v>95973.689405537094</v>
          </cell>
          <cell r="M777">
            <v>47.649558933147603</v>
          </cell>
          <cell r="N777">
            <v>6.8012084622395204</v>
          </cell>
        </row>
        <row r="778">
          <cell r="G778" t="str">
            <v>Czech Republic</v>
          </cell>
          <cell r="H778">
            <v>1</v>
          </cell>
          <cell r="I778">
            <v>2</v>
          </cell>
          <cell r="J778">
            <v>3</v>
          </cell>
          <cell r="K778">
            <v>72.599999999999994</v>
          </cell>
          <cell r="L778">
            <v>105809.442137209</v>
          </cell>
          <cell r="M778">
            <v>37.791713052425898</v>
          </cell>
          <cell r="N778">
            <v>5.8833356995871098</v>
          </cell>
        </row>
        <row r="779">
          <cell r="G779" t="str">
            <v>Czech Republic</v>
          </cell>
          <cell r="H779">
            <v>1</v>
          </cell>
          <cell r="I779">
            <v>3</v>
          </cell>
          <cell r="J779">
            <v>3</v>
          </cell>
          <cell r="K779">
            <v>24.2</v>
          </cell>
          <cell r="L779">
            <v>51972.077607893902</v>
          </cell>
          <cell r="M779">
            <v>45.399111317270098</v>
          </cell>
          <cell r="N779">
            <v>9.3401971950364402</v>
          </cell>
        </row>
        <row r="780">
          <cell r="G780" t="str">
            <v>Czech Republic</v>
          </cell>
          <cell r="H780">
            <v>2</v>
          </cell>
          <cell r="I780">
            <v>1</v>
          </cell>
          <cell r="J780">
            <v>3</v>
          </cell>
          <cell r="K780">
            <v>98.3</v>
          </cell>
          <cell r="L780">
            <v>134664.66560144699</v>
          </cell>
          <cell r="M780">
            <v>26.783015842737299</v>
          </cell>
          <cell r="N780">
            <v>4.1022641411653398</v>
          </cell>
        </row>
        <row r="781">
          <cell r="G781" t="str">
            <v>Czech Republic</v>
          </cell>
          <cell r="H781">
            <v>2</v>
          </cell>
          <cell r="I781">
            <v>2</v>
          </cell>
          <cell r="J781">
            <v>3</v>
          </cell>
          <cell r="K781">
            <v>314.8</v>
          </cell>
          <cell r="L781">
            <v>368412.08986173599</v>
          </cell>
          <cell r="M781">
            <v>20.6749418048317</v>
          </cell>
          <cell r="N781">
            <v>1.7367512595291099</v>
          </cell>
        </row>
        <row r="782">
          <cell r="G782" t="str">
            <v>Czech Republic</v>
          </cell>
          <cell r="H782">
            <v>2</v>
          </cell>
          <cell r="I782">
            <v>3</v>
          </cell>
          <cell r="J782">
            <v>3</v>
          </cell>
          <cell r="K782">
            <v>236</v>
          </cell>
          <cell r="L782">
            <v>298164.20706381602</v>
          </cell>
          <cell r="M782">
            <v>18.2186477518506</v>
          </cell>
          <cell r="N782">
            <v>1.71687054636887</v>
          </cell>
        </row>
        <row r="783">
          <cell r="G783" t="str">
            <v>Czech Republic</v>
          </cell>
          <cell r="H783">
            <v>2</v>
          </cell>
          <cell r="I783">
            <v>4</v>
          </cell>
          <cell r="J783">
            <v>3</v>
          </cell>
          <cell r="K783">
            <v>21.9</v>
          </cell>
          <cell r="L783">
            <v>21368.0626847278</v>
          </cell>
          <cell r="M783">
            <v>10.642490429209399</v>
          </cell>
          <cell r="N783">
            <v>4.6234289001868598</v>
          </cell>
        </row>
        <row r="784">
          <cell r="G784" t="str">
            <v>Czech Republic</v>
          </cell>
          <cell r="H784">
            <v>3</v>
          </cell>
          <cell r="I784">
            <v>1</v>
          </cell>
          <cell r="J784">
            <v>3</v>
          </cell>
          <cell r="K784">
            <v>3.2</v>
          </cell>
          <cell r="L784">
            <v>2522.4989574956999</v>
          </cell>
          <cell r="M784">
            <v>12.414192641962799</v>
          </cell>
          <cell r="N784">
            <v>13.123152896298301</v>
          </cell>
        </row>
        <row r="785">
          <cell r="G785" t="str">
            <v>Czech Republic</v>
          </cell>
          <cell r="H785">
            <v>3</v>
          </cell>
          <cell r="I785">
            <v>2</v>
          </cell>
          <cell r="J785">
            <v>3</v>
          </cell>
          <cell r="K785">
            <v>32</v>
          </cell>
          <cell r="L785">
            <v>28775.903752031099</v>
          </cell>
          <cell r="M785">
            <v>13.550634436333</v>
          </cell>
          <cell r="N785">
            <v>3.9813864164219002</v>
          </cell>
        </row>
        <row r="786">
          <cell r="G786" t="str">
            <v>Czech Republic</v>
          </cell>
          <cell r="H786">
            <v>3</v>
          </cell>
          <cell r="I786">
            <v>3</v>
          </cell>
          <cell r="J786">
            <v>3</v>
          </cell>
          <cell r="K786">
            <v>98.7</v>
          </cell>
          <cell r="L786">
            <v>94357.830439676807</v>
          </cell>
          <cell r="M786">
            <v>13.8502222659501</v>
          </cell>
          <cell r="N786">
            <v>2.96785806734123</v>
          </cell>
        </row>
        <row r="787">
          <cell r="G787" t="str">
            <v>Czech Republic</v>
          </cell>
          <cell r="H787">
            <v>3</v>
          </cell>
          <cell r="I787">
            <v>4</v>
          </cell>
          <cell r="J787">
            <v>3</v>
          </cell>
          <cell r="K787">
            <v>32.1</v>
          </cell>
          <cell r="L787">
            <v>29671.491506436902</v>
          </cell>
          <cell r="M787">
            <v>10.444528148169599</v>
          </cell>
          <cell r="N787">
            <v>4.03431875813573</v>
          </cell>
        </row>
        <row r="788">
          <cell r="G788" t="str">
            <v>Denmark</v>
          </cell>
          <cell r="H788">
            <v>1</v>
          </cell>
          <cell r="I788">
            <v>3</v>
          </cell>
          <cell r="J788">
            <v>3</v>
          </cell>
          <cell r="K788">
            <v>1</v>
          </cell>
          <cell r="L788">
            <v>380.68957180111602</v>
          </cell>
          <cell r="M788">
            <v>43.641135480642099</v>
          </cell>
          <cell r="N788">
            <v>50.670271372875597</v>
          </cell>
        </row>
        <row r="789">
          <cell r="G789" t="str">
            <v>Denmark</v>
          </cell>
          <cell r="H789">
            <v>1</v>
          </cell>
          <cell r="I789">
            <v>1</v>
          </cell>
          <cell r="J789">
            <v>3</v>
          </cell>
          <cell r="K789">
            <v>198.8</v>
          </cell>
          <cell r="L789">
            <v>91747.975841154301</v>
          </cell>
          <cell r="M789">
            <v>41.297308244543999</v>
          </cell>
          <cell r="N789">
            <v>2.60269355532099</v>
          </cell>
        </row>
        <row r="790">
          <cell r="G790" t="str">
            <v>Denmark</v>
          </cell>
          <cell r="H790">
            <v>1</v>
          </cell>
          <cell r="I790">
            <v>2</v>
          </cell>
          <cell r="J790">
            <v>3</v>
          </cell>
          <cell r="K790">
            <v>107.5</v>
          </cell>
          <cell r="L790">
            <v>64875.6059486792</v>
          </cell>
          <cell r="M790">
            <v>28.893919726391701</v>
          </cell>
          <cell r="N790">
            <v>3.09705589540479</v>
          </cell>
        </row>
        <row r="791">
          <cell r="G791" t="str">
            <v>Denmark</v>
          </cell>
          <cell r="H791">
            <v>1</v>
          </cell>
          <cell r="I791">
            <v>3</v>
          </cell>
          <cell r="J791">
            <v>3</v>
          </cell>
          <cell r="K791">
            <v>32.700000000000003</v>
          </cell>
          <cell r="L791">
            <v>19380.7329943195</v>
          </cell>
          <cell r="M791">
            <v>17.379533676172901</v>
          </cell>
          <cell r="N791">
            <v>4.1561323647090704</v>
          </cell>
        </row>
        <row r="792">
          <cell r="G792" t="str">
            <v>Denmark</v>
          </cell>
          <cell r="H792">
            <v>1</v>
          </cell>
          <cell r="I792">
            <v>4</v>
          </cell>
          <cell r="J792">
            <v>3</v>
          </cell>
          <cell r="K792">
            <v>2</v>
          </cell>
          <cell r="L792">
            <v>1214.5612653304299</v>
          </cell>
          <cell r="M792">
            <v>11.920654228365599</v>
          </cell>
          <cell r="N792">
            <v>12.164305823908</v>
          </cell>
        </row>
        <row r="793">
          <cell r="G793" t="str">
            <v>Denmark</v>
          </cell>
          <cell r="H793">
            <v>2</v>
          </cell>
          <cell r="I793">
            <v>1</v>
          </cell>
          <cell r="J793">
            <v>3</v>
          </cell>
          <cell r="K793">
            <v>142</v>
          </cell>
          <cell r="L793">
            <v>61020.437768579999</v>
          </cell>
          <cell r="M793">
            <v>32.395037774486198</v>
          </cell>
          <cell r="N793">
            <v>2.6405254381477401</v>
          </cell>
        </row>
        <row r="794">
          <cell r="G794" t="str">
            <v>Denmark</v>
          </cell>
          <cell r="H794">
            <v>2</v>
          </cell>
          <cell r="I794">
            <v>2</v>
          </cell>
          <cell r="J794">
            <v>3</v>
          </cell>
          <cell r="K794">
            <v>199.3</v>
          </cell>
          <cell r="L794">
            <v>88072.168685422497</v>
          </cell>
          <cell r="M794">
            <v>18.4140269727259</v>
          </cell>
          <cell r="N794">
            <v>1.57819518108791</v>
          </cell>
        </row>
        <row r="795">
          <cell r="G795" t="str">
            <v>Denmark</v>
          </cell>
          <cell r="H795">
            <v>2</v>
          </cell>
          <cell r="I795">
            <v>3</v>
          </cell>
          <cell r="J795">
            <v>3</v>
          </cell>
          <cell r="K795">
            <v>93.7</v>
          </cell>
          <cell r="L795">
            <v>51239.466933359901</v>
          </cell>
          <cell r="M795">
            <v>12.1290009802479</v>
          </cell>
          <cell r="N795">
            <v>1.33040903571945</v>
          </cell>
        </row>
        <row r="796">
          <cell r="G796" t="str">
            <v>Denmark</v>
          </cell>
          <cell r="H796">
            <v>2</v>
          </cell>
          <cell r="I796">
            <v>4</v>
          </cell>
          <cell r="J796">
            <v>3</v>
          </cell>
          <cell r="K796">
            <v>12</v>
          </cell>
          <cell r="L796">
            <v>10544.1724394421</v>
          </cell>
          <cell r="M796">
            <v>16.674201210834301</v>
          </cell>
          <cell r="N796">
            <v>4.9622425398809096</v>
          </cell>
        </row>
        <row r="797">
          <cell r="G797" t="str">
            <v>Denmark</v>
          </cell>
          <cell r="H797">
            <v>3</v>
          </cell>
          <cell r="I797">
            <v>1</v>
          </cell>
          <cell r="J797">
            <v>3</v>
          </cell>
          <cell r="K797">
            <v>51.2</v>
          </cell>
          <cell r="L797">
            <v>17734.258704315798</v>
          </cell>
          <cell r="M797">
            <v>26.449142171158702</v>
          </cell>
          <cell r="N797">
            <v>3.7132674766718199</v>
          </cell>
        </row>
        <row r="798">
          <cell r="G798" t="str">
            <v>Denmark</v>
          </cell>
          <cell r="H798">
            <v>3</v>
          </cell>
          <cell r="I798">
            <v>2</v>
          </cell>
          <cell r="J798">
            <v>3</v>
          </cell>
          <cell r="K798">
            <v>103.2</v>
          </cell>
          <cell r="L798">
            <v>36465.402132155898</v>
          </cell>
          <cell r="M798">
            <v>13.2358411153504</v>
          </cell>
          <cell r="N798">
            <v>1.4785403755553199</v>
          </cell>
        </row>
        <row r="799">
          <cell r="G799" t="str">
            <v>Denmark</v>
          </cell>
          <cell r="H799">
            <v>3</v>
          </cell>
          <cell r="I799">
            <v>3</v>
          </cell>
          <cell r="J799">
            <v>3</v>
          </cell>
          <cell r="K799">
            <v>116.1</v>
          </cell>
          <cell r="L799">
            <v>48422.053248086202</v>
          </cell>
          <cell r="M799">
            <v>7.7788649847875702</v>
          </cell>
          <cell r="N799">
            <v>0.82083109932041398</v>
          </cell>
        </row>
        <row r="800">
          <cell r="G800" t="str">
            <v>Denmark</v>
          </cell>
          <cell r="H800">
            <v>3</v>
          </cell>
          <cell r="I800">
            <v>4</v>
          </cell>
          <cell r="J800">
            <v>3</v>
          </cell>
          <cell r="K800">
            <v>19.5</v>
          </cell>
          <cell r="L800">
            <v>9511.4196859755393</v>
          </cell>
          <cell r="M800">
            <v>4.2202625795109503</v>
          </cell>
          <cell r="N800">
            <v>1.22366279862435</v>
          </cell>
        </row>
        <row r="801">
          <cell r="G801" t="str">
            <v>England (UK)</v>
          </cell>
          <cell r="H801">
            <v>1</v>
          </cell>
          <cell r="I801">
            <v>1</v>
          </cell>
          <cell r="J801">
            <v>3</v>
          </cell>
          <cell r="K801">
            <v>1</v>
          </cell>
          <cell r="L801">
            <v>7790.4045308494296</v>
          </cell>
          <cell r="M801">
            <v>100</v>
          </cell>
          <cell r="N801">
            <v>0</v>
          </cell>
        </row>
        <row r="802">
          <cell r="G802" t="str">
            <v>England (UK)</v>
          </cell>
          <cell r="H802">
            <v>1</v>
          </cell>
          <cell r="I802">
            <v>1</v>
          </cell>
          <cell r="J802">
            <v>3</v>
          </cell>
          <cell r="K802">
            <v>189</v>
          </cell>
          <cell r="L802">
            <v>862926.75588430394</v>
          </cell>
          <cell r="M802">
            <v>39.656942061338803</v>
          </cell>
          <cell r="N802">
            <v>2.7477297795454398</v>
          </cell>
        </row>
        <row r="803">
          <cell r="G803" t="str">
            <v>England (UK)</v>
          </cell>
          <cell r="H803">
            <v>1</v>
          </cell>
          <cell r="I803">
            <v>2</v>
          </cell>
          <cell r="J803">
            <v>3</v>
          </cell>
          <cell r="K803">
            <v>166.2</v>
          </cell>
          <cell r="L803">
            <v>818712.20297573402</v>
          </cell>
          <cell r="M803">
            <v>28.252266567520401</v>
          </cell>
          <cell r="N803">
            <v>2.4032200004920101</v>
          </cell>
        </row>
        <row r="804">
          <cell r="G804" t="str">
            <v>England (UK)</v>
          </cell>
          <cell r="H804">
            <v>1</v>
          </cell>
          <cell r="I804">
            <v>3</v>
          </cell>
          <cell r="J804">
            <v>3</v>
          </cell>
          <cell r="K804">
            <v>66.2</v>
          </cell>
          <cell r="L804">
            <v>380546.83569473098</v>
          </cell>
          <cell r="M804">
            <v>29.99779170127</v>
          </cell>
          <cell r="N804">
            <v>3.9052475908625599</v>
          </cell>
        </row>
        <row r="805">
          <cell r="G805" t="str">
            <v>England (UK)</v>
          </cell>
          <cell r="H805">
            <v>1</v>
          </cell>
          <cell r="I805">
            <v>4</v>
          </cell>
          <cell r="J805">
            <v>3</v>
          </cell>
          <cell r="K805">
            <v>5.6</v>
          </cell>
          <cell r="L805">
            <v>33974.228376243998</v>
          </cell>
          <cell r="M805">
            <v>21.849261269607901</v>
          </cell>
          <cell r="N805">
            <v>11.957145248611599</v>
          </cell>
        </row>
        <row r="806">
          <cell r="G806" t="str">
            <v>England (UK)</v>
          </cell>
          <cell r="H806">
            <v>2</v>
          </cell>
          <cell r="I806">
            <v>1</v>
          </cell>
          <cell r="J806">
            <v>3</v>
          </cell>
          <cell r="K806">
            <v>42.6</v>
          </cell>
          <cell r="L806">
            <v>266757.88162254298</v>
          </cell>
          <cell r="M806">
            <v>19.158721745864199</v>
          </cell>
          <cell r="N806">
            <v>3.9450334089946999</v>
          </cell>
        </row>
        <row r="807">
          <cell r="G807" t="str">
            <v>England (UK)</v>
          </cell>
          <cell r="H807">
            <v>2</v>
          </cell>
          <cell r="I807">
            <v>2</v>
          </cell>
          <cell r="J807">
            <v>3</v>
          </cell>
          <cell r="K807">
            <v>119.3</v>
          </cell>
          <cell r="L807">
            <v>737848.50099766499</v>
          </cell>
          <cell r="M807">
            <v>21.2437808308784</v>
          </cell>
          <cell r="N807">
            <v>2.0648441506297401</v>
          </cell>
        </row>
        <row r="808">
          <cell r="G808" t="str">
            <v>England (UK)</v>
          </cell>
          <cell r="H808">
            <v>2</v>
          </cell>
          <cell r="I808">
            <v>3</v>
          </cell>
          <cell r="J808">
            <v>3</v>
          </cell>
          <cell r="K808">
            <v>91.7</v>
          </cell>
          <cell r="L808">
            <v>555194.40496845404</v>
          </cell>
          <cell r="M808">
            <v>14.3172263710418</v>
          </cell>
          <cell r="N808">
            <v>1.70036347368186</v>
          </cell>
        </row>
        <row r="809">
          <cell r="G809" t="str">
            <v>England (UK)</v>
          </cell>
          <cell r="H809">
            <v>2</v>
          </cell>
          <cell r="I809">
            <v>4</v>
          </cell>
          <cell r="J809">
            <v>3</v>
          </cell>
          <cell r="K809">
            <v>17.399999999999999</v>
          </cell>
          <cell r="L809">
            <v>107831.05642406001</v>
          </cell>
          <cell r="M809">
            <v>9.9221801045511295</v>
          </cell>
          <cell r="N809">
            <v>2.6405571283401601</v>
          </cell>
        </row>
        <row r="810">
          <cell r="G810" t="str">
            <v>England (UK)</v>
          </cell>
          <cell r="H810">
            <v>3</v>
          </cell>
          <cell r="I810">
            <v>1</v>
          </cell>
          <cell r="J810">
            <v>3</v>
          </cell>
          <cell r="K810">
            <v>25</v>
          </cell>
          <cell r="L810">
            <v>159799.66218930701</v>
          </cell>
          <cell r="M810">
            <v>21.698751777121402</v>
          </cell>
          <cell r="N810">
            <v>6.25275141484091</v>
          </cell>
        </row>
        <row r="811">
          <cell r="G811" t="str">
            <v>England (UK)</v>
          </cell>
          <cell r="H811">
            <v>3</v>
          </cell>
          <cell r="I811">
            <v>2</v>
          </cell>
          <cell r="J811">
            <v>3</v>
          </cell>
          <cell r="K811">
            <v>75.7</v>
          </cell>
          <cell r="L811">
            <v>425532.69291687699</v>
          </cell>
          <cell r="M811">
            <v>17.047172796194101</v>
          </cell>
          <cell r="N811">
            <v>2.3956051103320299</v>
          </cell>
        </row>
        <row r="812">
          <cell r="G812" t="str">
            <v>England (UK)</v>
          </cell>
          <cell r="H812">
            <v>3</v>
          </cell>
          <cell r="I812">
            <v>3</v>
          </cell>
          <cell r="J812">
            <v>3</v>
          </cell>
          <cell r="K812">
            <v>114.2</v>
          </cell>
          <cell r="L812">
            <v>579786.34944028605</v>
          </cell>
          <cell r="M812">
            <v>11.9123145886985</v>
          </cell>
          <cell r="N812">
            <v>1.1929245714924399</v>
          </cell>
        </row>
        <row r="813">
          <cell r="G813" t="str">
            <v>England (UK)</v>
          </cell>
          <cell r="H813">
            <v>3</v>
          </cell>
          <cell r="I813">
            <v>4</v>
          </cell>
          <cell r="J813">
            <v>3</v>
          </cell>
          <cell r="K813">
            <v>53.1</v>
          </cell>
          <cell r="L813">
            <v>272298.71753122</v>
          </cell>
          <cell r="M813">
            <v>9.9790034400340009</v>
          </cell>
          <cell r="N813">
            <v>1.6383618612067601</v>
          </cell>
        </row>
        <row r="814">
          <cell r="G814" t="str">
            <v>Estonia</v>
          </cell>
          <cell r="H814">
            <v>1</v>
          </cell>
          <cell r="I814">
            <v>1</v>
          </cell>
          <cell r="J814">
            <v>3</v>
          </cell>
          <cell r="K814">
            <v>117</v>
          </cell>
          <cell r="L814">
            <v>12249.344127603799</v>
          </cell>
          <cell r="M814">
            <v>42.363094352569497</v>
          </cell>
          <cell r="N814">
            <v>3.5659878284988999</v>
          </cell>
        </row>
        <row r="815">
          <cell r="G815" t="str">
            <v>Estonia</v>
          </cell>
          <cell r="H815">
            <v>1</v>
          </cell>
          <cell r="I815">
            <v>2</v>
          </cell>
          <cell r="J815">
            <v>3</v>
          </cell>
          <cell r="K815">
            <v>111.2</v>
          </cell>
          <cell r="L815">
            <v>11815.347160858901</v>
          </cell>
          <cell r="M815">
            <v>32.3159514154002</v>
          </cell>
          <cell r="N815">
            <v>3.19637693553552</v>
          </cell>
        </row>
        <row r="816">
          <cell r="G816" t="str">
            <v>Estonia</v>
          </cell>
          <cell r="H816">
            <v>1</v>
          </cell>
          <cell r="I816">
            <v>3</v>
          </cell>
          <cell r="J816">
            <v>3</v>
          </cell>
          <cell r="K816">
            <v>55.9</v>
          </cell>
          <cell r="L816">
            <v>5860.4810096257597</v>
          </cell>
          <cell r="M816">
            <v>28.3186172744381</v>
          </cell>
          <cell r="N816">
            <v>4.5107175054004296</v>
          </cell>
        </row>
        <row r="817">
          <cell r="G817" t="str">
            <v>Estonia</v>
          </cell>
          <cell r="H817">
            <v>1</v>
          </cell>
          <cell r="I817">
            <v>4</v>
          </cell>
          <cell r="J817">
            <v>3</v>
          </cell>
          <cell r="K817">
            <v>1.9</v>
          </cell>
          <cell r="L817">
            <v>199.091904260576</v>
          </cell>
          <cell r="M817">
            <v>10.8954308775677</v>
          </cell>
          <cell r="N817">
            <v>10.377250789537401</v>
          </cell>
        </row>
        <row r="818">
          <cell r="G818" t="str">
            <v>Estonia</v>
          </cell>
          <cell r="H818">
            <v>2</v>
          </cell>
          <cell r="I818">
            <v>1</v>
          </cell>
          <cell r="J818">
            <v>3</v>
          </cell>
          <cell r="K818">
            <v>107.8</v>
          </cell>
          <cell r="L818">
            <v>12247.7067308103</v>
          </cell>
          <cell r="M818">
            <v>23.5247365700776</v>
          </cell>
          <cell r="N818">
            <v>2.4678390814946498</v>
          </cell>
        </row>
        <row r="819">
          <cell r="G819" t="str">
            <v>Estonia</v>
          </cell>
          <cell r="H819">
            <v>2</v>
          </cell>
          <cell r="I819">
            <v>2</v>
          </cell>
          <cell r="J819">
            <v>3</v>
          </cell>
          <cell r="K819">
            <v>226.7</v>
          </cell>
          <cell r="L819">
            <v>24794.826311688801</v>
          </cell>
          <cell r="M819">
            <v>18.968887076420899</v>
          </cell>
          <cell r="N819">
            <v>1.3242069447103499</v>
          </cell>
        </row>
        <row r="820">
          <cell r="G820" t="str">
            <v>Estonia</v>
          </cell>
          <cell r="H820">
            <v>2</v>
          </cell>
          <cell r="I820">
            <v>3</v>
          </cell>
          <cell r="J820">
            <v>3</v>
          </cell>
          <cell r="K820">
            <v>167.2</v>
          </cell>
          <cell r="L820">
            <v>18154.885005980399</v>
          </cell>
          <cell r="M820">
            <v>14.798631113856301</v>
          </cell>
          <cell r="N820">
            <v>1.3055422197786799</v>
          </cell>
        </row>
        <row r="821">
          <cell r="G821" t="str">
            <v>Estonia</v>
          </cell>
          <cell r="H821">
            <v>2</v>
          </cell>
          <cell r="I821">
            <v>4</v>
          </cell>
          <cell r="J821">
            <v>3</v>
          </cell>
          <cell r="K821">
            <v>19.3</v>
          </cell>
          <cell r="L821">
            <v>2062.23223800818</v>
          </cell>
          <cell r="M821">
            <v>9.5825003468801704</v>
          </cell>
          <cell r="N821">
            <v>2.6602266477843002</v>
          </cell>
        </row>
        <row r="822">
          <cell r="G822" t="str">
            <v>Estonia</v>
          </cell>
          <cell r="H822">
            <v>3</v>
          </cell>
          <cell r="I822">
            <v>1</v>
          </cell>
          <cell r="J822">
            <v>3</v>
          </cell>
          <cell r="K822">
            <v>27.3</v>
          </cell>
          <cell r="L822">
            <v>3154.1795458092301</v>
          </cell>
          <cell r="M822">
            <v>15.262567136439101</v>
          </cell>
          <cell r="N822">
            <v>3.6804726593980601</v>
          </cell>
        </row>
        <row r="823">
          <cell r="G823" t="str">
            <v>Estonia</v>
          </cell>
          <cell r="H823">
            <v>3</v>
          </cell>
          <cell r="I823">
            <v>2</v>
          </cell>
          <cell r="J823">
            <v>3</v>
          </cell>
          <cell r="K823">
            <v>87</v>
          </cell>
          <cell r="L823">
            <v>9876.0866634019003</v>
          </cell>
          <cell r="M823">
            <v>11.6283514347903</v>
          </cell>
          <cell r="N823">
            <v>1.37132158208493</v>
          </cell>
        </row>
        <row r="824">
          <cell r="G824" t="str">
            <v>Estonia</v>
          </cell>
          <cell r="H824">
            <v>3</v>
          </cell>
          <cell r="I824">
            <v>3</v>
          </cell>
          <cell r="J824">
            <v>3</v>
          </cell>
          <cell r="K824">
            <v>104.7</v>
          </cell>
          <cell r="L824">
            <v>11695.507656170401</v>
          </cell>
          <cell r="M824">
            <v>8.2847921802891396</v>
          </cell>
          <cell r="N824">
            <v>0.87491166252192498</v>
          </cell>
        </row>
        <row r="825">
          <cell r="G825" t="str">
            <v>Estonia</v>
          </cell>
          <cell r="H825">
            <v>3</v>
          </cell>
          <cell r="I825">
            <v>4</v>
          </cell>
          <cell r="J825">
            <v>3</v>
          </cell>
          <cell r="K825">
            <v>21</v>
          </cell>
          <cell r="L825">
            <v>2423.4240642814402</v>
          </cell>
          <cell r="M825">
            <v>4.3181185883163202</v>
          </cell>
          <cell r="N825">
            <v>1.1776869433847701</v>
          </cell>
        </row>
        <row r="826">
          <cell r="G826" t="str">
            <v>Finland</v>
          </cell>
          <cell r="H826">
            <v>1</v>
          </cell>
          <cell r="I826">
            <v>1</v>
          </cell>
          <cell r="J826">
            <v>3</v>
          </cell>
          <cell r="K826">
            <v>94.2</v>
          </cell>
          <cell r="L826">
            <v>70131.663495174696</v>
          </cell>
          <cell r="M826">
            <v>58.2538373103745</v>
          </cell>
          <cell r="N826">
            <v>4.5533503331631699</v>
          </cell>
        </row>
        <row r="827">
          <cell r="G827" t="str">
            <v>Finland</v>
          </cell>
          <cell r="H827">
            <v>1</v>
          </cell>
          <cell r="I827">
            <v>2</v>
          </cell>
          <cell r="J827">
            <v>3</v>
          </cell>
          <cell r="K827">
            <v>91.8</v>
          </cell>
          <cell r="L827">
            <v>61884.620457728102</v>
          </cell>
          <cell r="M827">
            <v>38.769843614600802</v>
          </cell>
          <cell r="N827">
            <v>3.6866371325914402</v>
          </cell>
        </row>
        <row r="828">
          <cell r="G828" t="str">
            <v>Finland</v>
          </cell>
          <cell r="H828">
            <v>1</v>
          </cell>
          <cell r="I828">
            <v>3</v>
          </cell>
          <cell r="J828">
            <v>3</v>
          </cell>
          <cell r="K828">
            <v>36.799999999999997</v>
          </cell>
          <cell r="L828">
            <v>26336.7815992541</v>
          </cell>
          <cell r="M828">
            <v>26.7729939401124</v>
          </cell>
          <cell r="N828">
            <v>5.1718953905143703</v>
          </cell>
        </row>
        <row r="829">
          <cell r="G829" t="str">
            <v>Finland</v>
          </cell>
          <cell r="H829">
            <v>1</v>
          </cell>
          <cell r="I829">
            <v>4</v>
          </cell>
          <cell r="J829">
            <v>3</v>
          </cell>
          <cell r="K829">
            <v>3.2</v>
          </cell>
          <cell r="L829">
            <v>2864.7129771670002</v>
          </cell>
          <cell r="M829">
            <v>20.2360016541937</v>
          </cell>
          <cell r="N829">
            <v>15.491775763591299</v>
          </cell>
        </row>
        <row r="830">
          <cell r="G830" t="str">
            <v>Finland</v>
          </cell>
          <cell r="H830">
            <v>2</v>
          </cell>
          <cell r="I830">
            <v>1</v>
          </cell>
          <cell r="J830">
            <v>3</v>
          </cell>
          <cell r="K830">
            <v>84.1</v>
          </cell>
          <cell r="L830">
            <v>60404.728604788703</v>
          </cell>
          <cell r="M830">
            <v>39.126108877513303</v>
          </cell>
          <cell r="N830">
            <v>3.9016248303686698</v>
          </cell>
        </row>
        <row r="831">
          <cell r="G831" t="str">
            <v>Finland</v>
          </cell>
          <cell r="H831">
            <v>2</v>
          </cell>
          <cell r="I831">
            <v>2</v>
          </cell>
          <cell r="J831">
            <v>3</v>
          </cell>
          <cell r="K831">
            <v>148.69999999999999</v>
          </cell>
          <cell r="L831">
            <v>96569.840713959406</v>
          </cell>
          <cell r="M831">
            <v>24.148317622511001</v>
          </cell>
          <cell r="N831">
            <v>2.1123725758497098</v>
          </cell>
        </row>
        <row r="832">
          <cell r="G832" t="str">
            <v>Finland</v>
          </cell>
          <cell r="H832">
            <v>2</v>
          </cell>
          <cell r="I832">
            <v>3</v>
          </cell>
          <cell r="J832">
            <v>3</v>
          </cell>
          <cell r="K832">
            <v>111</v>
          </cell>
          <cell r="L832">
            <v>74338.986444258495</v>
          </cell>
          <cell r="M832">
            <v>15.387250743426099</v>
          </cell>
          <cell r="N832">
            <v>1.59878322421193</v>
          </cell>
        </row>
        <row r="833">
          <cell r="G833" t="str">
            <v>Finland</v>
          </cell>
          <cell r="H833">
            <v>2</v>
          </cell>
          <cell r="I833">
            <v>4</v>
          </cell>
          <cell r="J833">
            <v>3</v>
          </cell>
          <cell r="K833">
            <v>31.2</v>
          </cell>
          <cell r="L833">
            <v>21132.861018568499</v>
          </cell>
          <cell r="M833">
            <v>12.9632320945088</v>
          </cell>
          <cell r="N833">
            <v>2.3314906142407699</v>
          </cell>
        </row>
        <row r="834">
          <cell r="G834" t="str">
            <v>Finland</v>
          </cell>
          <cell r="H834">
            <v>3</v>
          </cell>
          <cell r="I834">
            <v>1</v>
          </cell>
          <cell r="J834">
            <v>3</v>
          </cell>
          <cell r="K834">
            <v>20</v>
          </cell>
          <cell r="L834">
            <v>14616.3342971602</v>
          </cell>
          <cell r="M834">
            <v>33.058850652609301</v>
          </cell>
          <cell r="N834">
            <v>7.0120684365511403</v>
          </cell>
        </row>
        <row r="835">
          <cell r="G835" t="str">
            <v>Finland</v>
          </cell>
          <cell r="H835">
            <v>3</v>
          </cell>
          <cell r="I835">
            <v>2</v>
          </cell>
          <cell r="J835">
            <v>3</v>
          </cell>
          <cell r="K835">
            <v>57.4</v>
          </cell>
          <cell r="L835">
            <v>32798.024710463702</v>
          </cell>
          <cell r="M835">
            <v>16.233792425065499</v>
          </cell>
          <cell r="N835">
            <v>2.0225742320336901</v>
          </cell>
        </row>
        <row r="836">
          <cell r="G836" t="str">
            <v>Finland</v>
          </cell>
          <cell r="H836">
            <v>3</v>
          </cell>
          <cell r="I836">
            <v>3</v>
          </cell>
          <cell r="J836">
            <v>3</v>
          </cell>
          <cell r="K836">
            <v>80.7</v>
          </cell>
          <cell r="L836">
            <v>45796.390248123404</v>
          </cell>
          <cell r="M836">
            <v>8.5404474567471702</v>
          </cell>
          <cell r="N836">
            <v>1.11776269500706</v>
          </cell>
        </row>
        <row r="837">
          <cell r="G837" t="str">
            <v>Finland</v>
          </cell>
          <cell r="H837">
            <v>3</v>
          </cell>
          <cell r="I837">
            <v>4</v>
          </cell>
          <cell r="J837">
            <v>3</v>
          </cell>
          <cell r="K837">
            <v>46.9</v>
          </cell>
          <cell r="L837">
            <v>27250.858427286399</v>
          </cell>
          <cell r="M837">
            <v>6.05043509737175</v>
          </cell>
          <cell r="N837">
            <v>1.0455495331948701</v>
          </cell>
        </row>
        <row r="838">
          <cell r="G838" t="str">
            <v>Flanders (Belgium)</v>
          </cell>
          <cell r="H838">
            <v>1</v>
          </cell>
          <cell r="I838">
            <v>1</v>
          </cell>
          <cell r="J838">
            <v>3</v>
          </cell>
          <cell r="K838">
            <v>160.5</v>
          </cell>
          <cell r="L838">
            <v>121972.496811294</v>
          </cell>
          <cell r="M838">
            <v>53.444243442628903</v>
          </cell>
          <cell r="N838">
            <v>3.4234213244211502</v>
          </cell>
        </row>
        <row r="839">
          <cell r="G839" t="str">
            <v>Flanders (Belgium)</v>
          </cell>
          <cell r="H839">
            <v>1</v>
          </cell>
          <cell r="I839">
            <v>2</v>
          </cell>
          <cell r="J839">
            <v>3</v>
          </cell>
          <cell r="K839">
            <v>114.5</v>
          </cell>
          <cell r="L839">
            <v>90273.8914085383</v>
          </cell>
          <cell r="M839">
            <v>40.516236512155302</v>
          </cell>
          <cell r="N839">
            <v>3.6364205569928099</v>
          </cell>
        </row>
        <row r="840">
          <cell r="G840" t="str">
            <v>Flanders (Belgium)</v>
          </cell>
          <cell r="H840">
            <v>1</v>
          </cell>
          <cell r="I840">
            <v>3</v>
          </cell>
          <cell r="J840">
            <v>3</v>
          </cell>
          <cell r="K840">
            <v>41.4</v>
          </cell>
          <cell r="L840">
            <v>32750.151420354501</v>
          </cell>
          <cell r="M840">
            <v>35.608708030973503</v>
          </cell>
          <cell r="N840">
            <v>6.3785264356389204</v>
          </cell>
        </row>
        <row r="841">
          <cell r="G841" t="str">
            <v>Flanders (Belgium)</v>
          </cell>
          <cell r="H841">
            <v>2</v>
          </cell>
          <cell r="I841">
            <v>1</v>
          </cell>
          <cell r="J841">
            <v>3</v>
          </cell>
          <cell r="K841">
            <v>87</v>
          </cell>
          <cell r="L841">
            <v>67209.836192067</v>
          </cell>
          <cell r="M841">
            <v>29.093479965247401</v>
          </cell>
          <cell r="N841">
            <v>2.7515487085168799</v>
          </cell>
        </row>
        <row r="842">
          <cell r="G842" t="str">
            <v>Flanders (Belgium)</v>
          </cell>
          <cell r="H842">
            <v>2</v>
          </cell>
          <cell r="I842">
            <v>2</v>
          </cell>
          <cell r="J842">
            <v>3</v>
          </cell>
          <cell r="K842">
            <v>150.19999999999999</v>
          </cell>
          <cell r="L842">
            <v>114093.20511974899</v>
          </cell>
          <cell r="M842">
            <v>19.570259239909099</v>
          </cell>
          <cell r="N842">
            <v>1.6870509251952801</v>
          </cell>
        </row>
        <row r="843">
          <cell r="G843" t="str">
            <v>Flanders (Belgium)</v>
          </cell>
          <cell r="H843">
            <v>2</v>
          </cell>
          <cell r="I843">
            <v>3</v>
          </cell>
          <cell r="J843">
            <v>3</v>
          </cell>
          <cell r="K843">
            <v>109</v>
          </cell>
          <cell r="L843">
            <v>82378.012226284001</v>
          </cell>
          <cell r="M843">
            <v>16.130414947272701</v>
          </cell>
          <cell r="N843">
            <v>1.6678635008145699</v>
          </cell>
        </row>
        <row r="844">
          <cell r="G844" t="str">
            <v>Flanders (Belgium)</v>
          </cell>
          <cell r="H844">
            <v>2</v>
          </cell>
          <cell r="I844">
            <v>4</v>
          </cell>
          <cell r="J844">
            <v>3</v>
          </cell>
          <cell r="K844">
            <v>10.8</v>
          </cell>
          <cell r="L844">
            <v>7854.99304578381</v>
          </cell>
          <cell r="M844">
            <v>9.7355930909377495</v>
          </cell>
          <cell r="N844">
            <v>3.5453049455311598</v>
          </cell>
        </row>
        <row r="845">
          <cell r="G845" t="str">
            <v>Flanders (Belgium)</v>
          </cell>
          <cell r="H845">
            <v>3</v>
          </cell>
          <cell r="I845">
            <v>1</v>
          </cell>
          <cell r="J845">
            <v>3</v>
          </cell>
          <cell r="K845">
            <v>16.899999999999999</v>
          </cell>
          <cell r="L845">
            <v>12592.9478389335</v>
          </cell>
          <cell r="M845">
            <v>30.134193004086502</v>
          </cell>
          <cell r="N845">
            <v>7.2374428284452401</v>
          </cell>
        </row>
        <row r="846">
          <cell r="G846" t="str">
            <v>Flanders (Belgium)</v>
          </cell>
          <cell r="H846">
            <v>3</v>
          </cell>
          <cell r="I846">
            <v>2</v>
          </cell>
          <cell r="J846">
            <v>3</v>
          </cell>
          <cell r="K846">
            <v>42</v>
          </cell>
          <cell r="L846">
            <v>32667.572464957499</v>
          </cell>
          <cell r="M846">
            <v>14.736541442681499</v>
          </cell>
          <cell r="N846">
            <v>2.6169651188106302</v>
          </cell>
        </row>
        <row r="847">
          <cell r="G847" t="str">
            <v>Flanders (Belgium)</v>
          </cell>
          <cell r="H847">
            <v>3</v>
          </cell>
          <cell r="I847">
            <v>3</v>
          </cell>
          <cell r="J847">
            <v>3</v>
          </cell>
          <cell r="K847">
            <v>80.8</v>
          </cell>
          <cell r="L847">
            <v>62722.693331005299</v>
          </cell>
          <cell r="M847">
            <v>9.1842935027786208</v>
          </cell>
          <cell r="N847">
            <v>1.13738410360315</v>
          </cell>
        </row>
        <row r="848">
          <cell r="G848" t="str">
            <v>Flanders (Belgium)</v>
          </cell>
          <cell r="H848">
            <v>3</v>
          </cell>
          <cell r="I848">
            <v>4</v>
          </cell>
          <cell r="J848">
            <v>3</v>
          </cell>
          <cell r="K848">
            <v>21.3</v>
          </cell>
          <cell r="L848">
            <v>15894.268556118799</v>
          </cell>
          <cell r="M848">
            <v>4.7160480896728796</v>
          </cell>
          <cell r="N848">
            <v>1.1997241203079301</v>
          </cell>
        </row>
        <row r="849">
          <cell r="G849" t="str">
            <v>France</v>
          </cell>
          <cell r="H849">
            <v>1</v>
          </cell>
          <cell r="I849">
            <v>4</v>
          </cell>
          <cell r="J849">
            <v>3</v>
          </cell>
          <cell r="K849">
            <v>7</v>
          </cell>
          <cell r="L849">
            <v>30636.889850678799</v>
          </cell>
          <cell r="M849">
            <v>88.259816450536206</v>
          </cell>
          <cell r="N849">
            <v>9.7275155642908295</v>
          </cell>
        </row>
        <row r="850">
          <cell r="G850" t="str">
            <v>France</v>
          </cell>
          <cell r="H850">
            <v>1</v>
          </cell>
          <cell r="I850">
            <v>1</v>
          </cell>
          <cell r="J850">
            <v>3</v>
          </cell>
          <cell r="K850">
            <v>312.3</v>
          </cell>
          <cell r="L850">
            <v>1806069.73303159</v>
          </cell>
          <cell r="M850">
            <v>43.927422625635202</v>
          </cell>
          <cell r="N850">
            <v>1.8360644433914799</v>
          </cell>
        </row>
        <row r="851">
          <cell r="G851" t="str">
            <v>France</v>
          </cell>
          <cell r="H851">
            <v>1</v>
          </cell>
          <cell r="I851">
            <v>2</v>
          </cell>
          <cell r="J851">
            <v>3</v>
          </cell>
          <cell r="K851">
            <v>189.9</v>
          </cell>
          <cell r="L851">
            <v>1132950.8889294299</v>
          </cell>
          <cell r="M851">
            <v>36.978387985944401</v>
          </cell>
          <cell r="N851">
            <v>2.07562000764911</v>
          </cell>
        </row>
        <row r="852">
          <cell r="G852" t="str">
            <v>France</v>
          </cell>
          <cell r="H852">
            <v>1</v>
          </cell>
          <cell r="I852">
            <v>3</v>
          </cell>
          <cell r="J852">
            <v>3</v>
          </cell>
          <cell r="K852">
            <v>59.8</v>
          </cell>
          <cell r="L852">
            <v>345653.934025547</v>
          </cell>
          <cell r="M852">
            <v>31.678246816175999</v>
          </cell>
          <cell r="N852">
            <v>3.75029775347044</v>
          </cell>
        </row>
        <row r="853">
          <cell r="G853" t="str">
            <v>France</v>
          </cell>
          <cell r="H853">
            <v>1</v>
          </cell>
          <cell r="I853">
            <v>4</v>
          </cell>
          <cell r="J853">
            <v>3</v>
          </cell>
          <cell r="K853">
            <v>5</v>
          </cell>
          <cell r="L853">
            <v>30806.179024428799</v>
          </cell>
          <cell r="M853">
            <v>33.740836258701101</v>
          </cell>
          <cell r="N853">
            <v>12.8657527138232</v>
          </cell>
        </row>
      </sheetData>
      <sheetData sheetId="50">
        <row r="1">
          <cell r="G1" t="str">
            <v>CNTRY_OUT</v>
          </cell>
          <cell r="H1" t="str">
            <v>LITLEVb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484.9</v>
          </cell>
          <cell r="K3">
            <v>872265.92140983499</v>
          </cell>
          <cell r="L3">
            <v>57.2570070634358</v>
          </cell>
          <cell r="M3">
            <v>2.2388391759110799</v>
          </cell>
        </row>
        <row r="4">
          <cell r="G4" t="str">
            <v>Australia</v>
          </cell>
          <cell r="H4">
            <v>2</v>
          </cell>
          <cell r="I4">
            <v>1</v>
          </cell>
          <cell r="J4">
            <v>1384.7</v>
          </cell>
          <cell r="K4">
            <v>2491012.3770011798</v>
          </cell>
          <cell r="L4">
            <v>72.663400472736399</v>
          </cell>
          <cell r="M4">
            <v>1.37496544035275</v>
          </cell>
        </row>
        <row r="5">
          <cell r="G5" t="str">
            <v>Australia</v>
          </cell>
          <cell r="H5">
            <v>3</v>
          </cell>
          <cell r="I5">
            <v>1</v>
          </cell>
          <cell r="J5">
            <v>2071.6999999999998</v>
          </cell>
          <cell r="K5">
            <v>3762319.4731176798</v>
          </cell>
          <cell r="L5">
            <v>80.408848372049405</v>
          </cell>
          <cell r="M5">
            <v>0.977884107987677</v>
          </cell>
        </row>
        <row r="6">
          <cell r="G6" t="str">
            <v>Australia</v>
          </cell>
          <cell r="H6">
            <v>4</v>
          </cell>
          <cell r="I6">
            <v>1</v>
          </cell>
          <cell r="J6">
            <v>999.7</v>
          </cell>
          <cell r="K6">
            <v>1773372.28340705</v>
          </cell>
          <cell r="L6">
            <v>86.412446331660405</v>
          </cell>
          <cell r="M6">
            <v>1.5858328584587</v>
          </cell>
        </row>
        <row r="7">
          <cell r="G7" t="str">
            <v>Austria</v>
          </cell>
          <cell r="H7">
            <v>1</v>
          </cell>
          <cell r="I7">
            <v>1</v>
          </cell>
          <cell r="J7">
            <v>359</v>
          </cell>
          <cell r="K7">
            <v>450296.73547522002</v>
          </cell>
          <cell r="L7">
            <v>61.403786393409298</v>
          </cell>
          <cell r="M7">
            <v>2.2029744045136601</v>
          </cell>
        </row>
        <row r="8">
          <cell r="G8" t="str">
            <v>Austria</v>
          </cell>
          <cell r="H8">
            <v>2</v>
          </cell>
          <cell r="I8">
            <v>1</v>
          </cell>
          <cell r="J8">
            <v>1120.2</v>
          </cell>
          <cell r="K8">
            <v>1296064.738933</v>
          </cell>
          <cell r="L8">
            <v>72.893847885407297</v>
          </cell>
          <cell r="M8">
            <v>1.4040894477721499</v>
          </cell>
        </row>
        <row r="9">
          <cell r="G9" t="str">
            <v>Austria</v>
          </cell>
          <cell r="H9">
            <v>3</v>
          </cell>
          <cell r="I9">
            <v>1</v>
          </cell>
          <cell r="J9">
            <v>1366.8</v>
          </cell>
          <cell r="K9">
            <v>1439195.4119484101</v>
          </cell>
          <cell r="L9">
            <v>84.909680798125194</v>
          </cell>
          <cell r="M9">
            <v>1.2789799525783001</v>
          </cell>
        </row>
        <row r="10">
          <cell r="G10" t="str">
            <v>Austria</v>
          </cell>
          <cell r="H10">
            <v>4</v>
          </cell>
          <cell r="I10">
            <v>1</v>
          </cell>
          <cell r="J10">
            <v>348</v>
          </cell>
          <cell r="K10">
            <v>333410.22873797599</v>
          </cell>
          <cell r="L10">
            <v>89.497244782177106</v>
          </cell>
          <cell r="M10">
            <v>1.9453500403734501</v>
          </cell>
        </row>
        <row r="11">
          <cell r="G11" t="str">
            <v>Canada</v>
          </cell>
          <cell r="I11">
            <v>1</v>
          </cell>
          <cell r="J11">
            <v>4</v>
          </cell>
          <cell r="K11">
            <v>2833.0818444685101</v>
          </cell>
          <cell r="L11">
            <v>80.610791491491696</v>
          </cell>
          <cell r="M11">
            <v>19.3438918909062</v>
          </cell>
        </row>
        <row r="12">
          <cell r="G12" t="str">
            <v>Canada</v>
          </cell>
          <cell r="H12">
            <v>1</v>
          </cell>
          <cell r="I12">
            <v>1</v>
          </cell>
          <cell r="J12">
            <v>2658.1</v>
          </cell>
          <cell r="K12">
            <v>2103946.8117909101</v>
          </cell>
          <cell r="L12">
            <v>65.755393116899398</v>
          </cell>
          <cell r="M12">
            <v>1.3391555056706499</v>
          </cell>
        </row>
        <row r="13">
          <cell r="G13" t="str">
            <v>Canada</v>
          </cell>
          <cell r="H13">
            <v>2</v>
          </cell>
          <cell r="I13">
            <v>1</v>
          </cell>
          <cell r="J13">
            <v>5416.5</v>
          </cell>
          <cell r="K13">
            <v>4580714.90378296</v>
          </cell>
          <cell r="L13">
            <v>77.281517902197706</v>
          </cell>
          <cell r="M13">
            <v>0.91177487523675405</v>
          </cell>
        </row>
        <row r="14">
          <cell r="G14" t="str">
            <v>Canada</v>
          </cell>
          <cell r="H14">
            <v>3</v>
          </cell>
          <cell r="I14">
            <v>1</v>
          </cell>
          <cell r="J14">
            <v>6307</v>
          </cell>
          <cell r="K14">
            <v>5836332.7232494103</v>
          </cell>
          <cell r="L14">
            <v>84.400070760616501</v>
          </cell>
          <cell r="M14">
            <v>0.72827542528664502</v>
          </cell>
        </row>
        <row r="15">
          <cell r="G15" t="str">
            <v>Canada</v>
          </cell>
          <cell r="H15">
            <v>4</v>
          </cell>
          <cell r="I15">
            <v>1</v>
          </cell>
          <cell r="J15">
            <v>2338.4</v>
          </cell>
          <cell r="K15">
            <v>2417237.24994851</v>
          </cell>
          <cell r="L15">
            <v>88.923527536838407</v>
          </cell>
          <cell r="M15">
            <v>1.0968232315097599</v>
          </cell>
        </row>
        <row r="16">
          <cell r="G16" t="str">
            <v>Sharks</v>
          </cell>
          <cell r="H16">
            <v>1</v>
          </cell>
          <cell r="I16">
            <v>1</v>
          </cell>
          <cell r="J16">
            <v>1629.2</v>
          </cell>
          <cell r="K16">
            <v>4034059.9790286301</v>
          </cell>
          <cell r="L16">
            <v>74.120510315118196</v>
          </cell>
          <cell r="M16">
            <v>1.4923242148557601</v>
          </cell>
        </row>
        <row r="17">
          <cell r="G17" t="str">
            <v>Sharks</v>
          </cell>
          <cell r="H17">
            <v>2</v>
          </cell>
          <cell r="I17">
            <v>1</v>
          </cell>
          <cell r="J17">
            <v>997.4</v>
          </cell>
          <cell r="K17">
            <v>2428951.4429308199</v>
          </cell>
          <cell r="L17">
            <v>85.750457587529098</v>
          </cell>
          <cell r="M17">
            <v>1.7728865239518099</v>
          </cell>
        </row>
        <row r="18">
          <cell r="G18" t="str">
            <v>Sharks</v>
          </cell>
          <cell r="H18">
            <v>3</v>
          </cell>
          <cell r="I18">
            <v>1</v>
          </cell>
          <cell r="J18">
            <v>379.6</v>
          </cell>
          <cell r="K18">
            <v>950134.88592553698</v>
          </cell>
          <cell r="L18">
            <v>89.389025849219394</v>
          </cell>
          <cell r="M18">
            <v>2.68683976562785</v>
          </cell>
        </row>
        <row r="19">
          <cell r="G19" t="str">
            <v>Sharks</v>
          </cell>
          <cell r="H19">
            <v>4</v>
          </cell>
          <cell r="I19">
            <v>1</v>
          </cell>
          <cell r="J19">
            <v>41.8</v>
          </cell>
          <cell r="K19">
            <v>139225.052758873</v>
          </cell>
          <cell r="L19">
            <v>86.405682384848703</v>
          </cell>
          <cell r="M19">
            <v>8.6919364138006792</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1097</v>
          </cell>
          <cell r="K21">
            <v>1641790.4088032099</v>
          </cell>
          <cell r="L21">
            <v>72.1741536612261</v>
          </cell>
          <cell r="M21">
            <v>1.5577791470442499</v>
          </cell>
        </row>
        <row r="22">
          <cell r="G22" t="str">
            <v>Czech Republic</v>
          </cell>
          <cell r="H22">
            <v>3</v>
          </cell>
          <cell r="I22">
            <v>1</v>
          </cell>
          <cell r="J22">
            <v>1368.9</v>
          </cell>
          <cell r="K22">
            <v>1900666.82618688</v>
          </cell>
          <cell r="L22">
            <v>78.129892907314698</v>
          </cell>
          <cell r="M22">
            <v>1.7578946176972901</v>
          </cell>
        </row>
        <row r="23">
          <cell r="G23" t="str">
            <v>Czech Republic</v>
          </cell>
          <cell r="H23">
            <v>4</v>
          </cell>
          <cell r="I23">
            <v>1</v>
          </cell>
          <cell r="J23">
            <v>346.9</v>
          </cell>
          <cell r="K23">
            <v>431923.86391066498</v>
          </cell>
          <cell r="L23">
            <v>87.293569914013204</v>
          </cell>
          <cell r="M23">
            <v>3.31996835645496</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658.3</v>
          </cell>
          <cell r="K25">
            <v>278084.36493982701</v>
          </cell>
          <cell r="L25">
            <v>58.231363153922601</v>
          </cell>
          <cell r="M25">
            <v>1.8426158112003801</v>
          </cell>
        </row>
        <row r="26">
          <cell r="G26" t="str">
            <v>Denmark</v>
          </cell>
          <cell r="H26">
            <v>2</v>
          </cell>
          <cell r="I26">
            <v>1</v>
          </cell>
          <cell r="J26">
            <v>1553.9</v>
          </cell>
          <cell r="K26">
            <v>745167.52549286897</v>
          </cell>
          <cell r="L26">
            <v>76.1555351366368</v>
          </cell>
          <cell r="M26">
            <v>1.1557661738104801</v>
          </cell>
        </row>
        <row r="27">
          <cell r="G27" t="str">
            <v>Denmark</v>
          </cell>
          <cell r="H27">
            <v>3</v>
          </cell>
          <cell r="I27">
            <v>1</v>
          </cell>
          <cell r="J27">
            <v>1948.3</v>
          </cell>
          <cell r="K27">
            <v>986077.68820659304</v>
          </cell>
          <cell r="L27">
            <v>85.241107670976007</v>
          </cell>
          <cell r="M27">
            <v>0.93448138421321303</v>
          </cell>
        </row>
        <row r="28">
          <cell r="G28" t="str">
            <v>Denmark</v>
          </cell>
          <cell r="H28">
            <v>4</v>
          </cell>
          <cell r="I28">
            <v>1</v>
          </cell>
          <cell r="J28">
            <v>510.5</v>
          </cell>
          <cell r="K28">
            <v>267407.62059386499</v>
          </cell>
          <cell r="L28">
            <v>89.533046676015204</v>
          </cell>
          <cell r="M28">
            <v>1.8026341383479301</v>
          </cell>
        </row>
        <row r="29">
          <cell r="G29" t="str">
            <v>England (UK)</v>
          </cell>
          <cell r="H29">
            <v>1</v>
          </cell>
          <cell r="I29">
            <v>1</v>
          </cell>
          <cell r="J29">
            <v>370.1</v>
          </cell>
          <cell r="K29">
            <v>2637205.4090404301</v>
          </cell>
          <cell r="L29">
            <v>61.267115947372801</v>
          </cell>
          <cell r="M29">
            <v>2.2332567166674</v>
          </cell>
        </row>
        <row r="30">
          <cell r="G30" t="str">
            <v>England (UK)</v>
          </cell>
          <cell r="H30">
            <v>2</v>
          </cell>
          <cell r="I30">
            <v>1</v>
          </cell>
          <cell r="J30">
            <v>943.6</v>
          </cell>
          <cell r="K30">
            <v>6362444.8681867002</v>
          </cell>
          <cell r="L30">
            <v>71.735027403442501</v>
          </cell>
          <cell r="M30">
            <v>1.5843148143086301</v>
          </cell>
        </row>
        <row r="31">
          <cell r="G31" t="str">
            <v>England (UK)</v>
          </cell>
          <cell r="H31">
            <v>3</v>
          </cell>
          <cell r="I31">
            <v>1</v>
          </cell>
          <cell r="J31">
            <v>1255.9000000000001</v>
          </cell>
          <cell r="K31">
            <v>8171341.9501784202</v>
          </cell>
          <cell r="L31">
            <v>81.621915679124001</v>
          </cell>
          <cell r="M31">
            <v>1.11106092411218</v>
          </cell>
        </row>
        <row r="32">
          <cell r="G32" t="str">
            <v>England (UK)</v>
          </cell>
          <cell r="H32">
            <v>4</v>
          </cell>
          <cell r="I32">
            <v>1</v>
          </cell>
          <cell r="J32">
            <v>525.4</v>
          </cell>
          <cell r="K32">
            <v>3454121.84685467</v>
          </cell>
          <cell r="L32">
            <v>87.105862624640906</v>
          </cell>
          <cell r="M32">
            <v>1.65846473621219</v>
          </cell>
        </row>
        <row r="33">
          <cell r="G33" t="str">
            <v>Estonia</v>
          </cell>
          <cell r="H33">
            <v>1</v>
          </cell>
          <cell r="I33">
            <v>1</v>
          </cell>
          <cell r="J33">
            <v>551.9</v>
          </cell>
          <cell r="K33">
            <v>66074.6090695147</v>
          </cell>
          <cell r="L33">
            <v>65.019628168486406</v>
          </cell>
          <cell r="M33">
            <v>2.1414236119101999</v>
          </cell>
        </row>
        <row r="34">
          <cell r="G34" t="str">
            <v>Estonia</v>
          </cell>
          <cell r="H34">
            <v>2</v>
          </cell>
          <cell r="I34">
            <v>1</v>
          </cell>
          <cell r="J34">
            <v>1601.9</v>
          </cell>
          <cell r="K34">
            <v>189488.18218921701</v>
          </cell>
          <cell r="L34">
            <v>75.103450908768494</v>
          </cell>
          <cell r="M34">
            <v>1.16604829563218</v>
          </cell>
        </row>
        <row r="35">
          <cell r="G35" t="str">
            <v>Estonia</v>
          </cell>
          <cell r="H35">
            <v>3</v>
          </cell>
          <cell r="I35">
            <v>1</v>
          </cell>
          <cell r="J35">
            <v>1969.6</v>
          </cell>
          <cell r="K35">
            <v>235065.88011846499</v>
          </cell>
          <cell r="L35">
            <v>82.6030804423212</v>
          </cell>
          <cell r="M35">
            <v>0.94226762490659199</v>
          </cell>
        </row>
        <row r="36">
          <cell r="G36" t="str">
            <v>Estonia</v>
          </cell>
          <cell r="H36">
            <v>4</v>
          </cell>
          <cell r="I36">
            <v>1</v>
          </cell>
          <cell r="J36">
            <v>601.6</v>
          </cell>
          <cell r="K36">
            <v>72760.861482268796</v>
          </cell>
          <cell r="L36">
            <v>91.612858294958102</v>
          </cell>
          <cell r="M36">
            <v>1.2105021320474301</v>
          </cell>
        </row>
        <row r="37">
          <cell r="G37" t="str">
            <v>Finland</v>
          </cell>
          <cell r="H37">
            <v>1</v>
          </cell>
          <cell r="I37">
            <v>1</v>
          </cell>
          <cell r="J37">
            <v>228.1</v>
          </cell>
          <cell r="K37">
            <v>160653.118131767</v>
          </cell>
          <cell r="L37">
            <v>50.332538941778203</v>
          </cell>
          <cell r="M37">
            <v>2.7173585402848599</v>
          </cell>
        </row>
        <row r="38">
          <cell r="G38" t="str">
            <v>Finland</v>
          </cell>
          <cell r="H38">
            <v>2</v>
          </cell>
          <cell r="I38">
            <v>1</v>
          </cell>
          <cell r="J38">
            <v>842</v>
          </cell>
          <cell r="K38">
            <v>543322.45163594198</v>
          </cell>
          <cell r="L38">
            <v>71.319661078721197</v>
          </cell>
          <cell r="M38">
            <v>1.47177375565216</v>
          </cell>
        </row>
        <row r="39">
          <cell r="G39" t="str">
            <v>Finland</v>
          </cell>
          <cell r="H39">
            <v>3</v>
          </cell>
          <cell r="I39">
            <v>1</v>
          </cell>
          <cell r="J39">
            <v>1497.6</v>
          </cell>
          <cell r="K39">
            <v>930906.72078771598</v>
          </cell>
          <cell r="L39">
            <v>83.2685485664758</v>
          </cell>
          <cell r="M39">
            <v>1.04472658424029</v>
          </cell>
        </row>
        <row r="40">
          <cell r="G40" t="str">
            <v>Finland</v>
          </cell>
          <cell r="H40">
            <v>4</v>
          </cell>
          <cell r="I40">
            <v>1</v>
          </cell>
          <cell r="J40">
            <v>920.3</v>
          </cell>
          <cell r="K40">
            <v>554220.06193416496</v>
          </cell>
          <cell r="L40">
            <v>88.235211918500795</v>
          </cell>
          <cell r="M40">
            <v>1.1275302470036099</v>
          </cell>
        </row>
        <row r="41">
          <cell r="G41" t="str">
            <v>Flanders (Belgium)</v>
          </cell>
          <cell r="H41">
            <v>1</v>
          </cell>
          <cell r="I41">
            <v>1</v>
          </cell>
          <cell r="J41">
            <v>344.2</v>
          </cell>
          <cell r="K41">
            <v>288731.69289251399</v>
          </cell>
          <cell r="L41">
            <v>57.598376253911702</v>
          </cell>
          <cell r="M41">
            <v>2.0083108852355598</v>
          </cell>
        </row>
        <row r="42">
          <cell r="G42" t="str">
            <v>Flanders (Belgium)</v>
          </cell>
          <cell r="H42">
            <v>2</v>
          </cell>
          <cell r="I42">
            <v>1</v>
          </cell>
          <cell r="J42">
            <v>916.4</v>
          </cell>
          <cell r="K42">
            <v>769290.97974230605</v>
          </cell>
          <cell r="L42">
            <v>74.878368875303394</v>
          </cell>
          <cell r="M42">
            <v>1.2200265056933199</v>
          </cell>
        </row>
        <row r="43">
          <cell r="G43" t="str">
            <v>Flanders (Belgium)</v>
          </cell>
          <cell r="H43">
            <v>3</v>
          </cell>
          <cell r="I43">
            <v>1</v>
          </cell>
          <cell r="J43">
            <v>1312.6</v>
          </cell>
          <cell r="K43">
            <v>1091560.5064922599</v>
          </cell>
          <cell r="L43">
            <v>84.947131029065005</v>
          </cell>
          <cell r="M43">
            <v>1.0142344536477701</v>
          </cell>
        </row>
        <row r="44">
          <cell r="G44" t="str">
            <v>Flanders (Belgium)</v>
          </cell>
          <cell r="H44">
            <v>4</v>
          </cell>
          <cell r="I44">
            <v>1</v>
          </cell>
          <cell r="J44">
            <v>471.8</v>
          </cell>
          <cell r="K44">
            <v>392109.820714715</v>
          </cell>
          <cell r="L44">
            <v>92.999821398036403</v>
          </cell>
          <cell r="M44">
            <v>1.2134577516387099</v>
          </cell>
        </row>
        <row r="45">
          <cell r="G45" t="str">
            <v>France</v>
          </cell>
          <cell r="I45">
            <v>1</v>
          </cell>
          <cell r="J45">
            <v>4</v>
          </cell>
          <cell r="K45">
            <v>16744.359231660401</v>
          </cell>
          <cell r="L45">
            <v>32.251596714439103</v>
          </cell>
          <cell r="M45">
            <v>12.5184842415958</v>
          </cell>
        </row>
        <row r="46">
          <cell r="G46" t="str">
            <v>France</v>
          </cell>
          <cell r="H46">
            <v>1</v>
          </cell>
          <cell r="I46">
            <v>1</v>
          </cell>
          <cell r="J46">
            <v>740</v>
          </cell>
          <cell r="K46">
            <v>4335018.7210083902</v>
          </cell>
          <cell r="L46">
            <v>57.628428792743101</v>
          </cell>
          <cell r="M46">
            <v>1.4062319360808599</v>
          </cell>
        </row>
        <row r="47">
          <cell r="G47" t="str">
            <v>France</v>
          </cell>
          <cell r="H47">
            <v>2</v>
          </cell>
          <cell r="I47">
            <v>1</v>
          </cell>
          <cell r="J47">
            <v>1475.4</v>
          </cell>
          <cell r="K47">
            <v>8343370.7830892596</v>
          </cell>
          <cell r="L47">
            <v>70.795034677878206</v>
          </cell>
          <cell r="M47">
            <v>0.97975163461166803</v>
          </cell>
        </row>
        <row r="48">
          <cell r="G48" t="str">
            <v>France</v>
          </cell>
          <cell r="H48">
            <v>3</v>
          </cell>
          <cell r="I48">
            <v>1</v>
          </cell>
          <cell r="J48">
            <v>1530.6</v>
          </cell>
          <cell r="K48">
            <v>8326916.5096006403</v>
          </cell>
          <cell r="L48">
            <v>79.179451789811196</v>
          </cell>
          <cell r="M48">
            <v>0.84859393532481298</v>
          </cell>
        </row>
        <row r="49">
          <cell r="G49" t="str">
            <v>France</v>
          </cell>
          <cell r="H49">
            <v>4</v>
          </cell>
          <cell r="I49">
            <v>1</v>
          </cell>
          <cell r="J49">
            <v>384</v>
          </cell>
          <cell r="K49">
            <v>2006130.5061850401</v>
          </cell>
          <cell r="L49">
            <v>84.243463357648494</v>
          </cell>
          <cell r="M49">
            <v>1.8429617279535899</v>
          </cell>
        </row>
        <row r="50">
          <cell r="G50" t="str">
            <v>Germany</v>
          </cell>
          <cell r="H50">
            <v>1</v>
          </cell>
          <cell r="I50">
            <v>1</v>
          </cell>
          <cell r="J50">
            <v>463.1</v>
          </cell>
          <cell r="K50">
            <v>5237521.9372843197</v>
          </cell>
          <cell r="L50">
            <v>65.242522678095696</v>
          </cell>
          <cell r="M50">
            <v>2.1434320099852</v>
          </cell>
        </row>
        <row r="51">
          <cell r="G51" t="str">
            <v>Germany</v>
          </cell>
          <cell r="H51">
            <v>2</v>
          </cell>
          <cell r="I51">
            <v>1</v>
          </cell>
          <cell r="J51">
            <v>1140.5999999999999</v>
          </cell>
          <cell r="K51">
            <v>12024497.052170301</v>
          </cell>
          <cell r="L51">
            <v>78.175105705698101</v>
          </cell>
          <cell r="M51">
            <v>1.3568679145662099</v>
          </cell>
        </row>
        <row r="52">
          <cell r="G52" t="str">
            <v>Germany</v>
          </cell>
          <cell r="H52">
            <v>3</v>
          </cell>
          <cell r="I52">
            <v>1</v>
          </cell>
          <cell r="J52">
            <v>1425.8</v>
          </cell>
          <cell r="K52">
            <v>13732874.3848875</v>
          </cell>
          <cell r="L52">
            <v>86.588278136107306</v>
          </cell>
          <cell r="M52">
            <v>1.04950875193767</v>
          </cell>
        </row>
        <row r="53">
          <cell r="G53" t="str">
            <v>Germany</v>
          </cell>
          <cell r="H53">
            <v>4</v>
          </cell>
          <cell r="I53">
            <v>1</v>
          </cell>
          <cell r="J53">
            <v>444.5</v>
          </cell>
          <cell r="K53">
            <v>4088919.7575601102</v>
          </cell>
          <cell r="L53">
            <v>90.381861775132407</v>
          </cell>
          <cell r="M53">
            <v>1.65490178422892</v>
          </cell>
        </row>
        <row r="54">
          <cell r="G54" t="str">
            <v>Capitals</v>
          </cell>
          <cell r="H54">
            <v>1</v>
          </cell>
          <cell r="I54">
            <v>1</v>
          </cell>
          <cell r="J54">
            <v>669.3</v>
          </cell>
          <cell r="K54">
            <v>906594.76979362697</v>
          </cell>
          <cell r="L54">
            <v>55.978664176077402</v>
          </cell>
          <cell r="M54">
            <v>2.3736538668278202</v>
          </cell>
        </row>
        <row r="55">
          <cell r="G55" t="str">
            <v>Capitals</v>
          </cell>
          <cell r="H55">
            <v>2</v>
          </cell>
          <cell r="I55">
            <v>1</v>
          </cell>
          <cell r="J55">
            <v>926.9</v>
          </cell>
          <cell r="K55">
            <v>1246973.15049382</v>
          </cell>
          <cell r="L55">
            <v>50.4074217517744</v>
          </cell>
          <cell r="M55">
            <v>2.1760111063443199</v>
          </cell>
        </row>
        <row r="56">
          <cell r="G56" t="str">
            <v>Capitals</v>
          </cell>
          <cell r="H56">
            <v>3</v>
          </cell>
          <cell r="I56">
            <v>1</v>
          </cell>
          <cell r="J56">
            <v>573.1</v>
          </cell>
          <cell r="K56">
            <v>819161.06910978397</v>
          </cell>
          <cell r="L56">
            <v>54.380512226032103</v>
          </cell>
          <cell r="M56">
            <v>2.3684228520857999</v>
          </cell>
        </row>
        <row r="57">
          <cell r="G57" t="str">
            <v>Capitals</v>
          </cell>
          <cell r="H57">
            <v>4</v>
          </cell>
          <cell r="I57">
            <v>1</v>
          </cell>
          <cell r="J57">
            <v>122.7</v>
          </cell>
          <cell r="K57">
            <v>206539.96565629399</v>
          </cell>
          <cell r="L57">
            <v>64.342635249300301</v>
          </cell>
          <cell r="M57">
            <v>6.2604806465819998</v>
          </cell>
        </row>
        <row r="58">
          <cell r="G58" t="str">
            <v>Ireland</v>
          </cell>
          <cell r="H58">
            <v>1</v>
          </cell>
          <cell r="I58">
            <v>1</v>
          </cell>
          <cell r="J58">
            <v>414.8</v>
          </cell>
          <cell r="K58">
            <v>220005.97796219701</v>
          </cell>
          <cell r="L58">
            <v>49.6532555016665</v>
          </cell>
          <cell r="M58">
            <v>2.3575374133370901</v>
          </cell>
        </row>
        <row r="59">
          <cell r="G59" t="str">
            <v>Ireland</v>
          </cell>
          <cell r="H59">
            <v>2</v>
          </cell>
          <cell r="I59">
            <v>1</v>
          </cell>
          <cell r="J59">
            <v>1149.8</v>
          </cell>
          <cell r="K59">
            <v>569486.57962265401</v>
          </cell>
          <cell r="L59">
            <v>63.233014776821001</v>
          </cell>
          <cell r="M59">
            <v>1.2084306470681401</v>
          </cell>
        </row>
        <row r="60">
          <cell r="G60" t="str">
            <v>Ireland</v>
          </cell>
          <cell r="H60">
            <v>3</v>
          </cell>
          <cell r="I60">
            <v>1</v>
          </cell>
          <cell r="J60">
            <v>1389.6</v>
          </cell>
          <cell r="K60">
            <v>643010.54923570203</v>
          </cell>
          <cell r="L60">
            <v>74.259832693755499</v>
          </cell>
          <cell r="M60">
            <v>1.3762607058690299</v>
          </cell>
        </row>
        <row r="61">
          <cell r="G61" t="str">
            <v>Ireland</v>
          </cell>
          <cell r="H61">
            <v>4</v>
          </cell>
          <cell r="I61">
            <v>1</v>
          </cell>
          <cell r="J61">
            <v>404.8</v>
          </cell>
          <cell r="K61">
            <v>179907.919948141</v>
          </cell>
          <cell r="L61">
            <v>83.522692039214604</v>
          </cell>
          <cell r="M61">
            <v>2.49168202896047</v>
          </cell>
        </row>
        <row r="62">
          <cell r="G62" t="str">
            <v>Penguins</v>
          </cell>
          <cell r="H62">
            <v>1</v>
          </cell>
          <cell r="I62">
            <v>1</v>
          </cell>
          <cell r="J62">
            <v>790.3</v>
          </cell>
          <cell r="K62">
            <v>661908.306716625</v>
          </cell>
          <cell r="L62">
            <v>64.195504605121599</v>
          </cell>
          <cell r="M62">
            <v>1.3849039169243</v>
          </cell>
        </row>
        <row r="63">
          <cell r="G63" t="str">
            <v>Penguins</v>
          </cell>
          <cell r="H63">
            <v>2</v>
          </cell>
          <cell r="I63">
            <v>1</v>
          </cell>
          <cell r="J63">
            <v>1000.2</v>
          </cell>
          <cell r="K63">
            <v>912238.03200205194</v>
          </cell>
          <cell r="L63">
            <v>77.287611409982006</v>
          </cell>
          <cell r="M63">
            <v>1.63837963848943</v>
          </cell>
        </row>
        <row r="64">
          <cell r="G64" t="str">
            <v>Penguins</v>
          </cell>
          <cell r="H64">
            <v>3</v>
          </cell>
          <cell r="I64">
            <v>1</v>
          </cell>
          <cell r="J64">
            <v>879.1</v>
          </cell>
          <cell r="K64">
            <v>880945.300307906</v>
          </cell>
          <cell r="L64">
            <v>84.469021257884407</v>
          </cell>
          <cell r="M64">
            <v>1.3442779850200299</v>
          </cell>
        </row>
        <row r="65">
          <cell r="G65" t="str">
            <v>Penguins</v>
          </cell>
          <cell r="H65">
            <v>4</v>
          </cell>
          <cell r="I65">
            <v>1</v>
          </cell>
          <cell r="J65">
            <v>250.4</v>
          </cell>
          <cell r="K65">
            <v>265000.82307029399</v>
          </cell>
          <cell r="L65">
            <v>86.173298575610403</v>
          </cell>
          <cell r="M65">
            <v>2.47585131855082</v>
          </cell>
        </row>
        <row r="66">
          <cell r="G66" t="str">
            <v>Italy</v>
          </cell>
          <cell r="H66">
            <v>1</v>
          </cell>
          <cell r="I66">
            <v>1</v>
          </cell>
          <cell r="J66">
            <v>582.6</v>
          </cell>
          <cell r="K66">
            <v>5162977.6705479603</v>
          </cell>
          <cell r="L66">
            <v>54.921321601950297</v>
          </cell>
          <cell r="M66">
            <v>2.03234460123709</v>
          </cell>
        </row>
        <row r="67">
          <cell r="G67" t="str">
            <v>Italy</v>
          </cell>
          <cell r="H67">
            <v>2</v>
          </cell>
          <cell r="I67">
            <v>1</v>
          </cell>
          <cell r="J67">
            <v>1098.5</v>
          </cell>
          <cell r="K67">
            <v>8396412.77028648</v>
          </cell>
          <cell r="L67">
            <v>60.590210399548297</v>
          </cell>
          <cell r="M67">
            <v>1.39357891154269</v>
          </cell>
        </row>
        <row r="68">
          <cell r="G68" t="str">
            <v>Italy</v>
          </cell>
          <cell r="H68">
            <v>3</v>
          </cell>
          <cell r="I68">
            <v>1</v>
          </cell>
          <cell r="J68">
            <v>883.6</v>
          </cell>
          <cell r="K68">
            <v>6137248.80581256</v>
          </cell>
          <cell r="L68">
            <v>74.079420067463801</v>
          </cell>
          <cell r="M68">
            <v>1.8469774374557399</v>
          </cell>
        </row>
        <row r="69">
          <cell r="G69" t="str">
            <v>Italy</v>
          </cell>
          <cell r="H69">
            <v>4</v>
          </cell>
          <cell r="I69">
            <v>1</v>
          </cell>
          <cell r="J69">
            <v>134.30000000000001</v>
          </cell>
          <cell r="K69">
            <v>904548.15219659999</v>
          </cell>
          <cell r="L69">
            <v>86.091124722218396</v>
          </cell>
          <cell r="M69">
            <v>4.6702365437568298</v>
          </cell>
        </row>
        <row r="70">
          <cell r="G70" t="str">
            <v>Panthers</v>
          </cell>
          <cell r="H70">
            <v>1</v>
          </cell>
          <cell r="I70">
            <v>1</v>
          </cell>
          <cell r="J70">
            <v>1</v>
          </cell>
          <cell r="K70">
            <v>2745.8075953742896</v>
          </cell>
          <cell r="L70">
            <v>100</v>
          </cell>
          <cell r="M70">
            <v>0</v>
          </cell>
        </row>
        <row r="71">
          <cell r="G71" t="str">
            <v>Panthers</v>
          </cell>
          <cell r="H71">
            <v>2</v>
          </cell>
          <cell r="I71">
            <v>1</v>
          </cell>
          <cell r="J71">
            <v>745.9</v>
          </cell>
          <cell r="K71">
            <v>802337.95388093102</v>
          </cell>
          <cell r="L71">
            <v>67.608665162904401</v>
          </cell>
          <cell r="M71">
            <v>1.9169754936022001</v>
          </cell>
        </row>
        <row r="72">
          <cell r="G72" t="str">
            <v>Panthers</v>
          </cell>
          <cell r="H72">
            <v>3</v>
          </cell>
          <cell r="I72">
            <v>1</v>
          </cell>
          <cell r="J72">
            <v>157</v>
          </cell>
          <cell r="K72">
            <v>186877.09169349901</v>
          </cell>
          <cell r="L72">
            <v>77.412114910089997</v>
          </cell>
          <cell r="M72">
            <v>4.1782000481742996</v>
          </cell>
        </row>
        <row r="73">
          <cell r="G73" t="str">
            <v>Panthers</v>
          </cell>
          <cell r="H73">
            <v>4</v>
          </cell>
          <cell r="I73">
            <v>1</v>
          </cell>
          <cell r="J73">
            <v>13.7</v>
          </cell>
          <cell r="K73">
            <v>18871.393733635501</v>
          </cell>
          <cell r="L73">
            <v>85.987031650121295</v>
          </cell>
          <cell r="M73">
            <v>15.187466984001601</v>
          </cell>
        </row>
        <row r="74">
          <cell r="G74" t="str">
            <v>Japan</v>
          </cell>
          <cell r="H74">
            <v>1</v>
          </cell>
          <cell r="I74">
            <v>1</v>
          </cell>
          <cell r="J74">
            <v>152.5</v>
          </cell>
          <cell r="K74">
            <v>2395859.0521633001</v>
          </cell>
          <cell r="L74">
            <v>69.330857617664407</v>
          </cell>
          <cell r="M74">
            <v>4.3154501053081997</v>
          </cell>
        </row>
        <row r="75">
          <cell r="G75" t="str">
            <v>Japan</v>
          </cell>
          <cell r="H75">
            <v>2</v>
          </cell>
          <cell r="I75">
            <v>1</v>
          </cell>
          <cell r="J75">
            <v>743</v>
          </cell>
          <cell r="K75">
            <v>11217810.0777536</v>
          </cell>
          <cell r="L75">
            <v>71.886706803865195</v>
          </cell>
          <cell r="M75">
            <v>1.71539578015321</v>
          </cell>
        </row>
        <row r="76">
          <cell r="G76" t="str">
            <v>Japan</v>
          </cell>
          <cell r="H76">
            <v>3</v>
          </cell>
          <cell r="I76">
            <v>1</v>
          </cell>
          <cell r="J76">
            <v>1710.3</v>
          </cell>
          <cell r="K76">
            <v>25624346.926592998</v>
          </cell>
          <cell r="L76">
            <v>78.117945189245603</v>
          </cell>
          <cell r="M76">
            <v>0.90365465447688897</v>
          </cell>
        </row>
        <row r="77">
          <cell r="G77" t="str">
            <v>Japan</v>
          </cell>
          <cell r="H77">
            <v>4</v>
          </cell>
          <cell r="I77">
            <v>1</v>
          </cell>
          <cell r="J77">
            <v>858.2</v>
          </cell>
          <cell r="K77">
            <v>12412794.7736711</v>
          </cell>
          <cell r="L77">
            <v>79.388181028092404</v>
          </cell>
          <cell r="M77">
            <v>1.5897675798864099</v>
          </cell>
        </row>
        <row r="78">
          <cell r="G78" t="str">
            <v>Korea</v>
          </cell>
          <cell r="H78">
            <v>1</v>
          </cell>
          <cell r="I78">
            <v>1</v>
          </cell>
          <cell r="J78">
            <v>559.79999999999995</v>
          </cell>
          <cell r="K78">
            <v>2804695.4187803799</v>
          </cell>
          <cell r="L78">
            <v>68.516476688936507</v>
          </cell>
          <cell r="M78">
            <v>2.1957369338008399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1608.3</v>
          </cell>
          <cell r="K80">
            <v>8562462.0250903703</v>
          </cell>
          <cell r="L80">
            <v>77.635588811707194</v>
          </cell>
          <cell r="M80">
            <v>1.10505259627723</v>
          </cell>
        </row>
        <row r="81">
          <cell r="G81" t="str">
            <v>Korea</v>
          </cell>
          <cell r="H81">
            <v>4</v>
          </cell>
          <cell r="I81">
            <v>1</v>
          </cell>
          <cell r="J81">
            <v>299</v>
          </cell>
          <cell r="K81">
            <v>1564946.4639097999</v>
          </cell>
          <cell r="L81">
            <v>78.462572701702399</v>
          </cell>
          <cell r="M81">
            <v>2.79780073467998</v>
          </cell>
        </row>
        <row r="82">
          <cell r="G82" t="str">
            <v>Islanders</v>
          </cell>
          <cell r="H82">
            <v>1</v>
          </cell>
          <cell r="I82">
            <v>1</v>
          </cell>
          <cell r="J82">
            <v>396.3</v>
          </cell>
          <cell r="K82">
            <v>158413.14631802199</v>
          </cell>
          <cell r="L82">
            <v>61.539579639793203</v>
          </cell>
          <cell r="M82">
            <v>2.6461590570735298</v>
          </cell>
        </row>
        <row r="83">
          <cell r="G83" t="str">
            <v>Islanders</v>
          </cell>
          <cell r="H83">
            <v>2</v>
          </cell>
          <cell r="I83">
            <v>1</v>
          </cell>
          <cell r="J83">
            <v>1203.8</v>
          </cell>
          <cell r="K83">
            <v>439832.268214932</v>
          </cell>
          <cell r="L83">
            <v>68.782920495755704</v>
          </cell>
          <cell r="M83">
            <v>1.5184318837380899</v>
          </cell>
        </row>
        <row r="84">
          <cell r="G84" t="str">
            <v>Islanders</v>
          </cell>
          <cell r="H84">
            <v>3</v>
          </cell>
          <cell r="I84">
            <v>1</v>
          </cell>
          <cell r="J84">
            <v>1111.5999999999999</v>
          </cell>
          <cell r="K84">
            <v>404030.96542300697</v>
          </cell>
          <cell r="L84">
            <v>78.983989168594903</v>
          </cell>
          <cell r="M84">
            <v>1.4601781471695401</v>
          </cell>
        </row>
        <row r="85">
          <cell r="G85" t="str">
            <v>Islanders</v>
          </cell>
          <cell r="H85">
            <v>4</v>
          </cell>
          <cell r="I85">
            <v>1</v>
          </cell>
          <cell r="J85">
            <v>204.3</v>
          </cell>
          <cell r="K85">
            <v>76467.977329354704</v>
          </cell>
          <cell r="L85">
            <v>84.576213624754402</v>
          </cell>
          <cell r="M85">
            <v>3.2380707111736799</v>
          </cell>
        </row>
        <row r="86">
          <cell r="G86" t="str">
            <v>Netherlands</v>
          </cell>
          <cell r="H86">
            <v>3</v>
          </cell>
          <cell r="I86">
            <v>1</v>
          </cell>
          <cell r="J86">
            <v>1</v>
          </cell>
          <cell r="K86">
            <v>2745.80759537429</v>
          </cell>
          <cell r="L86">
            <v>100</v>
          </cell>
          <cell r="M86">
            <v>0</v>
          </cell>
        </row>
        <row r="87">
          <cell r="G87" t="str">
            <v>Netherlands</v>
          </cell>
          <cell r="H87">
            <v>1</v>
          </cell>
          <cell r="I87">
            <v>1</v>
          </cell>
          <cell r="J87">
            <v>298.39999999999998</v>
          </cell>
          <cell r="K87">
            <v>686790.02995893604</v>
          </cell>
          <cell r="L87">
            <v>58.957613588950998</v>
          </cell>
          <cell r="M87">
            <v>2.5995157030488198</v>
          </cell>
        </row>
        <row r="88">
          <cell r="G88" t="str">
            <v>Netherlands</v>
          </cell>
          <cell r="H88">
            <v>2</v>
          </cell>
          <cell r="I88">
            <v>1</v>
          </cell>
          <cell r="J88">
            <v>823.7</v>
          </cell>
          <cell r="K88">
            <v>1720682.9309622601</v>
          </cell>
          <cell r="L88">
            <v>71.943773434039599</v>
          </cell>
          <cell r="M88">
            <v>1.6161034338148501</v>
          </cell>
        </row>
        <row r="89">
          <cell r="G89" t="str">
            <v>Netherlands</v>
          </cell>
          <cell r="H89">
            <v>3</v>
          </cell>
          <cell r="I89">
            <v>1</v>
          </cell>
          <cell r="J89">
            <v>1506.6</v>
          </cell>
          <cell r="K89">
            <v>3126397.7749666502</v>
          </cell>
          <cell r="L89">
            <v>85.5203339889418</v>
          </cell>
          <cell r="M89">
            <v>0.92931119523849903</v>
          </cell>
        </row>
        <row r="90">
          <cell r="G90" t="str">
            <v>Netherlands</v>
          </cell>
          <cell r="H90">
            <v>4</v>
          </cell>
          <cell r="I90">
            <v>1</v>
          </cell>
          <cell r="J90">
            <v>680.3</v>
          </cell>
          <cell r="K90">
            <v>1463802.32846754</v>
          </cell>
          <cell r="L90">
            <v>90.157853626585705</v>
          </cell>
          <cell r="M90">
            <v>1.37998329015667</v>
          </cell>
        </row>
        <row r="91">
          <cell r="G91" t="str">
            <v>Blues</v>
          </cell>
          <cell r="H91">
            <v>1</v>
          </cell>
          <cell r="I91">
            <v>1</v>
          </cell>
          <cell r="J91">
            <v>366.1</v>
          </cell>
          <cell r="K91">
            <v>167240.71706393099</v>
          </cell>
          <cell r="L91">
            <v>64.860551992043099</v>
          </cell>
          <cell r="M91">
            <v>2.3210916354372402</v>
          </cell>
        </row>
        <row r="92">
          <cell r="G92" t="str">
            <v>Blues</v>
          </cell>
          <cell r="H92">
            <v>2</v>
          </cell>
          <cell r="I92">
            <v>1</v>
          </cell>
          <cell r="J92">
            <v>1089.9000000000001</v>
          </cell>
          <cell r="K92">
            <v>502457.888398882</v>
          </cell>
          <cell r="L92">
            <v>78.464498656365606</v>
          </cell>
          <cell r="M92">
            <v>1.5007748910593799</v>
          </cell>
        </row>
        <row r="93">
          <cell r="G93" t="str">
            <v>Blues</v>
          </cell>
          <cell r="H93">
            <v>3</v>
          </cell>
          <cell r="I93">
            <v>1</v>
          </cell>
          <cell r="J93">
            <v>1564.2</v>
          </cell>
          <cell r="K93">
            <v>738956.53913765703</v>
          </cell>
          <cell r="L93">
            <v>84.153526724745007</v>
          </cell>
          <cell r="M93">
            <v>1.06915956643972</v>
          </cell>
        </row>
        <row r="94">
          <cell r="G94" t="str">
            <v>Blues</v>
          </cell>
          <cell r="H94">
            <v>4</v>
          </cell>
          <cell r="I94">
            <v>1</v>
          </cell>
          <cell r="J94">
            <v>673.8</v>
          </cell>
          <cell r="K94">
            <v>332007.59902375803</v>
          </cell>
          <cell r="L94">
            <v>90.155201486553196</v>
          </cell>
          <cell r="M94">
            <v>1.40245671583764</v>
          </cell>
        </row>
        <row r="95">
          <cell r="G95" t="str">
            <v>Northern Ireland (UK)</v>
          </cell>
          <cell r="H95">
            <v>1</v>
          </cell>
          <cell r="I95">
            <v>1</v>
          </cell>
          <cell r="J95">
            <v>254.4</v>
          </cell>
          <cell r="K95">
            <v>86269.353292652901</v>
          </cell>
          <cell r="L95">
            <v>52.994660111036801</v>
          </cell>
          <cell r="M95">
            <v>2.89989400506887</v>
          </cell>
        </row>
        <row r="96">
          <cell r="G96" t="str">
            <v>Northern Ireland (UK)</v>
          </cell>
          <cell r="H96">
            <v>2</v>
          </cell>
          <cell r="I96">
            <v>1</v>
          </cell>
          <cell r="J96">
            <v>716.7</v>
          </cell>
          <cell r="K96">
            <v>222883.86883697801</v>
          </cell>
          <cell r="L96">
            <v>67.217708052203506</v>
          </cell>
          <cell r="M96">
            <v>1.6306013741424401</v>
          </cell>
        </row>
        <row r="97">
          <cell r="G97" t="str">
            <v>Northern Ireland (UK)</v>
          </cell>
          <cell r="H97">
            <v>3</v>
          </cell>
          <cell r="I97">
            <v>1</v>
          </cell>
          <cell r="J97">
            <v>854.2</v>
          </cell>
          <cell r="K97">
            <v>247212.61840490601</v>
          </cell>
          <cell r="L97">
            <v>79.155840573929297</v>
          </cell>
          <cell r="M97">
            <v>1.2930573769874301</v>
          </cell>
        </row>
        <row r="98">
          <cell r="G98" t="str">
            <v>Northern Ireland (UK)</v>
          </cell>
          <cell r="H98">
            <v>4</v>
          </cell>
          <cell r="I98">
            <v>1</v>
          </cell>
          <cell r="J98">
            <v>293.7</v>
          </cell>
          <cell r="K98">
            <v>79592.585307280693</v>
          </cell>
          <cell r="L98">
            <v>88.290806640102005</v>
          </cell>
          <cell r="M98">
            <v>2.7190454086650999</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281.3</v>
          </cell>
          <cell r="K100">
            <v>207348.96182841799</v>
          </cell>
          <cell r="L100">
            <v>65.667087304483303</v>
          </cell>
          <cell r="M100">
            <v>2.72076371771767</v>
          </cell>
        </row>
        <row r="101">
          <cell r="G101" t="str">
            <v>Norway</v>
          </cell>
          <cell r="H101">
            <v>2</v>
          </cell>
          <cell r="I101">
            <v>1</v>
          </cell>
          <cell r="J101">
            <v>905.3</v>
          </cell>
          <cell r="K101">
            <v>607216.71172132099</v>
          </cell>
          <cell r="L101">
            <v>79.728034028658698</v>
          </cell>
          <cell r="M101">
            <v>1.4041698823473201</v>
          </cell>
        </row>
        <row r="102">
          <cell r="G102" t="str">
            <v>Norway</v>
          </cell>
          <cell r="H102">
            <v>3</v>
          </cell>
          <cell r="I102">
            <v>1</v>
          </cell>
          <cell r="J102">
            <v>1547.6</v>
          </cell>
          <cell r="K102">
            <v>970793.336378554</v>
          </cell>
          <cell r="L102">
            <v>88.574101821991107</v>
          </cell>
          <cell r="M102">
            <v>0.92633144832268799</v>
          </cell>
        </row>
        <row r="103">
          <cell r="G103" t="str">
            <v>Norway</v>
          </cell>
          <cell r="H103">
            <v>4</v>
          </cell>
          <cell r="I103">
            <v>1</v>
          </cell>
          <cell r="J103">
            <v>593.79999999999995</v>
          </cell>
          <cell r="K103">
            <v>359552.664014326</v>
          </cell>
          <cell r="L103">
            <v>93.053112350296203</v>
          </cell>
          <cell r="M103">
            <v>1.2104931677725399</v>
          </cell>
        </row>
        <row r="104">
          <cell r="G104" t="str">
            <v>Poland</v>
          </cell>
          <cell r="H104">
            <v>1</v>
          </cell>
          <cell r="I104">
            <v>1</v>
          </cell>
          <cell r="J104">
            <v>489.2</v>
          </cell>
          <cell r="K104">
            <v>2419798.4619801501</v>
          </cell>
          <cell r="L104">
            <v>54.756542789229798</v>
          </cell>
          <cell r="M104">
            <v>2.2406408427070499</v>
          </cell>
        </row>
        <row r="105">
          <cell r="G105" t="str">
            <v>Poland</v>
          </cell>
          <cell r="H105">
            <v>2</v>
          </cell>
          <cell r="I105">
            <v>1</v>
          </cell>
          <cell r="J105">
            <v>1140.5</v>
          </cell>
          <cell r="K105">
            <v>5282970.3003852898</v>
          </cell>
          <cell r="L105">
            <v>65.047524734240795</v>
          </cell>
          <cell r="M105">
            <v>1.6500272677629899</v>
          </cell>
        </row>
        <row r="106">
          <cell r="G106" t="str">
            <v>Poland</v>
          </cell>
          <cell r="H106">
            <v>3</v>
          </cell>
          <cell r="I106">
            <v>1</v>
          </cell>
          <cell r="J106">
            <v>1226.8</v>
          </cell>
          <cell r="K106">
            <v>5322344.3440875402</v>
          </cell>
          <cell r="L106">
            <v>74.628001802014296</v>
          </cell>
          <cell r="M106">
            <v>1.2785811835897201</v>
          </cell>
        </row>
        <row r="107">
          <cell r="G107" t="str">
            <v>Poland</v>
          </cell>
          <cell r="H107">
            <v>4</v>
          </cell>
          <cell r="I107">
            <v>1</v>
          </cell>
          <cell r="J107">
            <v>396.5</v>
          </cell>
          <cell r="K107">
            <v>1672892.99601828</v>
          </cell>
          <cell r="L107">
            <v>84.786150259798802</v>
          </cell>
          <cell r="M107">
            <v>2.2496316943741701</v>
          </cell>
        </row>
        <row r="108">
          <cell r="G108" t="str">
            <v>Russian Federation</v>
          </cell>
          <cell r="H108">
            <v>1</v>
          </cell>
          <cell r="I108">
            <v>1</v>
          </cell>
          <cell r="J108">
            <v>147.30000000000001</v>
          </cell>
          <cell r="K108">
            <v>5063849.6214234503</v>
          </cell>
          <cell r="L108">
            <v>55.081556016865399</v>
          </cell>
          <cell r="M108">
            <v>3.75721222917874</v>
          </cell>
        </row>
        <row r="109">
          <cell r="G109" t="str">
            <v>Russian Federation</v>
          </cell>
          <cell r="H109">
            <v>2</v>
          </cell>
          <cell r="I109">
            <v>1</v>
          </cell>
          <cell r="J109">
            <v>539.1</v>
          </cell>
          <cell r="K109">
            <v>15688866.593258301</v>
          </cell>
          <cell r="L109">
            <v>63.884992003381797</v>
          </cell>
          <cell r="M109">
            <v>2.3239725251632799</v>
          </cell>
        </row>
        <row r="110">
          <cell r="G110" t="str">
            <v>Russian Federation</v>
          </cell>
          <cell r="H110">
            <v>3</v>
          </cell>
          <cell r="I110">
            <v>1</v>
          </cell>
          <cell r="J110">
            <v>767.7</v>
          </cell>
          <cell r="K110">
            <v>20188567.916662902</v>
          </cell>
          <cell r="L110">
            <v>68.375064260285598</v>
          </cell>
          <cell r="M110">
            <v>2.6233683205570801</v>
          </cell>
        </row>
        <row r="111">
          <cell r="G111" t="str">
            <v>Russian Federation</v>
          </cell>
          <cell r="H111">
            <v>4</v>
          </cell>
          <cell r="I111">
            <v>1</v>
          </cell>
          <cell r="J111">
            <v>235.9</v>
          </cell>
          <cell r="K111">
            <v>5366651.19937276</v>
          </cell>
          <cell r="L111">
            <v>68.665162566573898</v>
          </cell>
          <cell r="M111">
            <v>5.5834201637156697</v>
          </cell>
        </row>
        <row r="112">
          <cell r="G112" t="str">
            <v>Lightning</v>
          </cell>
          <cell r="H112">
            <v>1</v>
          </cell>
          <cell r="I112">
            <v>1</v>
          </cell>
          <cell r="J112">
            <v>965.1</v>
          </cell>
          <cell r="K112">
            <v>499278.102925213</v>
          </cell>
          <cell r="L112">
            <v>73.208650918588404</v>
          </cell>
          <cell r="M112">
            <v>1.38373951951715</v>
          </cell>
        </row>
        <row r="113">
          <cell r="G113" t="str">
            <v>Lightning</v>
          </cell>
          <cell r="H113">
            <v>2</v>
          </cell>
          <cell r="I113">
            <v>1</v>
          </cell>
          <cell r="J113">
            <v>1058.4000000000001</v>
          </cell>
          <cell r="K113">
            <v>572654.350557197</v>
          </cell>
          <cell r="L113">
            <v>80.447604021770104</v>
          </cell>
          <cell r="M113">
            <v>1.17484801363826</v>
          </cell>
        </row>
        <row r="114">
          <cell r="G114" t="str">
            <v>Lightning</v>
          </cell>
          <cell r="H114">
            <v>3</v>
          </cell>
          <cell r="I114">
            <v>1</v>
          </cell>
          <cell r="J114">
            <v>1112.5999999999999</v>
          </cell>
          <cell r="K114">
            <v>598080.43338292802</v>
          </cell>
          <cell r="L114">
            <v>87.487861464293402</v>
          </cell>
          <cell r="M114">
            <v>1.1111875137048299</v>
          </cell>
        </row>
        <row r="115">
          <cell r="G115" t="str">
            <v>Lightning</v>
          </cell>
          <cell r="H115">
            <v>4</v>
          </cell>
          <cell r="I115">
            <v>1</v>
          </cell>
          <cell r="J115">
            <v>326.89999999999998</v>
          </cell>
          <cell r="K115">
            <v>179054.598630219</v>
          </cell>
          <cell r="L115">
            <v>87.140798695466501</v>
          </cell>
          <cell r="M115">
            <v>2.3666860735395598</v>
          </cell>
        </row>
        <row r="116">
          <cell r="G116" t="str">
            <v>Slovak Republic</v>
          </cell>
          <cell r="H116">
            <v>1</v>
          </cell>
          <cell r="I116">
            <v>1</v>
          </cell>
          <cell r="J116">
            <v>244.9</v>
          </cell>
          <cell r="K116">
            <v>171728.72753081599</v>
          </cell>
          <cell r="L116">
            <v>46.182578713598303</v>
          </cell>
          <cell r="M116">
            <v>2.9739217110196101</v>
          </cell>
        </row>
        <row r="117">
          <cell r="G117" t="str">
            <v>Slovak Republic</v>
          </cell>
          <cell r="H117">
            <v>2</v>
          </cell>
          <cell r="I117">
            <v>1</v>
          </cell>
          <cell r="J117">
            <v>1078.5999999999999</v>
          </cell>
          <cell r="K117">
            <v>761184.77743810299</v>
          </cell>
          <cell r="L117">
            <v>66.451648328665897</v>
          </cell>
          <cell r="M117">
            <v>1.42281142043193</v>
          </cell>
        </row>
        <row r="118">
          <cell r="G118" t="str">
            <v>Slovak Republic</v>
          </cell>
          <cell r="H118">
            <v>3</v>
          </cell>
          <cell r="I118">
            <v>1</v>
          </cell>
          <cell r="J118">
            <v>1437.2</v>
          </cell>
          <cell r="K118">
            <v>1038424.42343024</v>
          </cell>
          <cell r="L118">
            <v>75.186275544684705</v>
          </cell>
          <cell r="M118">
            <v>1.23587877726434</v>
          </cell>
        </row>
        <row r="119">
          <cell r="G119" t="str">
            <v>Slovak Republic</v>
          </cell>
          <cell r="H119">
            <v>4</v>
          </cell>
          <cell r="I119">
            <v>1</v>
          </cell>
          <cell r="J119">
            <v>249.3</v>
          </cell>
          <cell r="K119">
            <v>185595.96501820799</v>
          </cell>
          <cell r="L119">
            <v>79.918754269721205</v>
          </cell>
          <cell r="M119">
            <v>3.3935802072228598</v>
          </cell>
        </row>
        <row r="120">
          <cell r="G120" t="str">
            <v>Stars</v>
          </cell>
          <cell r="H120">
            <v>1</v>
          </cell>
          <cell r="I120">
            <v>1</v>
          </cell>
          <cell r="J120">
            <v>615.79999999999995</v>
          </cell>
          <cell r="K120">
            <v>169368.82242753499</v>
          </cell>
          <cell r="L120">
            <v>52.796578439912999</v>
          </cell>
          <cell r="M120">
            <v>2.0092255874560201</v>
          </cell>
        </row>
        <row r="121">
          <cell r="G121" t="str">
            <v>Stars</v>
          </cell>
          <cell r="H121">
            <v>2</v>
          </cell>
          <cell r="I121">
            <v>1</v>
          </cell>
          <cell r="J121">
            <v>1111.9000000000001</v>
          </cell>
          <cell r="K121">
            <v>295336.00377150998</v>
          </cell>
          <cell r="L121">
            <v>65.4422015832575</v>
          </cell>
          <cell r="M121">
            <v>1.3698085961323501</v>
          </cell>
        </row>
        <row r="122">
          <cell r="G122" t="str">
            <v>Stars</v>
          </cell>
          <cell r="H122">
            <v>3</v>
          </cell>
          <cell r="I122">
            <v>1</v>
          </cell>
          <cell r="J122">
            <v>974.1</v>
          </cell>
          <cell r="K122">
            <v>262446.02550196199</v>
          </cell>
          <cell r="L122">
            <v>74.948113572543406</v>
          </cell>
          <cell r="M122">
            <v>1.42501955017201</v>
          </cell>
        </row>
        <row r="123">
          <cell r="G123" t="str">
            <v>Stars</v>
          </cell>
          <cell r="H123">
            <v>4</v>
          </cell>
          <cell r="I123">
            <v>1</v>
          </cell>
          <cell r="J123">
            <v>187.2</v>
          </cell>
          <cell r="K123">
            <v>51883.338270979097</v>
          </cell>
          <cell r="L123">
            <v>79.955753299043195</v>
          </cell>
          <cell r="M123">
            <v>3.1216227700622299</v>
          </cell>
        </row>
        <row r="124">
          <cell r="G124" t="str">
            <v>Spain</v>
          </cell>
          <cell r="H124">
            <v>1</v>
          </cell>
          <cell r="I124">
            <v>1</v>
          </cell>
          <cell r="J124">
            <v>731.7</v>
          </cell>
          <cell r="K124">
            <v>3794432.6844186098</v>
          </cell>
          <cell r="L124">
            <v>49.661748982888099</v>
          </cell>
          <cell r="M124">
            <v>1.43154391193796</v>
          </cell>
        </row>
        <row r="125">
          <cell r="G125" t="str">
            <v>Spain</v>
          </cell>
          <cell r="H125">
            <v>2</v>
          </cell>
          <cell r="I125">
            <v>1</v>
          </cell>
          <cell r="J125">
            <v>1206</v>
          </cell>
          <cell r="K125">
            <v>6628265.2188908998</v>
          </cell>
          <cell r="L125">
            <v>63.496813556185998</v>
          </cell>
          <cell r="M125">
            <v>1.37999046395308</v>
          </cell>
        </row>
        <row r="126">
          <cell r="G126" t="str">
            <v>Spain</v>
          </cell>
          <cell r="H126">
            <v>3</v>
          </cell>
          <cell r="I126">
            <v>1</v>
          </cell>
          <cell r="J126">
            <v>982.4</v>
          </cell>
          <cell r="K126">
            <v>5461045.9746143101</v>
          </cell>
          <cell r="L126">
            <v>74.896579317294197</v>
          </cell>
          <cell r="M126">
            <v>1.4588450650628699</v>
          </cell>
        </row>
        <row r="127">
          <cell r="G127" t="str">
            <v>Spain</v>
          </cell>
          <cell r="H127">
            <v>4</v>
          </cell>
          <cell r="I127">
            <v>1</v>
          </cell>
          <cell r="J127">
            <v>193.9</v>
          </cell>
          <cell r="K127">
            <v>1076015.8473078201</v>
          </cell>
          <cell r="L127">
            <v>82.853940860417396</v>
          </cell>
          <cell r="M127">
            <v>3.27928745284856</v>
          </cell>
        </row>
        <row r="128">
          <cell r="G128" t="str">
            <v>Sweden</v>
          </cell>
          <cell r="H128">
            <v>1</v>
          </cell>
          <cell r="I128">
            <v>1</v>
          </cell>
          <cell r="J128">
            <v>267.2</v>
          </cell>
          <cell r="K128">
            <v>377910.79821244499</v>
          </cell>
          <cell r="L128">
            <v>58.239774726097401</v>
          </cell>
          <cell r="M128">
            <v>2.48867058582282</v>
          </cell>
        </row>
        <row r="129">
          <cell r="G129" t="str">
            <v>Sweden</v>
          </cell>
          <cell r="H129">
            <v>2</v>
          </cell>
          <cell r="I129">
            <v>1</v>
          </cell>
          <cell r="J129">
            <v>762.5</v>
          </cell>
          <cell r="K129">
            <v>1060886.4138038501</v>
          </cell>
          <cell r="L129">
            <v>79.274869881992501</v>
          </cell>
          <cell r="M129">
            <v>1.34031539220584</v>
          </cell>
        </row>
        <row r="130">
          <cell r="G130" t="str">
            <v>Sweden</v>
          </cell>
          <cell r="H130">
            <v>3</v>
          </cell>
          <cell r="I130">
            <v>1</v>
          </cell>
          <cell r="J130">
            <v>1321.3</v>
          </cell>
          <cell r="K130">
            <v>1699862.8784100199</v>
          </cell>
          <cell r="L130">
            <v>88.100284913815102</v>
          </cell>
          <cell r="M130">
            <v>1.0471545616110001</v>
          </cell>
        </row>
        <row r="131">
          <cell r="G131" t="str">
            <v>Sweden</v>
          </cell>
          <cell r="H131">
            <v>4</v>
          </cell>
          <cell r="I131">
            <v>1</v>
          </cell>
          <cell r="J131">
            <v>621</v>
          </cell>
          <cell r="K131">
            <v>747443.242780525</v>
          </cell>
          <cell r="L131">
            <v>94.012980343969303</v>
          </cell>
          <cell r="M131">
            <v>1.2660209389195001</v>
          </cell>
        </row>
        <row r="132">
          <cell r="G132" t="str">
            <v>Predators</v>
          </cell>
          <cell r="H132">
            <v>1</v>
          </cell>
          <cell r="I132">
            <v>1</v>
          </cell>
          <cell r="J132">
            <v>763.9</v>
          </cell>
          <cell r="K132">
            <v>7250583.3611887703</v>
          </cell>
          <cell r="L132">
            <v>38.377262165246897</v>
          </cell>
          <cell r="M132">
            <v>1.3114960262895701</v>
          </cell>
        </row>
        <row r="133">
          <cell r="G133" t="str">
            <v>Predators</v>
          </cell>
          <cell r="H133">
            <v>2</v>
          </cell>
          <cell r="I133">
            <v>1</v>
          </cell>
          <cell r="J133">
            <v>909.8</v>
          </cell>
          <cell r="K133">
            <v>7795329.6280513601</v>
          </cell>
          <cell r="L133">
            <v>51.907063722139299</v>
          </cell>
          <cell r="M133">
            <v>1.4605804753365199</v>
          </cell>
        </row>
        <row r="134">
          <cell r="G134" t="str">
            <v>Predators</v>
          </cell>
          <cell r="H134">
            <v>3</v>
          </cell>
          <cell r="I134">
            <v>1</v>
          </cell>
          <cell r="J134">
            <v>334.6</v>
          </cell>
          <cell r="K134">
            <v>2611542.0199075099</v>
          </cell>
          <cell r="L134">
            <v>61.942296358058798</v>
          </cell>
          <cell r="M134">
            <v>3.0109301683416501</v>
          </cell>
        </row>
        <row r="135">
          <cell r="G135" t="str">
            <v>Predators</v>
          </cell>
          <cell r="H135">
            <v>4</v>
          </cell>
          <cell r="I135">
            <v>1</v>
          </cell>
          <cell r="J135">
            <v>22.7</v>
          </cell>
          <cell r="K135">
            <v>175591.545467255</v>
          </cell>
          <cell r="L135">
            <v>84.717684056084394</v>
          </cell>
          <cell r="M135">
            <v>9.3550064059333593</v>
          </cell>
        </row>
        <row r="136">
          <cell r="G136" t="str">
            <v>United States</v>
          </cell>
          <cell r="H136">
            <v>1</v>
          </cell>
          <cell r="I136">
            <v>1</v>
          </cell>
          <cell r="J136">
            <v>439.9</v>
          </cell>
          <cell r="K136">
            <v>19735214.274237599</v>
          </cell>
          <cell r="L136">
            <v>66.024817046531695</v>
          </cell>
          <cell r="M136">
            <v>2.4503684011353202</v>
          </cell>
        </row>
        <row r="137">
          <cell r="G137" t="str">
            <v>United States</v>
          </cell>
          <cell r="H137">
            <v>2</v>
          </cell>
          <cell r="I137">
            <v>1</v>
          </cell>
          <cell r="J137">
            <v>937.8</v>
          </cell>
          <cell r="K137">
            <v>37234496.682943903</v>
          </cell>
          <cell r="L137">
            <v>72.684574173658703</v>
          </cell>
          <cell r="M137">
            <v>1.6443115545701701</v>
          </cell>
        </row>
        <row r="138">
          <cell r="G138" t="str">
            <v>United States</v>
          </cell>
          <cell r="H138">
            <v>3</v>
          </cell>
          <cell r="I138">
            <v>1</v>
          </cell>
          <cell r="J138">
            <v>1205.5999999999999</v>
          </cell>
          <cell r="K138">
            <v>46296511.491471998</v>
          </cell>
          <cell r="L138">
            <v>83.414242236975994</v>
          </cell>
          <cell r="M138">
            <v>1.06831366371633</v>
          </cell>
        </row>
        <row r="139">
          <cell r="G139" t="str">
            <v>United States</v>
          </cell>
          <cell r="H139">
            <v>4</v>
          </cell>
          <cell r="I139">
            <v>1</v>
          </cell>
          <cell r="J139">
            <v>457.7</v>
          </cell>
          <cell r="K139">
            <v>17254060.676067099</v>
          </cell>
          <cell r="L139">
            <v>88.335371809550196</v>
          </cell>
          <cell r="M139">
            <v>1.6428593808721099</v>
          </cell>
        </row>
        <row r="140">
          <cell r="G140" t="str">
            <v>Australia</v>
          </cell>
          <cell r="H140">
            <v>1</v>
          </cell>
          <cell r="I140">
            <v>2</v>
          </cell>
          <cell r="J140">
            <v>30</v>
          </cell>
          <cell r="K140">
            <v>64003.387024668598</v>
          </cell>
          <cell r="L140">
            <v>4.2018118749204998</v>
          </cell>
          <cell r="M140">
            <v>1.04627933600363</v>
          </cell>
        </row>
        <row r="141">
          <cell r="G141" t="str">
            <v>Australia</v>
          </cell>
          <cell r="H141">
            <v>2</v>
          </cell>
          <cell r="I141">
            <v>2</v>
          </cell>
          <cell r="J141">
            <v>62.4</v>
          </cell>
          <cell r="K141">
            <v>129282.362613916</v>
          </cell>
          <cell r="L141">
            <v>3.7699526239033099</v>
          </cell>
          <cell r="M141">
            <v>0.65208180136135396</v>
          </cell>
        </row>
        <row r="142">
          <cell r="G142" t="str">
            <v>Australia</v>
          </cell>
          <cell r="H142">
            <v>3</v>
          </cell>
          <cell r="I142">
            <v>2</v>
          </cell>
          <cell r="J142">
            <v>63.5</v>
          </cell>
          <cell r="K142">
            <v>146885.30618514199</v>
          </cell>
          <cell r="L142">
            <v>3.13846331758793</v>
          </cell>
          <cell r="M142">
            <v>0.57886779510447695</v>
          </cell>
        </row>
        <row r="143">
          <cell r="G143" t="str">
            <v>Australia</v>
          </cell>
          <cell r="H143">
            <v>4</v>
          </cell>
          <cell r="I143">
            <v>2</v>
          </cell>
          <cell r="J143">
            <v>24.1</v>
          </cell>
          <cell r="K143">
            <v>58978.070112185502</v>
          </cell>
          <cell r="L143">
            <v>2.8690487204972799</v>
          </cell>
          <cell r="M143">
            <v>0.92302475353300395</v>
          </cell>
        </row>
        <row r="144">
          <cell r="G144" t="str">
            <v>Austria</v>
          </cell>
          <cell r="H144">
            <v>1</v>
          </cell>
          <cell r="I144">
            <v>2</v>
          </cell>
          <cell r="J144">
            <v>24.7</v>
          </cell>
          <cell r="K144">
            <v>34670.108444216399</v>
          </cell>
          <cell r="L144">
            <v>4.7353983444346897</v>
          </cell>
          <cell r="M144">
            <v>1.0309148809053901</v>
          </cell>
        </row>
        <row r="145">
          <cell r="G145" t="str">
            <v>Austria</v>
          </cell>
          <cell r="H145">
            <v>2</v>
          </cell>
          <cell r="I145">
            <v>2</v>
          </cell>
          <cell r="J145">
            <v>40.299999999999997</v>
          </cell>
          <cell r="K145">
            <v>54182.987119629601</v>
          </cell>
          <cell r="L145">
            <v>3.0469577960067098</v>
          </cell>
          <cell r="M145">
            <v>0.59454309681461404</v>
          </cell>
        </row>
        <row r="146">
          <cell r="G146" t="str">
            <v>Austria</v>
          </cell>
          <cell r="H146">
            <v>3</v>
          </cell>
          <cell r="I146">
            <v>2</v>
          </cell>
          <cell r="J146">
            <v>33.1</v>
          </cell>
          <cell r="K146">
            <v>41917.480229265799</v>
          </cell>
          <cell r="L146">
            <v>2.4700078665830798</v>
          </cell>
          <cell r="M146">
            <v>0.52620336499277898</v>
          </cell>
        </row>
        <row r="147">
          <cell r="G147" t="str">
            <v>Austria</v>
          </cell>
          <cell r="H147">
            <v>4</v>
          </cell>
          <cell r="I147">
            <v>2</v>
          </cell>
          <cell r="J147">
            <v>6.9</v>
          </cell>
          <cell r="K147">
            <v>7701.76811779526</v>
          </cell>
          <cell r="L147">
            <v>2.0587328318290199</v>
          </cell>
          <cell r="M147">
            <v>1.17750781337201</v>
          </cell>
        </row>
        <row r="148">
          <cell r="G148" t="str">
            <v>Canada</v>
          </cell>
          <cell r="H148">
            <v>1</v>
          </cell>
          <cell r="I148">
            <v>2</v>
          </cell>
          <cell r="J148">
            <v>221</v>
          </cell>
          <cell r="K148">
            <v>144144.367946224</v>
          </cell>
          <cell r="L148">
            <v>4.5048961009678603</v>
          </cell>
          <cell r="M148">
            <v>0.66803038074320698</v>
          </cell>
        </row>
        <row r="149">
          <cell r="G149" t="str">
            <v>Canada</v>
          </cell>
          <cell r="H149">
            <v>2</v>
          </cell>
          <cell r="I149">
            <v>2</v>
          </cell>
          <cell r="J149">
            <v>314.60000000000002</v>
          </cell>
          <cell r="K149">
            <v>219132.10721509799</v>
          </cell>
          <cell r="L149">
            <v>3.6973715255375899</v>
          </cell>
          <cell r="M149">
            <v>0.43859781084638</v>
          </cell>
        </row>
        <row r="150">
          <cell r="G150" t="str">
            <v>Canada</v>
          </cell>
          <cell r="H150">
            <v>3</v>
          </cell>
          <cell r="I150">
            <v>2</v>
          </cell>
          <cell r="J150">
            <v>259.7</v>
          </cell>
          <cell r="K150">
            <v>199797.657794339</v>
          </cell>
          <cell r="L150">
            <v>2.8887719624998001</v>
          </cell>
          <cell r="M150">
            <v>0.40179591740153198</v>
          </cell>
        </row>
        <row r="151">
          <cell r="G151" t="str">
            <v>Canada</v>
          </cell>
          <cell r="H151">
            <v>4</v>
          </cell>
          <cell r="I151">
            <v>2</v>
          </cell>
          <cell r="J151">
            <v>57.7</v>
          </cell>
          <cell r="K151">
            <v>67271.908625552096</v>
          </cell>
          <cell r="L151">
            <v>2.4753312927055902</v>
          </cell>
          <cell r="M151">
            <v>0.56336121230359004</v>
          </cell>
        </row>
        <row r="152">
          <cell r="G152" t="str">
            <v>Sharks</v>
          </cell>
          <cell r="H152">
            <v>1</v>
          </cell>
          <cell r="I152">
            <v>2</v>
          </cell>
          <cell r="J152">
            <v>82.9</v>
          </cell>
          <cell r="K152">
            <v>168524.32831446899</v>
          </cell>
          <cell r="L152">
            <v>3.0960389507831998</v>
          </cell>
          <cell r="M152">
            <v>0.606873431178791</v>
          </cell>
        </row>
        <row r="153">
          <cell r="G153" t="str">
            <v>Sharks</v>
          </cell>
          <cell r="H153">
            <v>2</v>
          </cell>
          <cell r="I153">
            <v>2</v>
          </cell>
          <cell r="J153">
            <v>42.4</v>
          </cell>
          <cell r="K153">
            <v>86895.551981862096</v>
          </cell>
          <cell r="L153">
            <v>3.0672398697415799</v>
          </cell>
          <cell r="M153">
            <v>0.91567861553090801</v>
          </cell>
        </row>
        <row r="154">
          <cell r="G154" t="str">
            <v>Sharks</v>
          </cell>
          <cell r="H154">
            <v>3</v>
          </cell>
          <cell r="I154">
            <v>2</v>
          </cell>
          <cell r="J154">
            <v>15.9</v>
          </cell>
          <cell r="K154">
            <v>36308.0194314482</v>
          </cell>
          <cell r="L154">
            <v>3.4029768040973001</v>
          </cell>
          <cell r="M154">
            <v>1.6120273788009001</v>
          </cell>
        </row>
        <row r="155">
          <cell r="G155" t="str">
            <v>Sharks</v>
          </cell>
          <cell r="H155">
            <v>4</v>
          </cell>
          <cell r="I155">
            <v>2</v>
          </cell>
          <cell r="J155">
            <v>1.8</v>
          </cell>
          <cell r="K155">
            <v>7880.3486171758004</v>
          </cell>
          <cell r="L155">
            <v>4.8177797394082198</v>
          </cell>
          <cell r="M155">
            <v>7.2298352987266803</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114.8</v>
          </cell>
          <cell r="K157">
            <v>130055.90230200801</v>
          </cell>
          <cell r="L157">
            <v>5.72261832071284</v>
          </cell>
          <cell r="M157">
            <v>0.75496575605494198</v>
          </cell>
        </row>
        <row r="158">
          <cell r="G158" t="str">
            <v>Czech Republic</v>
          </cell>
          <cell r="H158">
            <v>3</v>
          </cell>
          <cell r="I158">
            <v>2</v>
          </cell>
          <cell r="J158">
            <v>86.8</v>
          </cell>
          <cell r="K158">
            <v>87665.687322279598</v>
          </cell>
          <cell r="L158">
            <v>3.6013304035750799</v>
          </cell>
          <cell r="M158">
            <v>0.71012423881157405</v>
          </cell>
        </row>
        <row r="159">
          <cell r="G159" t="str">
            <v>Czech Republic</v>
          </cell>
          <cell r="H159">
            <v>4</v>
          </cell>
          <cell r="I159">
            <v>2</v>
          </cell>
          <cell r="J159">
            <v>14.6</v>
          </cell>
          <cell r="K159">
            <v>10377.2760592657</v>
          </cell>
          <cell r="L159">
            <v>2.0981705943933999</v>
          </cell>
          <cell r="M159">
            <v>1.2423664608927001</v>
          </cell>
        </row>
        <row r="160">
          <cell r="G160" t="str">
            <v>Denmark</v>
          </cell>
          <cell r="H160">
            <v>1</v>
          </cell>
          <cell r="I160">
            <v>2</v>
          </cell>
          <cell r="J160">
            <v>68.2</v>
          </cell>
          <cell r="K160">
            <v>28936.682519843602</v>
          </cell>
          <cell r="L160">
            <v>6.0610708492003598</v>
          </cell>
          <cell r="M160">
            <v>0.97110289031138797</v>
          </cell>
        </row>
        <row r="161">
          <cell r="G161" t="str">
            <v>Denmark</v>
          </cell>
          <cell r="H161">
            <v>2</v>
          </cell>
          <cell r="I161">
            <v>2</v>
          </cell>
          <cell r="J161">
            <v>85.8</v>
          </cell>
          <cell r="K161">
            <v>43849.774914568399</v>
          </cell>
          <cell r="L161">
            <v>4.4826439109896903</v>
          </cell>
          <cell r="M161">
            <v>0.60957705239548099</v>
          </cell>
        </row>
        <row r="162">
          <cell r="G162" t="str">
            <v>Denmark</v>
          </cell>
          <cell r="H162">
            <v>3</v>
          </cell>
          <cell r="I162">
            <v>2</v>
          </cell>
          <cell r="J162">
            <v>87.5</v>
          </cell>
          <cell r="K162">
            <v>51668.041143719398</v>
          </cell>
          <cell r="L162">
            <v>4.4673976631348298</v>
          </cell>
          <cell r="M162">
            <v>0.55482372264572299</v>
          </cell>
        </row>
        <row r="163">
          <cell r="G163" t="str">
            <v>Denmark</v>
          </cell>
          <cell r="H163">
            <v>4</v>
          </cell>
          <cell r="I163">
            <v>2</v>
          </cell>
          <cell r="J163">
            <v>16.5</v>
          </cell>
          <cell r="K163">
            <v>9989.3558676620105</v>
          </cell>
          <cell r="L163">
            <v>3.3518155895964901</v>
          </cell>
          <cell r="M163">
            <v>1.3454205274239901</v>
          </cell>
        </row>
        <row r="164">
          <cell r="G164" t="str">
            <v>England (UK)</v>
          </cell>
          <cell r="H164">
            <v>1</v>
          </cell>
          <cell r="I164">
            <v>2</v>
          </cell>
          <cell r="J164">
            <v>59.8</v>
          </cell>
          <cell r="K164">
            <v>377188.183020761</v>
          </cell>
          <cell r="L164">
            <v>8.76034238055116</v>
          </cell>
          <cell r="M164">
            <v>1.1585136713673101</v>
          </cell>
        </row>
        <row r="165">
          <cell r="G165" t="str">
            <v>England (UK)</v>
          </cell>
          <cell r="H165">
            <v>2</v>
          </cell>
          <cell r="I165">
            <v>2</v>
          </cell>
          <cell r="J165">
            <v>85.1</v>
          </cell>
          <cell r="K165">
            <v>524367.450417366</v>
          </cell>
          <cell r="L165">
            <v>5.9110384984952802</v>
          </cell>
          <cell r="M165">
            <v>0.70329954885498402</v>
          </cell>
        </row>
        <row r="166">
          <cell r="G166" t="str">
            <v>England (UK)</v>
          </cell>
          <cell r="H166">
            <v>3</v>
          </cell>
          <cell r="I166">
            <v>2</v>
          </cell>
          <cell r="J166">
            <v>56.6</v>
          </cell>
          <cell r="K166">
            <v>324647.45545711898</v>
          </cell>
          <cell r="L166">
            <v>3.2424833557088899</v>
          </cell>
          <cell r="M166">
            <v>0.465837000452342</v>
          </cell>
        </row>
        <row r="167">
          <cell r="G167" t="str">
            <v>England (UK)</v>
          </cell>
          <cell r="H167">
            <v>4</v>
          </cell>
          <cell r="I167">
            <v>2</v>
          </cell>
          <cell r="J167">
            <v>18.5</v>
          </cell>
          <cell r="K167">
            <v>97842.253900433599</v>
          </cell>
          <cell r="L167">
            <v>2.4612649248729399</v>
          </cell>
          <cell r="M167">
            <v>0.71867062043158503</v>
          </cell>
        </row>
        <row r="168">
          <cell r="G168" t="str">
            <v>Estonia</v>
          </cell>
          <cell r="H168">
            <v>1</v>
          </cell>
          <cell r="I168">
            <v>2</v>
          </cell>
          <cell r="J168">
            <v>63.3</v>
          </cell>
          <cell r="K168">
            <v>7902.8657317873904</v>
          </cell>
          <cell r="L168">
            <v>7.7777687884038897</v>
          </cell>
          <cell r="M168">
            <v>1.0800289850687801</v>
          </cell>
        </row>
        <row r="169">
          <cell r="G169" t="str">
            <v>Estonia</v>
          </cell>
          <cell r="H169">
            <v>2</v>
          </cell>
          <cell r="I169">
            <v>2</v>
          </cell>
          <cell r="J169">
            <v>131.6</v>
          </cell>
          <cell r="K169">
            <v>16330.990113653501</v>
          </cell>
          <cell r="L169">
            <v>6.4725989343428303</v>
          </cell>
          <cell r="M169">
            <v>0.61251917505719899</v>
          </cell>
        </row>
        <row r="170">
          <cell r="G170" t="str">
            <v>Estonia</v>
          </cell>
          <cell r="H170">
            <v>3</v>
          </cell>
          <cell r="I170">
            <v>2</v>
          </cell>
          <cell r="J170">
            <v>114.4</v>
          </cell>
          <cell r="K170">
            <v>13787.041778406199</v>
          </cell>
          <cell r="L170">
            <v>4.8449717486769197</v>
          </cell>
          <cell r="M170">
            <v>0.457601415885595</v>
          </cell>
        </row>
        <row r="171">
          <cell r="G171" t="str">
            <v>Estonia</v>
          </cell>
          <cell r="H171">
            <v>4</v>
          </cell>
          <cell r="I171">
            <v>2</v>
          </cell>
          <cell r="J171">
            <v>16.7</v>
          </cell>
          <cell r="K171">
            <v>1978.7305915811601</v>
          </cell>
          <cell r="L171">
            <v>2.49629815860933</v>
          </cell>
          <cell r="M171">
            <v>0.70523696733985797</v>
          </cell>
        </row>
        <row r="172">
          <cell r="G172" t="str">
            <v>Finland</v>
          </cell>
          <cell r="H172">
            <v>1</v>
          </cell>
          <cell r="I172">
            <v>2</v>
          </cell>
          <cell r="J172">
            <v>16.399999999999999</v>
          </cell>
          <cell r="K172">
            <v>13352.959184282699</v>
          </cell>
          <cell r="L172">
            <v>4.184737114352</v>
          </cell>
          <cell r="M172">
            <v>1.1733440172762499</v>
          </cell>
        </row>
        <row r="173">
          <cell r="G173" t="str">
            <v>Finland</v>
          </cell>
          <cell r="H173">
            <v>2</v>
          </cell>
          <cell r="I173">
            <v>2</v>
          </cell>
          <cell r="J173">
            <v>39.9</v>
          </cell>
          <cell r="K173">
            <v>27225.1242997507</v>
          </cell>
          <cell r="L173">
            <v>3.5738124359570902</v>
          </cell>
          <cell r="M173">
            <v>0.64403695225250401</v>
          </cell>
        </row>
        <row r="174">
          <cell r="G174" t="str">
            <v>Finland</v>
          </cell>
          <cell r="H174">
            <v>3</v>
          </cell>
          <cell r="I174">
            <v>2</v>
          </cell>
          <cell r="J174">
            <v>60.2</v>
          </cell>
          <cell r="K174">
            <v>40592.118059664797</v>
          </cell>
          <cell r="L174">
            <v>3.6310102453170101</v>
          </cell>
          <cell r="M174">
            <v>0.51918250137708399</v>
          </cell>
        </row>
        <row r="175">
          <cell r="G175" t="str">
            <v>Finland</v>
          </cell>
          <cell r="H175">
            <v>4</v>
          </cell>
          <cell r="I175">
            <v>2</v>
          </cell>
          <cell r="J175">
            <v>35.5</v>
          </cell>
          <cell r="K175">
            <v>22682.419499492498</v>
          </cell>
          <cell r="L175">
            <v>3.6099473957397099</v>
          </cell>
          <cell r="M175">
            <v>0.58732510517749104</v>
          </cell>
        </row>
        <row r="176">
          <cell r="G176" t="str">
            <v>Flanders (Belgium)</v>
          </cell>
          <cell r="H176">
            <v>1</v>
          </cell>
          <cell r="I176">
            <v>2</v>
          </cell>
          <cell r="J176">
            <v>15.9</v>
          </cell>
          <cell r="K176">
            <v>10716.4373961579</v>
          </cell>
          <cell r="L176">
            <v>2.13918854315162</v>
          </cell>
          <cell r="M176">
            <v>0.58249648800503895</v>
          </cell>
        </row>
        <row r="177">
          <cell r="G177" t="str">
            <v>Flanders (Belgium)</v>
          </cell>
          <cell r="H177">
            <v>2</v>
          </cell>
          <cell r="I177">
            <v>2</v>
          </cell>
          <cell r="J177">
            <v>30.6</v>
          </cell>
          <cell r="K177">
            <v>21042.426465217599</v>
          </cell>
          <cell r="L177">
            <v>2.04757047545848</v>
          </cell>
          <cell r="M177">
            <v>0.42639475804018701</v>
          </cell>
        </row>
        <row r="178">
          <cell r="G178" t="str">
            <v>Flanders (Belgium)</v>
          </cell>
          <cell r="H178">
            <v>3</v>
          </cell>
          <cell r="I178">
            <v>2</v>
          </cell>
          <cell r="J178">
            <v>22.5</v>
          </cell>
          <cell r="K178">
            <v>15602.883835135999</v>
          </cell>
          <cell r="L178">
            <v>1.2146287026021201</v>
          </cell>
          <cell r="M178">
            <v>0.34509812886838098</v>
          </cell>
        </row>
        <row r="179">
          <cell r="G179" t="str">
            <v>Flanders (Belgium)</v>
          </cell>
          <cell r="H179">
            <v>4</v>
          </cell>
          <cell r="I179">
            <v>2</v>
          </cell>
          <cell r="J179">
            <v>6</v>
          </cell>
          <cell r="K179">
            <v>4485.2536996079298</v>
          </cell>
          <cell r="L179">
            <v>1.0683071974707901</v>
          </cell>
          <cell r="M179">
            <v>0.63989501970536</v>
          </cell>
        </row>
        <row r="180">
          <cell r="G180" t="str">
            <v>France</v>
          </cell>
          <cell r="H180">
            <v>1</v>
          </cell>
          <cell r="I180">
            <v>2</v>
          </cell>
          <cell r="J180">
            <v>69.8</v>
          </cell>
          <cell r="K180">
            <v>517016.07074883702</v>
          </cell>
          <cell r="L180">
            <v>6.8725239319514504</v>
          </cell>
          <cell r="M180">
            <v>0.717813192214241</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75.099999999999994</v>
          </cell>
          <cell r="K182">
            <v>508653.22803644103</v>
          </cell>
          <cell r="L182">
            <v>4.8360833072446399</v>
          </cell>
          <cell r="M182">
            <v>0.55287850231029201</v>
          </cell>
        </row>
        <row r="183">
          <cell r="G183" t="str">
            <v>France</v>
          </cell>
          <cell r="H183">
            <v>4</v>
          </cell>
          <cell r="I183">
            <v>2</v>
          </cell>
          <cell r="J183">
            <v>16.8</v>
          </cell>
          <cell r="K183">
            <v>106656.414761623</v>
          </cell>
          <cell r="L183">
            <v>4.4742995172358198</v>
          </cell>
          <cell r="M183">
            <v>1.24107163443741</v>
          </cell>
        </row>
        <row r="184">
          <cell r="G184" t="str">
            <v>Germany</v>
          </cell>
          <cell r="H184">
            <v>1</v>
          </cell>
          <cell r="I184">
            <v>2</v>
          </cell>
          <cell r="J184">
            <v>44.7</v>
          </cell>
          <cell r="K184">
            <v>513519.021673535</v>
          </cell>
          <cell r="L184">
            <v>6.3959933184366298</v>
          </cell>
          <cell r="M184">
            <v>1.1061349078926901</v>
          </cell>
        </row>
        <row r="185">
          <cell r="G185" t="str">
            <v>Germany</v>
          </cell>
          <cell r="H185">
            <v>2</v>
          </cell>
          <cell r="I185">
            <v>2</v>
          </cell>
          <cell r="J185">
            <v>54.2</v>
          </cell>
          <cell r="K185">
            <v>638726.02442063601</v>
          </cell>
          <cell r="L185">
            <v>4.1517890808572897</v>
          </cell>
          <cell r="M185">
            <v>0.70192313996772504</v>
          </cell>
        </row>
        <row r="186">
          <cell r="G186" t="str">
            <v>Germany</v>
          </cell>
          <cell r="H186">
            <v>3</v>
          </cell>
          <cell r="I186">
            <v>2</v>
          </cell>
          <cell r="J186">
            <v>50.7</v>
          </cell>
          <cell r="K186">
            <v>532312.87316958897</v>
          </cell>
          <cell r="L186">
            <v>3.3571387489846898</v>
          </cell>
          <cell r="M186">
            <v>0.57648875314897996</v>
          </cell>
        </row>
        <row r="187">
          <cell r="G187" t="str">
            <v>Germany</v>
          </cell>
          <cell r="H187">
            <v>4</v>
          </cell>
          <cell r="I187">
            <v>2</v>
          </cell>
          <cell r="J187">
            <v>9.4</v>
          </cell>
          <cell r="K187">
            <v>71654.768673187602</v>
          </cell>
          <cell r="L187">
            <v>1.57798512810234</v>
          </cell>
          <cell r="M187">
            <v>0.66693171643303995</v>
          </cell>
        </row>
        <row r="188">
          <cell r="G188" t="str">
            <v>Capitals</v>
          </cell>
          <cell r="H188">
            <v>1</v>
          </cell>
          <cell r="I188">
            <v>2</v>
          </cell>
          <cell r="J188">
            <v>134.69999999999999</v>
          </cell>
          <cell r="K188">
            <v>178805.34615766499</v>
          </cell>
          <cell r="L188">
            <v>11.034610344549501</v>
          </cell>
          <cell r="M188">
            <v>1.4014622429205399</v>
          </cell>
        </row>
        <row r="189">
          <cell r="G189" t="str">
            <v>Capitals</v>
          </cell>
          <cell r="H189">
            <v>2</v>
          </cell>
          <cell r="I189">
            <v>2</v>
          </cell>
          <cell r="J189">
            <v>249.8</v>
          </cell>
          <cell r="K189">
            <v>373270.11771899299</v>
          </cell>
          <cell r="L189">
            <v>15.088291954641299</v>
          </cell>
          <cell r="M189">
            <v>1.22948357032809</v>
          </cell>
        </row>
        <row r="190">
          <cell r="G190" t="str">
            <v>Capitals</v>
          </cell>
          <cell r="H190">
            <v>3</v>
          </cell>
          <cell r="I190">
            <v>2</v>
          </cell>
          <cell r="J190">
            <v>122.2</v>
          </cell>
          <cell r="K190">
            <v>198582.87179591201</v>
          </cell>
          <cell r="L190">
            <v>13.184642746998</v>
          </cell>
          <cell r="M190">
            <v>1.70035365723802</v>
          </cell>
        </row>
        <row r="191">
          <cell r="G191" t="str">
            <v>Capitals</v>
          </cell>
          <cell r="H191">
            <v>4</v>
          </cell>
          <cell r="I191">
            <v>2</v>
          </cell>
          <cell r="J191">
            <v>18.3</v>
          </cell>
          <cell r="K191">
            <v>28453.032967868399</v>
          </cell>
          <cell r="L191">
            <v>8.7997245306219796</v>
          </cell>
          <cell r="M191">
            <v>3.73923274850562</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82.1</v>
          </cell>
          <cell r="K193">
            <v>44113.309920814201</v>
          </cell>
          <cell r="L193">
            <v>9.9504507668359103</v>
          </cell>
          <cell r="M193">
            <v>1.2535074552230301</v>
          </cell>
        </row>
        <row r="194">
          <cell r="G194" t="str">
            <v>Ireland</v>
          </cell>
          <cell r="H194">
            <v>2</v>
          </cell>
          <cell r="I194">
            <v>2</v>
          </cell>
          <cell r="J194">
            <v>177.5</v>
          </cell>
          <cell r="K194">
            <v>88017.073138726701</v>
          </cell>
          <cell r="L194">
            <v>9.7754703183818492</v>
          </cell>
          <cell r="M194">
            <v>0.86848438054978605</v>
          </cell>
        </row>
        <row r="195">
          <cell r="G195" t="str">
            <v>Ireland</v>
          </cell>
          <cell r="H195">
            <v>3</v>
          </cell>
          <cell r="I195">
            <v>2</v>
          </cell>
          <cell r="J195">
            <v>115.8</v>
          </cell>
          <cell r="K195">
            <v>56117.377619333602</v>
          </cell>
          <cell r="L195">
            <v>6.48174057400814</v>
          </cell>
          <cell r="M195">
            <v>0.8243329461651</v>
          </cell>
        </row>
        <row r="196">
          <cell r="G196" t="str">
            <v>Ireland</v>
          </cell>
          <cell r="H196">
            <v>4</v>
          </cell>
          <cell r="I196">
            <v>2</v>
          </cell>
          <cell r="J196">
            <v>18.600000000000001</v>
          </cell>
          <cell r="K196">
            <v>7840.1718579479502</v>
          </cell>
          <cell r="L196">
            <v>3.6528746101242202</v>
          </cell>
          <cell r="M196">
            <v>1.1747619841202701</v>
          </cell>
        </row>
        <row r="197">
          <cell r="G197" t="str">
            <v>Penguins</v>
          </cell>
          <cell r="H197">
            <v>1</v>
          </cell>
          <cell r="I197">
            <v>2</v>
          </cell>
          <cell r="J197">
            <v>50.7</v>
          </cell>
          <cell r="K197">
            <v>37347.093986179403</v>
          </cell>
          <cell r="L197">
            <v>3.6221600033624899</v>
          </cell>
          <cell r="M197">
            <v>0.58761118694117798</v>
          </cell>
        </row>
        <row r="198">
          <cell r="G198" t="str">
            <v>Penguins</v>
          </cell>
          <cell r="H198">
            <v>2</v>
          </cell>
          <cell r="I198">
            <v>2</v>
          </cell>
          <cell r="J198">
            <v>56.3</v>
          </cell>
          <cell r="K198">
            <v>47600.047627104199</v>
          </cell>
          <cell r="L198">
            <v>4.0318146171198697</v>
          </cell>
          <cell r="M198">
            <v>0.574981083805158</v>
          </cell>
        </row>
        <row r="199">
          <cell r="G199" t="str">
            <v>Penguins</v>
          </cell>
          <cell r="H199">
            <v>3</v>
          </cell>
          <cell r="I199">
            <v>2</v>
          </cell>
          <cell r="J199">
            <v>35.799999999999997</v>
          </cell>
          <cell r="K199">
            <v>37290.0515018648</v>
          </cell>
          <cell r="L199">
            <v>3.57635852976107</v>
          </cell>
          <cell r="M199">
            <v>0.59479783630077798</v>
          </cell>
        </row>
        <row r="200">
          <cell r="G200" t="str">
            <v>Penguins</v>
          </cell>
          <cell r="H200">
            <v>4</v>
          </cell>
          <cell r="I200">
            <v>2</v>
          </cell>
          <cell r="J200">
            <v>12.2</v>
          </cell>
          <cell r="K200">
            <v>14352.8446219507</v>
          </cell>
          <cell r="L200">
            <v>4.6700082995602799</v>
          </cell>
          <cell r="M200">
            <v>1.4239419278109799</v>
          </cell>
        </row>
        <row r="201">
          <cell r="G201" t="str">
            <v>Italy</v>
          </cell>
          <cell r="H201">
            <v>1</v>
          </cell>
          <cell r="I201">
            <v>2</v>
          </cell>
          <cell r="J201">
            <v>92.5</v>
          </cell>
          <cell r="K201">
            <v>978719.92015969998</v>
          </cell>
          <cell r="L201">
            <v>10.4104665074049</v>
          </cell>
          <cell r="M201">
            <v>1.2700828973018701</v>
          </cell>
        </row>
        <row r="202">
          <cell r="G202" t="str">
            <v>Italy</v>
          </cell>
          <cell r="H202">
            <v>2</v>
          </cell>
          <cell r="I202">
            <v>2</v>
          </cell>
          <cell r="J202">
            <v>121.1</v>
          </cell>
          <cell r="K202">
            <v>1235221.7952159999</v>
          </cell>
          <cell r="L202">
            <v>8.9136693426082996</v>
          </cell>
          <cell r="M202">
            <v>0.94347291275900602</v>
          </cell>
        </row>
        <row r="203">
          <cell r="G203" t="str">
            <v>Italy</v>
          </cell>
          <cell r="H203">
            <v>3</v>
          </cell>
          <cell r="I203">
            <v>2</v>
          </cell>
          <cell r="J203">
            <v>69.3</v>
          </cell>
          <cell r="K203">
            <v>621137.35103050002</v>
          </cell>
          <cell r="L203">
            <v>7.4979292119105301</v>
          </cell>
          <cell r="M203">
            <v>1.1049127180568501</v>
          </cell>
        </row>
        <row r="204">
          <cell r="G204" t="str">
            <v>Italy</v>
          </cell>
          <cell r="H204">
            <v>4</v>
          </cell>
          <cell r="I204">
            <v>2</v>
          </cell>
          <cell r="J204">
            <v>8.1</v>
          </cell>
          <cell r="K204">
            <v>62483.102402800003</v>
          </cell>
          <cell r="L204">
            <v>5.9428667178684202</v>
          </cell>
          <cell r="M204">
            <v>3.1191553872403399</v>
          </cell>
        </row>
        <row r="205">
          <cell r="G205" t="str">
            <v>Panthers</v>
          </cell>
          <cell r="H205">
            <v>1</v>
          </cell>
          <cell r="I205">
            <v>2</v>
          </cell>
          <cell r="J205">
            <v>81.3</v>
          </cell>
          <cell r="K205">
            <v>88562.118097860599</v>
          </cell>
          <cell r="L205">
            <v>2.39783343511428</v>
          </cell>
          <cell r="M205">
            <v>0.34257558845681002</v>
          </cell>
        </row>
        <row r="206">
          <cell r="G206" t="str">
            <v>Panthers</v>
          </cell>
          <cell r="H206">
            <v>2</v>
          </cell>
          <cell r="I206">
            <v>2</v>
          </cell>
          <cell r="J206">
            <v>26.9</v>
          </cell>
          <cell r="K206">
            <v>34483.943666329396</v>
          </cell>
          <cell r="L206">
            <v>2.9049945228582499</v>
          </cell>
          <cell r="M206">
            <v>0.72054138067949702</v>
          </cell>
        </row>
        <row r="207">
          <cell r="G207" t="str">
            <v>Panthers</v>
          </cell>
          <cell r="H207">
            <v>3</v>
          </cell>
          <cell r="I207">
            <v>2</v>
          </cell>
          <cell r="J207">
            <v>3.7</v>
          </cell>
          <cell r="K207">
            <v>6296.7764386089602</v>
          </cell>
          <cell r="L207">
            <v>2.61953751943767</v>
          </cell>
          <cell r="M207">
            <v>1.6198537192950899</v>
          </cell>
        </row>
        <row r="208">
          <cell r="G208" t="str">
            <v>Japan</v>
          </cell>
          <cell r="H208">
            <v>1</v>
          </cell>
          <cell r="I208">
            <v>2</v>
          </cell>
          <cell r="J208">
            <v>1</v>
          </cell>
          <cell r="K208">
            <v>28629.619934999999</v>
          </cell>
          <cell r="L208">
            <v>0.82960311056099501</v>
          </cell>
          <cell r="M208">
            <v>0.74758654361349497</v>
          </cell>
        </row>
        <row r="209">
          <cell r="G209" t="str">
            <v>Japan</v>
          </cell>
          <cell r="H209">
            <v>2</v>
          </cell>
          <cell r="I209">
            <v>2</v>
          </cell>
          <cell r="J209">
            <v>5.0999999999999996</v>
          </cell>
          <cell r="K209">
            <v>109965.0837511</v>
          </cell>
          <cell r="L209">
            <v>0.70120709742029697</v>
          </cell>
          <cell r="M209">
            <v>0.468261079257766</v>
          </cell>
        </row>
        <row r="210">
          <cell r="G210" t="str">
            <v>Japan</v>
          </cell>
          <cell r="H210">
            <v>3</v>
          </cell>
          <cell r="I210">
            <v>3</v>
          </cell>
          <cell r="J210">
            <v>3</v>
          </cell>
          <cell r="K210">
            <v>7892.1997640359168</v>
          </cell>
          <cell r="L210">
            <v>32.079851587226457</v>
          </cell>
          <cell r="M210">
            <v>23.433938225543518</v>
          </cell>
        </row>
        <row r="211">
          <cell r="G211" t="str">
            <v>Japan</v>
          </cell>
          <cell r="H211">
            <v>4</v>
          </cell>
          <cell r="I211">
            <v>2</v>
          </cell>
          <cell r="J211">
            <v>20.6</v>
          </cell>
          <cell r="K211">
            <v>487154.4313462</v>
          </cell>
          <cell r="L211">
            <v>3.1162405812777201</v>
          </cell>
          <cell r="M211">
            <v>0.70802876471377196</v>
          </cell>
        </row>
        <row r="212">
          <cell r="G212" t="str">
            <v>Korea</v>
          </cell>
          <cell r="H212">
            <v>1</v>
          </cell>
          <cell r="I212">
            <v>2</v>
          </cell>
          <cell r="J212">
            <v>14.9</v>
          </cell>
          <cell r="K212">
            <v>77155.269263209193</v>
          </cell>
          <cell r="L212">
            <v>1.88139550914731</v>
          </cell>
          <cell r="M212">
            <v>0.62586243026615795</v>
          </cell>
        </row>
        <row r="213">
          <cell r="G213" t="str">
            <v>Korea</v>
          </cell>
          <cell r="H213">
            <v>2</v>
          </cell>
          <cell r="I213">
            <v>2</v>
          </cell>
          <cell r="J213">
            <v>53.4</v>
          </cell>
          <cell r="K213">
            <v>261569.61266675399</v>
          </cell>
          <cell r="L213">
            <v>2.321249954057</v>
          </cell>
          <cell r="M213">
            <v>0.40755727163350303</v>
          </cell>
        </row>
        <row r="214">
          <cell r="G214" t="str">
            <v>Korea</v>
          </cell>
          <cell r="H214">
            <v>3</v>
          </cell>
          <cell r="I214">
            <v>2</v>
          </cell>
          <cell r="J214">
            <v>57.4</v>
          </cell>
          <cell r="K214">
            <v>290279.72939614602</v>
          </cell>
          <cell r="L214">
            <v>2.6321847303785502</v>
          </cell>
          <cell r="M214">
            <v>0.47480841199649099</v>
          </cell>
        </row>
        <row r="215">
          <cell r="G215" t="str">
            <v>Korea</v>
          </cell>
          <cell r="H215">
            <v>4</v>
          </cell>
          <cell r="I215">
            <v>2</v>
          </cell>
          <cell r="J215">
            <v>14.3</v>
          </cell>
          <cell r="K215">
            <v>74180.700963344701</v>
          </cell>
          <cell r="L215">
            <v>3.7146285947812299</v>
          </cell>
          <cell r="M215">
            <v>1.43505912343405</v>
          </cell>
        </row>
        <row r="216">
          <cell r="G216" t="str">
            <v>Islanders</v>
          </cell>
          <cell r="H216">
            <v>1</v>
          </cell>
          <cell r="I216">
            <v>2</v>
          </cell>
          <cell r="J216">
            <v>73.5</v>
          </cell>
          <cell r="K216">
            <v>29417.791003071201</v>
          </cell>
          <cell r="L216">
            <v>11.4288086262435</v>
          </cell>
          <cell r="M216">
            <v>1.68292790339192</v>
          </cell>
        </row>
        <row r="217">
          <cell r="G217" t="str">
            <v>Islanders</v>
          </cell>
          <cell r="H217">
            <v>2</v>
          </cell>
          <cell r="I217">
            <v>2</v>
          </cell>
          <cell r="J217">
            <v>157.5</v>
          </cell>
          <cell r="K217">
            <v>54076.509167880402</v>
          </cell>
          <cell r="L217">
            <v>8.4572162531760799</v>
          </cell>
          <cell r="M217">
            <v>0.90300533537674699</v>
          </cell>
        </row>
        <row r="218">
          <cell r="G218" t="str">
            <v>Islanders</v>
          </cell>
          <cell r="H218">
            <v>3</v>
          </cell>
          <cell r="I218">
            <v>2</v>
          </cell>
          <cell r="J218">
            <v>82.4</v>
          </cell>
          <cell r="K218">
            <v>31046.962847533599</v>
          </cell>
          <cell r="L218">
            <v>6.0715137757621704</v>
          </cell>
          <cell r="M218">
            <v>0.84991137671707095</v>
          </cell>
        </row>
        <row r="219">
          <cell r="G219" t="str">
            <v>Islanders</v>
          </cell>
          <cell r="H219">
            <v>4</v>
          </cell>
          <cell r="I219">
            <v>3</v>
          </cell>
          <cell r="J219">
            <v>3</v>
          </cell>
          <cell r="K219">
            <v>681.43747986728351</v>
          </cell>
          <cell r="L219">
            <v>19.389208508508315</v>
          </cell>
          <cell r="M219">
            <v>19.343891890906157</v>
          </cell>
        </row>
        <row r="220">
          <cell r="G220" t="str">
            <v>Netherlands</v>
          </cell>
          <cell r="H220">
            <v>1</v>
          </cell>
          <cell r="I220">
            <v>2</v>
          </cell>
          <cell r="J220">
            <v>20</v>
          </cell>
          <cell r="K220">
            <v>64790.638636363903</v>
          </cell>
          <cell r="L220">
            <v>5.5664539334540404</v>
          </cell>
          <cell r="M220">
            <v>1.35591735643089</v>
          </cell>
        </row>
        <row r="221">
          <cell r="G221" t="str">
            <v>Netherlands</v>
          </cell>
          <cell r="H221">
            <v>2</v>
          </cell>
          <cell r="I221">
            <v>2</v>
          </cell>
          <cell r="J221">
            <v>35.700000000000003</v>
          </cell>
          <cell r="K221">
            <v>97201.666621131604</v>
          </cell>
          <cell r="L221">
            <v>4.06257160818424</v>
          </cell>
          <cell r="M221">
            <v>0.72394808839786695</v>
          </cell>
        </row>
        <row r="222">
          <cell r="G222" t="str">
            <v>Netherlands</v>
          </cell>
          <cell r="H222">
            <v>3</v>
          </cell>
          <cell r="I222">
            <v>2</v>
          </cell>
          <cell r="J222">
            <v>44</v>
          </cell>
          <cell r="K222">
            <v>97123.558609957894</v>
          </cell>
          <cell r="L222">
            <v>2.6561241018188002</v>
          </cell>
          <cell r="M222">
            <v>0.526905948915941</v>
          </cell>
        </row>
        <row r="223">
          <cell r="G223" t="str">
            <v>Netherlands</v>
          </cell>
          <cell r="H223">
            <v>4</v>
          </cell>
          <cell r="I223">
            <v>2</v>
          </cell>
          <cell r="J223">
            <v>20.3</v>
          </cell>
          <cell r="K223">
            <v>48352.733429769403</v>
          </cell>
          <cell r="L223">
            <v>2.9791594532598098</v>
          </cell>
          <cell r="M223">
            <v>0.817614356179863</v>
          </cell>
        </row>
        <row r="224">
          <cell r="G224" t="str">
            <v>Blues</v>
          </cell>
          <cell r="H224">
            <v>1</v>
          </cell>
          <cell r="I224">
            <v>2</v>
          </cell>
          <cell r="J224">
            <v>63.6</v>
          </cell>
          <cell r="K224">
            <v>20410.588637376401</v>
          </cell>
          <cell r="L224">
            <v>7.9162443515593903</v>
          </cell>
          <cell r="M224">
            <v>1.2690232862801101</v>
          </cell>
        </row>
        <row r="225">
          <cell r="G225" t="str">
            <v>Blues</v>
          </cell>
          <cell r="H225">
            <v>2</v>
          </cell>
          <cell r="I225">
            <v>2</v>
          </cell>
          <cell r="J225">
            <v>93.7</v>
          </cell>
          <cell r="K225">
            <v>34026.970234457302</v>
          </cell>
          <cell r="L225">
            <v>5.31662194728478</v>
          </cell>
          <cell r="M225">
            <v>0.78667154475308199</v>
          </cell>
        </row>
        <row r="226">
          <cell r="G226" t="str">
            <v>Blues</v>
          </cell>
          <cell r="H226">
            <v>3</v>
          </cell>
          <cell r="I226">
            <v>2</v>
          </cell>
          <cell r="J226">
            <v>91.7</v>
          </cell>
          <cell r="K226">
            <v>34711.693061163503</v>
          </cell>
          <cell r="L226">
            <v>3.9563155249589199</v>
          </cell>
          <cell r="M226">
            <v>0.58586147849603398</v>
          </cell>
        </row>
        <row r="227">
          <cell r="G227" t="str">
            <v>Blues</v>
          </cell>
          <cell r="H227">
            <v>4</v>
          </cell>
          <cell r="I227">
            <v>2</v>
          </cell>
          <cell r="J227">
            <v>19</v>
          </cell>
          <cell r="K227">
            <v>7851.6462155204899</v>
          </cell>
          <cell r="L227">
            <v>2.13270714851721</v>
          </cell>
          <cell r="M227">
            <v>0.62968612744879704</v>
          </cell>
        </row>
        <row r="228">
          <cell r="G228" t="str">
            <v>Northern Ireland (UK)</v>
          </cell>
          <cell r="H228">
            <v>1</v>
          </cell>
          <cell r="I228">
            <v>3</v>
          </cell>
          <cell r="J228">
            <v>1</v>
          </cell>
          <cell r="K228">
            <v>380.6895718011159</v>
          </cell>
          <cell r="L228">
            <v>43.641135480642106</v>
          </cell>
          <cell r="M228">
            <v>50.67027137287559</v>
          </cell>
        </row>
        <row r="229">
          <cell r="G229" t="str">
            <v>Northern Ireland (UK)</v>
          </cell>
          <cell r="H229">
            <v>2</v>
          </cell>
          <cell r="I229">
            <v>2</v>
          </cell>
          <cell r="J229">
            <v>45.3</v>
          </cell>
          <cell r="K229">
            <v>13360.861077048899</v>
          </cell>
          <cell r="L229">
            <v>4.0359721175149099</v>
          </cell>
          <cell r="M229">
            <v>0.70135040330623899</v>
          </cell>
        </row>
        <row r="230">
          <cell r="G230" t="str">
            <v>Northern Ireland (UK)</v>
          </cell>
          <cell r="H230">
            <v>3</v>
          </cell>
          <cell r="I230">
            <v>2</v>
          </cell>
          <cell r="J230">
            <v>34.200000000000003</v>
          </cell>
          <cell r="K230">
            <v>10523.6658844064</v>
          </cell>
          <cell r="L230">
            <v>3.3723606697339998</v>
          </cell>
          <cell r="M230">
            <v>0.84746364591747902</v>
          </cell>
        </row>
        <row r="231">
          <cell r="G231" t="str">
            <v>Northern Ireland (UK)</v>
          </cell>
          <cell r="H231">
            <v>4</v>
          </cell>
          <cell r="I231">
            <v>2</v>
          </cell>
          <cell r="J231">
            <v>9.9</v>
          </cell>
          <cell r="K231">
            <v>3351.5861427754999</v>
          </cell>
          <cell r="L231">
            <v>3.7108935690664202</v>
          </cell>
          <cell r="M231">
            <v>1.9575695388146399</v>
          </cell>
        </row>
        <row r="232">
          <cell r="G232" t="str">
            <v>Norway</v>
          </cell>
          <cell r="H232">
            <v>4</v>
          </cell>
          <cell r="I232">
            <v>2</v>
          </cell>
          <cell r="J232">
            <v>1</v>
          </cell>
          <cell r="K232">
            <v>338.71632070986101</v>
          </cell>
          <cell r="L232">
            <v>27.2038391067635</v>
          </cell>
          <cell r="M232">
            <v>32.2369308461084</v>
          </cell>
        </row>
        <row r="233">
          <cell r="G233" t="str">
            <v>Norway</v>
          </cell>
          <cell r="H233">
            <v>1</v>
          </cell>
          <cell r="I233">
            <v>3</v>
          </cell>
          <cell r="J233">
            <v>1</v>
          </cell>
          <cell r="K233">
            <v>7790.4045308494287</v>
          </cell>
          <cell r="L233">
            <v>100</v>
          </cell>
          <cell r="M233">
            <v>0</v>
          </cell>
        </row>
        <row r="234">
          <cell r="G234" t="str">
            <v>Norway</v>
          </cell>
          <cell r="H234">
            <v>2</v>
          </cell>
          <cell r="I234">
            <v>2</v>
          </cell>
          <cell r="J234">
            <v>26.9</v>
          </cell>
          <cell r="K234">
            <v>20549.512875665801</v>
          </cell>
          <cell r="L234">
            <v>2.6996816664751</v>
          </cell>
          <cell r="M234">
            <v>0.62096342735959098</v>
          </cell>
        </row>
        <row r="235">
          <cell r="G235" t="str">
            <v>Norway</v>
          </cell>
          <cell r="H235">
            <v>3</v>
          </cell>
          <cell r="I235">
            <v>2</v>
          </cell>
          <cell r="J235">
            <v>36.1</v>
          </cell>
          <cell r="K235">
            <v>24434.3972005367</v>
          </cell>
          <cell r="L235">
            <v>2.22979556929671</v>
          </cell>
          <cell r="M235">
            <v>0.41475541797681598</v>
          </cell>
        </row>
        <row r="236">
          <cell r="G236" t="str">
            <v>Norway</v>
          </cell>
          <cell r="H236">
            <v>4</v>
          </cell>
          <cell r="I236">
            <v>2</v>
          </cell>
          <cell r="J236">
            <v>7.1</v>
          </cell>
          <cell r="K236">
            <v>4471.2414052943795</v>
          </cell>
          <cell r="L236">
            <v>1.15268254101042</v>
          </cell>
          <cell r="M236">
            <v>0.61771369229856798</v>
          </cell>
        </row>
        <row r="237">
          <cell r="G237" t="str">
            <v>Poland</v>
          </cell>
          <cell r="H237">
            <v>1</v>
          </cell>
          <cell r="I237">
            <v>2</v>
          </cell>
          <cell r="J237">
            <v>74.3</v>
          </cell>
          <cell r="K237">
            <v>331494.322947965</v>
          </cell>
          <cell r="L237">
            <v>7.5026973370277403</v>
          </cell>
          <cell r="M237">
            <v>1.1077950323255099</v>
          </cell>
        </row>
        <row r="238">
          <cell r="G238" t="str">
            <v>Poland</v>
          </cell>
          <cell r="H238">
            <v>2</v>
          </cell>
          <cell r="I238">
            <v>3</v>
          </cell>
          <cell r="J238">
            <v>1</v>
          </cell>
          <cell r="K238">
            <v>7790.4045308494287</v>
          </cell>
          <cell r="L238">
            <v>100</v>
          </cell>
          <cell r="M238">
            <v>0</v>
          </cell>
        </row>
        <row r="239">
          <cell r="G239" t="str">
            <v>Poland</v>
          </cell>
          <cell r="H239">
            <v>3</v>
          </cell>
          <cell r="I239">
            <v>2</v>
          </cell>
          <cell r="J239">
            <v>118.1</v>
          </cell>
          <cell r="K239">
            <v>346905.02706130903</v>
          </cell>
          <cell r="L239">
            <v>4.8630010576550404</v>
          </cell>
          <cell r="M239">
            <v>0.72767326216686301</v>
          </cell>
        </row>
        <row r="240">
          <cell r="G240" t="str">
            <v>Poland</v>
          </cell>
          <cell r="H240">
            <v>4</v>
          </cell>
          <cell r="I240">
            <v>2</v>
          </cell>
          <cell r="J240">
            <v>26.7</v>
          </cell>
          <cell r="K240">
            <v>78160.1149733481</v>
          </cell>
          <cell r="L240">
            <v>3.9618327060345599</v>
          </cell>
          <cell r="M240">
            <v>1.3873895202942099</v>
          </cell>
        </row>
        <row r="241">
          <cell r="G241" t="str">
            <v>Russian Federation</v>
          </cell>
          <cell r="H241">
            <v>1</v>
          </cell>
          <cell r="I241">
            <v>2</v>
          </cell>
          <cell r="J241">
            <v>9.6999999999999993</v>
          </cell>
          <cell r="K241">
            <v>267879.38680210098</v>
          </cell>
          <cell r="L241">
            <v>2.9153611566756998</v>
          </cell>
          <cell r="M241">
            <v>1.52647178824259</v>
          </cell>
        </row>
        <row r="242">
          <cell r="G242" t="str">
            <v>Russian Federation</v>
          </cell>
          <cell r="H242">
            <v>2</v>
          </cell>
          <cell r="I242">
            <v>2</v>
          </cell>
          <cell r="J242">
            <v>18.399999999999999</v>
          </cell>
          <cell r="K242">
            <v>673204.29465894296</v>
          </cell>
          <cell r="L242">
            <v>2.7409987059559602</v>
          </cell>
          <cell r="M242">
            <v>1.0078369531265501</v>
          </cell>
        </row>
        <row r="243">
          <cell r="G243" t="str">
            <v>Russian Federation</v>
          </cell>
          <cell r="H243">
            <v>3</v>
          </cell>
          <cell r="I243">
            <v>2</v>
          </cell>
          <cell r="J243">
            <v>30.5</v>
          </cell>
          <cell r="K243">
            <v>1071616.4112343499</v>
          </cell>
          <cell r="L243">
            <v>3.6253179009909</v>
          </cell>
          <cell r="M243">
            <v>0.962480684118727</v>
          </cell>
        </row>
        <row r="244">
          <cell r="G244" t="str">
            <v>Russian Federation</v>
          </cell>
          <cell r="H244">
            <v>4</v>
          </cell>
          <cell r="I244">
            <v>2</v>
          </cell>
          <cell r="J244">
            <v>13.4</v>
          </cell>
          <cell r="K244">
            <v>490761.37342194398</v>
          </cell>
          <cell r="L244">
            <v>6.2521329554886398</v>
          </cell>
          <cell r="M244">
            <v>2.13638569608558</v>
          </cell>
        </row>
        <row r="245">
          <cell r="G245" t="str">
            <v>Lightning</v>
          </cell>
          <cell r="H245">
            <v>1</v>
          </cell>
          <cell r="I245">
            <v>2</v>
          </cell>
          <cell r="J245">
            <v>42.4</v>
          </cell>
          <cell r="K245">
            <v>22111.5274386319</v>
          </cell>
          <cell r="L245">
            <v>3.2422294669637801</v>
          </cell>
          <cell r="M245">
            <v>0.54322411892163602</v>
          </cell>
        </row>
        <row r="246">
          <cell r="G246" t="str">
            <v>Lightning</v>
          </cell>
          <cell r="H246">
            <v>2</v>
          </cell>
          <cell r="I246">
            <v>2</v>
          </cell>
          <cell r="J246">
            <v>37.5</v>
          </cell>
          <cell r="K246">
            <v>20363.710831438701</v>
          </cell>
          <cell r="L246">
            <v>2.8623577914006701</v>
          </cell>
          <cell r="M246">
            <v>0.54770377846428897</v>
          </cell>
        </row>
        <row r="247">
          <cell r="G247" t="str">
            <v>Lightning</v>
          </cell>
          <cell r="H247">
            <v>3</v>
          </cell>
          <cell r="I247">
            <v>2</v>
          </cell>
          <cell r="J247">
            <v>34.200000000000003</v>
          </cell>
          <cell r="K247">
            <v>17708.363035113201</v>
          </cell>
          <cell r="L247">
            <v>2.5912600949948099</v>
          </cell>
          <cell r="M247">
            <v>0.59239648192883199</v>
          </cell>
        </row>
        <row r="248">
          <cell r="G248" t="str">
            <v>Lightning</v>
          </cell>
          <cell r="H248">
            <v>4</v>
          </cell>
          <cell r="I248">
            <v>2</v>
          </cell>
          <cell r="J248">
            <v>9.9</v>
          </cell>
          <cell r="K248">
            <v>4997.6462974150099</v>
          </cell>
          <cell r="L248">
            <v>2.4320164144825198</v>
          </cell>
          <cell r="M248">
            <v>1.04839669622026</v>
          </cell>
        </row>
        <row r="249">
          <cell r="G249" t="str">
            <v>Slovak Republic</v>
          </cell>
          <cell r="H249">
            <v>1</v>
          </cell>
          <cell r="I249">
            <v>2</v>
          </cell>
          <cell r="J249">
            <v>66.099999999999994</v>
          </cell>
          <cell r="K249">
            <v>44141.820866795199</v>
          </cell>
          <cell r="L249">
            <v>11.860694597295799</v>
          </cell>
          <cell r="M249">
            <v>1.5278173877685799</v>
          </cell>
        </row>
        <row r="250">
          <cell r="G250" t="str">
            <v>Slovak Republic</v>
          </cell>
          <cell r="H250">
            <v>2</v>
          </cell>
          <cell r="I250">
            <v>2</v>
          </cell>
          <cell r="J250">
            <v>125.7</v>
          </cell>
          <cell r="K250">
            <v>80559.153149097401</v>
          </cell>
          <cell r="L250">
            <v>7.0338247238122404</v>
          </cell>
          <cell r="M250">
            <v>0.79061662386738296</v>
          </cell>
        </row>
        <row r="251">
          <cell r="G251" t="str">
            <v>Slovak Republic</v>
          </cell>
          <cell r="H251">
            <v>3</v>
          </cell>
          <cell r="I251">
            <v>2</v>
          </cell>
          <cell r="J251">
            <v>118.8</v>
          </cell>
          <cell r="K251">
            <v>84762.164268853696</v>
          </cell>
          <cell r="L251">
            <v>6.1395572224398602</v>
          </cell>
          <cell r="M251">
            <v>0.65512035153644199</v>
          </cell>
        </row>
        <row r="252">
          <cell r="G252" t="str">
            <v>Slovak Republic</v>
          </cell>
          <cell r="H252">
            <v>4</v>
          </cell>
          <cell r="I252">
            <v>2</v>
          </cell>
          <cell r="J252">
            <v>17.399999999999999</v>
          </cell>
          <cell r="K252">
            <v>13345.739678363199</v>
          </cell>
          <cell r="L252">
            <v>5.7385887673296399</v>
          </cell>
          <cell r="M252">
            <v>1.77826057211449</v>
          </cell>
        </row>
        <row r="253">
          <cell r="G253" t="str">
            <v>Stars</v>
          </cell>
          <cell r="H253">
            <v>1</v>
          </cell>
          <cell r="I253">
            <v>2</v>
          </cell>
          <cell r="J253">
            <v>85.2</v>
          </cell>
          <cell r="K253">
            <v>25191.6148656447</v>
          </cell>
          <cell r="L253">
            <v>7.8516859157507604</v>
          </cell>
          <cell r="M253">
            <v>1.0191073059643101</v>
          </cell>
        </row>
        <row r="254">
          <cell r="G254" t="str">
            <v>Stars</v>
          </cell>
          <cell r="H254">
            <v>2</v>
          </cell>
          <cell r="I254">
            <v>2</v>
          </cell>
          <cell r="J254">
            <v>116.6</v>
          </cell>
          <cell r="K254">
            <v>33850.352401804201</v>
          </cell>
          <cell r="L254">
            <v>7.5015462690835504</v>
          </cell>
          <cell r="M254">
            <v>0.77888808067084503</v>
          </cell>
        </row>
        <row r="255">
          <cell r="G255" t="str">
            <v>Stars</v>
          </cell>
          <cell r="H255">
            <v>3</v>
          </cell>
          <cell r="I255">
            <v>3</v>
          </cell>
          <cell r="J255">
            <v>8</v>
          </cell>
          <cell r="K255">
            <v>35173.564026272266</v>
          </cell>
          <cell r="L255">
            <v>67.74840328556094</v>
          </cell>
          <cell r="M255">
            <v>12.518484241595759</v>
          </cell>
        </row>
        <row r="256">
          <cell r="G256" t="str">
            <v>Stars</v>
          </cell>
          <cell r="H256">
            <v>4</v>
          </cell>
          <cell r="I256">
            <v>2</v>
          </cell>
          <cell r="J256">
            <v>19.899999999999999</v>
          </cell>
          <cell r="K256">
            <v>5758.2109826262504</v>
          </cell>
          <cell r="L256">
            <v>8.8614400541284706</v>
          </cell>
          <cell r="M256">
            <v>2.5968303563991002</v>
          </cell>
        </row>
        <row r="257">
          <cell r="G257" t="str">
            <v>Spain</v>
          </cell>
          <cell r="H257">
            <v>1</v>
          </cell>
          <cell r="I257">
            <v>2</v>
          </cell>
          <cell r="J257">
            <v>240.8</v>
          </cell>
          <cell r="K257">
            <v>1257020.1428773999</v>
          </cell>
          <cell r="L257">
            <v>16.4491279372733</v>
          </cell>
          <cell r="M257">
            <v>1.14356155773117</v>
          </cell>
        </row>
        <row r="258">
          <cell r="G258" t="str">
            <v>Spain</v>
          </cell>
          <cell r="H258">
            <v>2</v>
          </cell>
          <cell r="I258">
            <v>2</v>
          </cell>
          <cell r="J258">
            <v>243.8</v>
          </cell>
          <cell r="K258">
            <v>1404665.7856656699</v>
          </cell>
          <cell r="L258">
            <v>13.453120846381101</v>
          </cell>
          <cell r="M258">
            <v>1.0514085047644</v>
          </cell>
        </row>
        <row r="259">
          <cell r="G259" t="str">
            <v>Spain</v>
          </cell>
          <cell r="H259">
            <v>3</v>
          </cell>
          <cell r="I259">
            <v>2</v>
          </cell>
          <cell r="J259">
            <v>133.69999999999999</v>
          </cell>
          <cell r="K259">
            <v>789563.70320939599</v>
          </cell>
          <cell r="L259">
            <v>10.830353961424001</v>
          </cell>
          <cell r="M259">
            <v>1.0316409616476201</v>
          </cell>
        </row>
        <row r="260">
          <cell r="G260" t="str">
            <v>Spain</v>
          </cell>
          <cell r="H260">
            <v>4</v>
          </cell>
          <cell r="I260">
            <v>2</v>
          </cell>
          <cell r="J260">
            <v>16.7</v>
          </cell>
          <cell r="K260">
            <v>93199.044644465001</v>
          </cell>
          <cell r="L260">
            <v>7.1583440092131303</v>
          </cell>
          <cell r="M260">
            <v>2.1026287445568199</v>
          </cell>
        </row>
        <row r="261">
          <cell r="G261" t="str">
            <v>Sweden</v>
          </cell>
          <cell r="H261">
            <v>1</v>
          </cell>
          <cell r="I261">
            <v>2</v>
          </cell>
          <cell r="J261">
            <v>45.3</v>
          </cell>
          <cell r="K261">
            <v>66049.625643255102</v>
          </cell>
          <cell r="L261">
            <v>10.171299805700601</v>
          </cell>
          <cell r="M261">
            <v>1.55434529378408</v>
          </cell>
        </row>
        <row r="262">
          <cell r="G262" t="str">
            <v>Sweden</v>
          </cell>
          <cell r="H262">
            <v>2</v>
          </cell>
          <cell r="I262">
            <v>2</v>
          </cell>
          <cell r="J262">
            <v>38.799999999999997</v>
          </cell>
          <cell r="K262">
            <v>67501.415139603894</v>
          </cell>
          <cell r="L262">
            <v>5.0421975730719799</v>
          </cell>
          <cell r="M262">
            <v>0.89282276514916104</v>
          </cell>
        </row>
        <row r="263">
          <cell r="G263" t="str">
            <v>Sweden</v>
          </cell>
          <cell r="H263">
            <v>3</v>
          </cell>
          <cell r="I263">
            <v>2</v>
          </cell>
          <cell r="J263">
            <v>43.7</v>
          </cell>
          <cell r="K263">
            <v>65457.463178610902</v>
          </cell>
          <cell r="L263">
            <v>3.3910395813791498</v>
          </cell>
          <cell r="M263">
            <v>0.64078668952764195</v>
          </cell>
        </row>
        <row r="264">
          <cell r="G264" t="str">
            <v>Sweden</v>
          </cell>
          <cell r="H264">
            <v>4</v>
          </cell>
          <cell r="I264">
            <v>2</v>
          </cell>
          <cell r="J264">
            <v>9.1999999999999993</v>
          </cell>
          <cell r="K264">
            <v>12120.628964209</v>
          </cell>
          <cell r="L264">
            <v>1.5242199988865099</v>
          </cell>
          <cell r="M264">
            <v>0.70018254178338102</v>
          </cell>
        </row>
        <row r="265">
          <cell r="G265" t="str">
            <v>Predators</v>
          </cell>
          <cell r="H265">
            <v>1</v>
          </cell>
          <cell r="I265">
            <v>2</v>
          </cell>
          <cell r="J265">
            <v>81</v>
          </cell>
          <cell r="K265">
            <v>650736.00738710095</v>
          </cell>
          <cell r="L265">
            <v>3.44354864105724</v>
          </cell>
          <cell r="M265">
            <v>0.46600151147193603</v>
          </cell>
        </row>
        <row r="266">
          <cell r="G266" t="str">
            <v>Predators</v>
          </cell>
          <cell r="H266">
            <v>2</v>
          </cell>
          <cell r="I266">
            <v>2</v>
          </cell>
          <cell r="J266">
            <v>77.7</v>
          </cell>
          <cell r="K266">
            <v>509453.886858468</v>
          </cell>
          <cell r="L266">
            <v>3.3909593502333202</v>
          </cell>
          <cell r="M266">
            <v>0.45454521102280698</v>
          </cell>
        </row>
        <row r="267">
          <cell r="G267" t="str">
            <v>Predators</v>
          </cell>
          <cell r="H267">
            <v>3</v>
          </cell>
          <cell r="I267">
            <v>2</v>
          </cell>
          <cell r="J267">
            <v>20.8</v>
          </cell>
          <cell r="K267">
            <v>114936.465767462</v>
          </cell>
          <cell r="L267">
            <v>2.72933480109889</v>
          </cell>
          <cell r="M267">
            <v>1.10352588045239</v>
          </cell>
        </row>
        <row r="268">
          <cell r="G268" t="str">
            <v>United States</v>
          </cell>
          <cell r="H268">
            <v>1</v>
          </cell>
          <cell r="I268">
            <v>2</v>
          </cell>
          <cell r="J268">
            <v>60</v>
          </cell>
          <cell r="K268">
            <v>2415439.18413301</v>
          </cell>
          <cell r="L268">
            <v>8.0836440220144592</v>
          </cell>
          <cell r="M268">
            <v>1.1370819436459001</v>
          </cell>
        </row>
        <row r="269">
          <cell r="G269" t="str">
            <v>United States</v>
          </cell>
          <cell r="H269">
            <v>2</v>
          </cell>
          <cell r="I269">
            <v>2</v>
          </cell>
          <cell r="J269">
            <v>96.6</v>
          </cell>
          <cell r="K269">
            <v>3786325.2780544702</v>
          </cell>
          <cell r="L269">
            <v>7.3882161089582796</v>
          </cell>
          <cell r="M269">
            <v>0.92388919659119895</v>
          </cell>
        </row>
        <row r="270">
          <cell r="G270" t="str">
            <v>United States</v>
          </cell>
          <cell r="H270">
            <v>3</v>
          </cell>
          <cell r="I270">
            <v>2</v>
          </cell>
          <cell r="J270">
            <v>81.5</v>
          </cell>
          <cell r="K270">
            <v>3093428.3578048199</v>
          </cell>
          <cell r="L270">
            <v>5.5739342396060998</v>
          </cell>
          <cell r="M270">
            <v>0.77278013751430297</v>
          </cell>
        </row>
        <row r="271">
          <cell r="G271" t="str">
            <v>United States</v>
          </cell>
          <cell r="H271">
            <v>4</v>
          </cell>
          <cell r="I271">
            <v>2</v>
          </cell>
          <cell r="J271">
            <v>17.899999999999999</v>
          </cell>
          <cell r="K271">
            <v>511768.68309062399</v>
          </cell>
          <cell r="L271">
            <v>2.6220194338884699</v>
          </cell>
          <cell r="M271">
            <v>0.65705707515359402</v>
          </cell>
        </row>
        <row r="272">
          <cell r="G272" t="str">
            <v>Australia</v>
          </cell>
          <cell r="H272">
            <v>1</v>
          </cell>
          <cell r="I272">
            <v>3</v>
          </cell>
          <cell r="J272">
            <v>3</v>
          </cell>
          <cell r="K272">
            <v>7892.1997640359205</v>
          </cell>
          <cell r="L272">
            <v>32.0798515872265</v>
          </cell>
          <cell r="M272">
            <v>23.4339382255435</v>
          </cell>
        </row>
        <row r="273">
          <cell r="G273" t="str">
            <v>Australia</v>
          </cell>
          <cell r="H273">
            <v>1</v>
          </cell>
          <cell r="I273">
            <v>3</v>
          </cell>
          <cell r="J273">
            <v>283.3</v>
          </cell>
          <cell r="K273">
            <v>587067.130652174</v>
          </cell>
          <cell r="L273">
            <v>38.541181061643698</v>
          </cell>
          <cell r="M273">
            <v>2.1338446768920099</v>
          </cell>
        </row>
        <row r="274">
          <cell r="G274" t="str">
            <v>Australia</v>
          </cell>
          <cell r="H274">
            <v>2</v>
          </cell>
          <cell r="I274">
            <v>3</v>
          </cell>
          <cell r="J274">
            <v>410.2</v>
          </cell>
          <cell r="K274">
            <v>808016.61105981597</v>
          </cell>
          <cell r="L274">
            <v>23.566646903360301</v>
          </cell>
          <cell r="M274">
            <v>1.21397312096743</v>
          </cell>
        </row>
        <row r="275">
          <cell r="G275" t="str">
            <v>Australia</v>
          </cell>
          <cell r="H275">
            <v>3</v>
          </cell>
          <cell r="I275">
            <v>3</v>
          </cell>
          <cell r="J275">
            <v>377.6</v>
          </cell>
          <cell r="K275">
            <v>769872.79997111904</v>
          </cell>
          <cell r="L275">
            <v>16.452688310362699</v>
          </cell>
          <cell r="M275">
            <v>0.93982775168716703</v>
          </cell>
        </row>
        <row r="276">
          <cell r="G276" t="str">
            <v>Australia</v>
          </cell>
          <cell r="H276">
            <v>4</v>
          </cell>
          <cell r="I276">
            <v>3</v>
          </cell>
          <cell r="J276">
            <v>109.9</v>
          </cell>
          <cell r="K276">
            <v>220156.32209944501</v>
          </cell>
          <cell r="L276">
            <v>10.7185049478423</v>
          </cell>
          <cell r="M276">
            <v>1.44978548046156</v>
          </cell>
        </row>
        <row r="277">
          <cell r="G277" t="str">
            <v>Austria</v>
          </cell>
          <cell r="H277">
            <v>1</v>
          </cell>
          <cell r="I277">
            <v>3</v>
          </cell>
          <cell r="J277">
            <v>194.9</v>
          </cell>
          <cell r="K277">
            <v>248370.703712488</v>
          </cell>
          <cell r="L277">
            <v>33.860815262156002</v>
          </cell>
          <cell r="M277">
            <v>2.1140056125126998</v>
          </cell>
        </row>
        <row r="278">
          <cell r="G278" t="str">
            <v>Austria</v>
          </cell>
          <cell r="H278">
            <v>2</v>
          </cell>
          <cell r="I278">
            <v>3</v>
          </cell>
          <cell r="J278">
            <v>356.6</v>
          </cell>
          <cell r="K278">
            <v>427897.45759733702</v>
          </cell>
          <cell r="L278">
            <v>24.059194318586002</v>
          </cell>
          <cell r="M278">
            <v>1.2650182878721601</v>
          </cell>
        </row>
        <row r="279">
          <cell r="G279" t="str">
            <v>Austria</v>
          </cell>
          <cell r="H279">
            <v>3</v>
          </cell>
          <cell r="I279">
            <v>3</v>
          </cell>
          <cell r="J279">
            <v>189.7</v>
          </cell>
          <cell r="K279">
            <v>214037.50102517201</v>
          </cell>
          <cell r="L279">
            <v>12.620311335291699</v>
          </cell>
          <cell r="M279">
            <v>1.1617838933931299</v>
          </cell>
        </row>
        <row r="280">
          <cell r="G280" t="str">
            <v>Austria</v>
          </cell>
          <cell r="H280">
            <v>4</v>
          </cell>
          <cell r="I280">
            <v>3</v>
          </cell>
          <cell r="J280">
            <v>31.8</v>
          </cell>
          <cell r="K280">
            <v>31440.457043709001</v>
          </cell>
          <cell r="L280">
            <v>8.4440223859939092</v>
          </cell>
          <cell r="M280">
            <v>1.61200219718204</v>
          </cell>
        </row>
        <row r="281">
          <cell r="G281" t="str">
            <v>Canada</v>
          </cell>
          <cell r="H281">
            <v>2</v>
          </cell>
          <cell r="I281">
            <v>3</v>
          </cell>
          <cell r="J281">
            <v>3</v>
          </cell>
          <cell r="K281">
            <v>681.43747986728397</v>
          </cell>
          <cell r="L281">
            <v>19.3892085085083</v>
          </cell>
          <cell r="M281">
            <v>19.3438918909062</v>
          </cell>
        </row>
        <row r="282">
          <cell r="G282" t="str">
            <v>Canada</v>
          </cell>
          <cell r="H282">
            <v>1</v>
          </cell>
          <cell r="I282">
            <v>3</v>
          </cell>
          <cell r="J282">
            <v>1403.1</v>
          </cell>
          <cell r="K282">
            <v>951545.95832492004</v>
          </cell>
          <cell r="L282">
            <v>29.7397107821327</v>
          </cell>
          <cell r="M282">
            <v>1.3599985008694899</v>
          </cell>
        </row>
        <row r="283">
          <cell r="G283" t="str">
            <v>Canada</v>
          </cell>
          <cell r="H283">
            <v>2</v>
          </cell>
          <cell r="I283">
            <v>3</v>
          </cell>
          <cell r="J283">
            <v>1598.4</v>
          </cell>
          <cell r="K283">
            <v>1127507.6091952201</v>
          </cell>
          <cell r="L283">
            <v>19.0211105722647</v>
          </cell>
          <cell r="M283">
            <v>0.79585986997375702</v>
          </cell>
        </row>
        <row r="284">
          <cell r="G284" t="str">
            <v>Canada</v>
          </cell>
          <cell r="H284">
            <v>3</v>
          </cell>
          <cell r="I284">
            <v>3</v>
          </cell>
          <cell r="J284">
            <v>1091.5</v>
          </cell>
          <cell r="K284">
            <v>878988.50112401706</v>
          </cell>
          <cell r="L284">
            <v>12.7111572768837</v>
          </cell>
          <cell r="M284">
            <v>0.645480382854833</v>
          </cell>
        </row>
        <row r="285">
          <cell r="G285" t="str">
            <v>Canada</v>
          </cell>
          <cell r="H285">
            <v>4</v>
          </cell>
          <cell r="I285">
            <v>3</v>
          </cell>
          <cell r="J285">
            <v>224</v>
          </cell>
          <cell r="K285">
            <v>233801.03163271499</v>
          </cell>
          <cell r="L285">
            <v>8.6011411704559997</v>
          </cell>
          <cell r="M285">
            <v>1.09350553283453</v>
          </cell>
        </row>
        <row r="286">
          <cell r="G286" t="str">
            <v>Sharks</v>
          </cell>
          <cell r="H286">
            <v>1</v>
          </cell>
          <cell r="I286">
            <v>3</v>
          </cell>
          <cell r="J286">
            <v>629.5</v>
          </cell>
          <cell r="K286">
            <v>1239645.6037236699</v>
          </cell>
          <cell r="L286">
            <v>22.783450734098601</v>
          </cell>
          <cell r="M286">
            <v>1.4326058004634401</v>
          </cell>
        </row>
        <row r="287">
          <cell r="G287" t="str">
            <v>Sharks</v>
          </cell>
          <cell r="H287">
            <v>2</v>
          </cell>
          <cell r="I287">
            <v>3</v>
          </cell>
          <cell r="J287">
            <v>183.1</v>
          </cell>
          <cell r="K287">
            <v>316383.94689346198</v>
          </cell>
          <cell r="L287">
            <v>11.1823025427293</v>
          </cell>
          <cell r="M287">
            <v>1.6530951623376899</v>
          </cell>
        </row>
        <row r="288">
          <cell r="G288" t="str">
            <v>Sharks</v>
          </cell>
          <cell r="H288">
            <v>3</v>
          </cell>
          <cell r="I288">
            <v>3</v>
          </cell>
          <cell r="J288">
            <v>39.4</v>
          </cell>
          <cell r="K288">
            <v>76364.033757540805</v>
          </cell>
          <cell r="L288">
            <v>7.2079973466832898</v>
          </cell>
          <cell r="M288">
            <v>2.3054496223364001</v>
          </cell>
        </row>
        <row r="289">
          <cell r="G289" t="str">
            <v>Sharks</v>
          </cell>
          <cell r="H289">
            <v>4</v>
          </cell>
          <cell r="I289">
            <v>3</v>
          </cell>
          <cell r="J289">
            <v>6</v>
          </cell>
          <cell r="K289">
            <v>13736.7088524786</v>
          </cell>
          <cell r="L289">
            <v>8.7765378757431396</v>
          </cell>
          <cell r="M289">
            <v>5.1724656070562496</v>
          </cell>
        </row>
        <row r="290">
          <cell r="G290" t="str">
            <v>Czech Republic</v>
          </cell>
          <cell r="H290">
            <v>1</v>
          </cell>
          <cell r="I290">
            <v>3</v>
          </cell>
          <cell r="J290">
            <v>159.30000000000001</v>
          </cell>
          <cell r="K290">
            <v>233160.85396447999</v>
          </cell>
          <cell r="L290">
            <v>32.124331860860799</v>
          </cell>
          <cell r="M290">
            <v>3.8234599885884002</v>
          </cell>
        </row>
        <row r="291">
          <cell r="G291" t="str">
            <v>Czech Republic</v>
          </cell>
          <cell r="H291">
            <v>2</v>
          </cell>
          <cell r="I291">
            <v>3</v>
          </cell>
          <cell r="J291">
            <v>419.4</v>
          </cell>
          <cell r="K291">
            <v>502997.43575097498</v>
          </cell>
          <cell r="L291">
            <v>22.103228018060999</v>
          </cell>
          <cell r="M291">
            <v>1.5939357330189201</v>
          </cell>
        </row>
        <row r="292">
          <cell r="G292" t="str">
            <v>Czech Republic</v>
          </cell>
          <cell r="H292">
            <v>3</v>
          </cell>
          <cell r="I292">
            <v>3</v>
          </cell>
          <cell r="J292">
            <v>358.9</v>
          </cell>
          <cell r="K292">
            <v>444494.11511138699</v>
          </cell>
          <cell r="L292">
            <v>18.2687766891103</v>
          </cell>
          <cell r="M292">
            <v>1.62788986063037</v>
          </cell>
        </row>
        <row r="293">
          <cell r="G293" t="str">
            <v>Czech Republic</v>
          </cell>
          <cell r="H293">
            <v>4</v>
          </cell>
          <cell r="I293">
            <v>3</v>
          </cell>
          <cell r="J293">
            <v>54.4</v>
          </cell>
          <cell r="K293">
            <v>52322.4206844808</v>
          </cell>
          <cell r="L293">
            <v>10.608259491593399</v>
          </cell>
          <cell r="M293">
            <v>2.9903972189577801</v>
          </cell>
        </row>
        <row r="294">
          <cell r="G294" t="str">
            <v>Denmark</v>
          </cell>
          <cell r="H294">
            <v>3</v>
          </cell>
          <cell r="I294">
            <v>3</v>
          </cell>
          <cell r="J294">
            <v>1</v>
          </cell>
          <cell r="K294">
            <v>380.68957180111602</v>
          </cell>
          <cell r="L294">
            <v>43.641135480642099</v>
          </cell>
          <cell r="M294">
            <v>50.670271372875597</v>
          </cell>
        </row>
        <row r="295">
          <cell r="G295" t="str">
            <v>Denmark</v>
          </cell>
          <cell r="H295">
            <v>1</v>
          </cell>
          <cell r="I295">
            <v>3</v>
          </cell>
          <cell r="J295">
            <v>392</v>
          </cell>
          <cell r="K295">
            <v>170502.67231405</v>
          </cell>
          <cell r="L295">
            <v>35.707565996877001</v>
          </cell>
          <cell r="M295">
            <v>1.7134037499192201</v>
          </cell>
        </row>
        <row r="296">
          <cell r="G296" t="str">
            <v>Denmark</v>
          </cell>
          <cell r="H296">
            <v>2</v>
          </cell>
          <cell r="I296">
            <v>3</v>
          </cell>
          <cell r="J296">
            <v>410</v>
          </cell>
          <cell r="K296">
            <v>189413.176766258</v>
          </cell>
          <cell r="L296">
            <v>19.361820952373499</v>
          </cell>
          <cell r="M296">
            <v>0.99840650847107304</v>
          </cell>
        </row>
        <row r="297">
          <cell r="G297" t="str">
            <v>Denmark</v>
          </cell>
          <cell r="H297">
            <v>3</v>
          </cell>
          <cell r="I297">
            <v>3</v>
          </cell>
          <cell r="J297">
            <v>242.5</v>
          </cell>
          <cell r="K297">
            <v>119042.253175766</v>
          </cell>
          <cell r="L297">
            <v>10.2914946658892</v>
          </cell>
          <cell r="M297">
            <v>0.75474044968665099</v>
          </cell>
        </row>
        <row r="298">
          <cell r="G298" t="str">
            <v>Denmark</v>
          </cell>
          <cell r="H298">
            <v>4</v>
          </cell>
          <cell r="I298">
            <v>3</v>
          </cell>
          <cell r="J298">
            <v>33.5</v>
          </cell>
          <cell r="K298">
            <v>21270.153390748099</v>
          </cell>
          <cell r="L298">
            <v>7.1151377343883304</v>
          </cell>
          <cell r="M298">
            <v>1.52803489892927</v>
          </cell>
        </row>
        <row r="299">
          <cell r="G299" t="str">
            <v>England (UK)</v>
          </cell>
          <cell r="H299">
            <v>4</v>
          </cell>
          <cell r="I299">
            <v>3</v>
          </cell>
          <cell r="J299">
            <v>1</v>
          </cell>
          <cell r="K299">
            <v>7790.4045308494296</v>
          </cell>
          <cell r="L299">
            <v>100</v>
          </cell>
          <cell r="M299">
            <v>0</v>
          </cell>
        </row>
        <row r="300">
          <cell r="G300" t="str">
            <v>England (UK)</v>
          </cell>
          <cell r="H300">
            <v>1</v>
          </cell>
          <cell r="I300">
            <v>3</v>
          </cell>
          <cell r="J300">
            <v>256.60000000000002</v>
          </cell>
          <cell r="K300">
            <v>1289484.29969615</v>
          </cell>
          <cell r="L300">
            <v>29.972541672076002</v>
          </cell>
          <cell r="M300">
            <v>2.1262233723450401</v>
          </cell>
        </row>
        <row r="301">
          <cell r="G301" t="str">
            <v>England (UK)</v>
          </cell>
          <cell r="H301">
            <v>2</v>
          </cell>
          <cell r="I301">
            <v>3</v>
          </cell>
          <cell r="J301">
            <v>361.2</v>
          </cell>
          <cell r="K301">
            <v>1982093.3968902801</v>
          </cell>
          <cell r="L301">
            <v>22.353934098062201</v>
          </cell>
          <cell r="M301">
            <v>1.43413502371936</v>
          </cell>
        </row>
        <row r="302">
          <cell r="G302" t="str">
            <v>England (UK)</v>
          </cell>
          <cell r="H302">
            <v>3</v>
          </cell>
          <cell r="I302">
            <v>3</v>
          </cell>
          <cell r="J302">
            <v>272.10000000000002</v>
          </cell>
          <cell r="K302">
            <v>1515527.59010347</v>
          </cell>
          <cell r="L302">
            <v>15.1356009651671</v>
          </cell>
          <cell r="M302">
            <v>1.00505533841284</v>
          </cell>
        </row>
        <row r="303">
          <cell r="G303" t="str">
            <v>England (UK)</v>
          </cell>
          <cell r="H303">
            <v>4</v>
          </cell>
          <cell r="I303">
            <v>3</v>
          </cell>
          <cell r="J303">
            <v>76.099999999999994</v>
          </cell>
          <cell r="K303">
            <v>414104.00233152398</v>
          </cell>
          <cell r="L303">
            <v>10.4328724504861</v>
          </cell>
          <cell r="M303">
            <v>1.56857587536959</v>
          </cell>
        </row>
        <row r="304">
          <cell r="G304" t="str">
            <v>Estonia</v>
          </cell>
          <cell r="H304">
            <v>1</v>
          </cell>
          <cell r="I304">
            <v>3</v>
          </cell>
          <cell r="J304">
            <v>252.1</v>
          </cell>
          <cell r="K304">
            <v>27651.230404223301</v>
          </cell>
          <cell r="L304">
            <v>27.202603043109701</v>
          </cell>
          <cell r="M304">
            <v>1.96933641965263</v>
          </cell>
        </row>
        <row r="305">
          <cell r="G305" t="str">
            <v>Estonia</v>
          </cell>
          <cell r="H305">
            <v>2</v>
          </cell>
          <cell r="I305">
            <v>3</v>
          </cell>
          <cell r="J305">
            <v>424.9</v>
          </cell>
          <cell r="K305">
            <v>46486.260135949597</v>
          </cell>
          <cell r="L305">
            <v>18.423950156888701</v>
          </cell>
          <cell r="M305">
            <v>1.04786090851939</v>
          </cell>
        </row>
        <row r="306">
          <cell r="G306" t="str">
            <v>Estonia</v>
          </cell>
          <cell r="H306">
            <v>3</v>
          </cell>
          <cell r="I306">
            <v>3</v>
          </cell>
          <cell r="J306">
            <v>327.8</v>
          </cell>
          <cell r="K306">
            <v>35710.873671776601</v>
          </cell>
          <cell r="L306">
            <v>12.5519478090019</v>
          </cell>
          <cell r="M306">
            <v>0.81241339213472896</v>
          </cell>
        </row>
        <row r="307">
          <cell r="G307" t="str">
            <v>Estonia</v>
          </cell>
          <cell r="H307">
            <v>4</v>
          </cell>
          <cell r="I307">
            <v>3</v>
          </cell>
          <cell r="J307">
            <v>42.2</v>
          </cell>
          <cell r="K307">
            <v>4684.7482065501999</v>
          </cell>
          <cell r="L307">
            <v>5.8908435464326203</v>
          </cell>
          <cell r="M307">
            <v>1.0986707077156601</v>
          </cell>
        </row>
        <row r="308">
          <cell r="G308" t="str">
            <v>Finland</v>
          </cell>
          <cell r="H308">
            <v>1</v>
          </cell>
          <cell r="I308">
            <v>3</v>
          </cell>
          <cell r="J308">
            <v>198.3</v>
          </cell>
          <cell r="K308">
            <v>145152.726397124</v>
          </cell>
          <cell r="L308">
            <v>45.4827239438698</v>
          </cell>
          <cell r="M308">
            <v>2.7680650034249199</v>
          </cell>
        </row>
        <row r="309">
          <cell r="G309" t="str">
            <v>Finland</v>
          </cell>
          <cell r="H309">
            <v>2</v>
          </cell>
          <cell r="I309">
            <v>3</v>
          </cell>
          <cell r="J309">
            <v>297.89999999999998</v>
          </cell>
          <cell r="K309">
            <v>191252.485882151</v>
          </cell>
          <cell r="L309">
            <v>25.106526485321801</v>
          </cell>
          <cell r="M309">
            <v>1.45726776548547</v>
          </cell>
        </row>
        <row r="310">
          <cell r="G310" t="str">
            <v>Finland</v>
          </cell>
          <cell r="H310">
            <v>3</v>
          </cell>
          <cell r="I310">
            <v>3</v>
          </cell>
          <cell r="J310">
            <v>228.5</v>
          </cell>
          <cell r="K310">
            <v>146472.15829163601</v>
          </cell>
          <cell r="L310">
            <v>13.100441188207199</v>
          </cell>
          <cell r="M310">
            <v>0.98656337407031902</v>
          </cell>
        </row>
        <row r="311">
          <cell r="G311" t="str">
            <v>Finland</v>
          </cell>
          <cell r="H311">
            <v>4</v>
          </cell>
          <cell r="I311">
            <v>3</v>
          </cell>
          <cell r="J311">
            <v>81.3</v>
          </cell>
          <cell r="K311">
            <v>51248.432423021797</v>
          </cell>
          <cell r="L311">
            <v>8.1548406857595204</v>
          </cell>
          <cell r="M311">
            <v>1.1030528696447199</v>
          </cell>
        </row>
        <row r="312">
          <cell r="G312" t="str">
            <v>Flanders (Belgium)</v>
          </cell>
          <cell r="H312">
            <v>1</v>
          </cell>
          <cell r="I312">
            <v>3</v>
          </cell>
          <cell r="J312">
            <v>264.39999999999998</v>
          </cell>
          <cell r="K312">
            <v>201775.280842295</v>
          </cell>
          <cell r="L312">
            <v>40.2624352029367</v>
          </cell>
          <cell r="M312">
            <v>2.0899185391954198</v>
          </cell>
        </row>
        <row r="313">
          <cell r="G313" t="str">
            <v>Flanders (Belgium)</v>
          </cell>
          <cell r="H313">
            <v>2</v>
          </cell>
          <cell r="I313">
            <v>3</v>
          </cell>
          <cell r="J313">
            <v>306.7</v>
          </cell>
          <cell r="K313">
            <v>237034.66899324401</v>
          </cell>
          <cell r="L313">
            <v>23.074060649238099</v>
          </cell>
          <cell r="M313">
            <v>1.17051015826048</v>
          </cell>
        </row>
        <row r="314">
          <cell r="G314" t="str">
            <v>Flanders (Belgium)</v>
          </cell>
          <cell r="H314">
            <v>3</v>
          </cell>
          <cell r="I314">
            <v>3</v>
          </cell>
          <cell r="J314">
            <v>231.2</v>
          </cell>
          <cell r="K314">
            <v>177850.856977644</v>
          </cell>
          <cell r="L314">
            <v>13.8382402683328</v>
          </cell>
          <cell r="M314">
            <v>0.96979204323153601</v>
          </cell>
        </row>
        <row r="315">
          <cell r="G315" t="str">
            <v>Flanders (Belgium)</v>
          </cell>
          <cell r="H315">
            <v>4</v>
          </cell>
          <cell r="I315">
            <v>3</v>
          </cell>
          <cell r="J315">
            <v>33.700000000000003</v>
          </cell>
          <cell r="K315">
            <v>25006.932835416901</v>
          </cell>
          <cell r="L315">
            <v>5.9318714044927798</v>
          </cell>
          <cell r="M315">
            <v>1.15463172309976</v>
          </cell>
        </row>
      </sheetData>
      <sheetData sheetId="51">
        <row r="1">
          <cell r="G1" t="str">
            <v>CNTRY_OUT</v>
          </cell>
          <cell r="H1" t="str">
            <v>EDCAT3</v>
          </cell>
          <cell r="I1" t="str">
            <v>NUMLEVb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343.3</v>
          </cell>
          <cell r="L3">
            <v>641201.16621588601</v>
          </cell>
          <cell r="M3">
            <v>50.514626591977198</v>
          </cell>
          <cell r="N3">
            <v>2.5119859872874799</v>
          </cell>
        </row>
        <row r="4">
          <cell r="G4" t="str">
            <v>Australia</v>
          </cell>
          <cell r="H4">
            <v>1</v>
          </cell>
          <cell r="I4">
            <v>2</v>
          </cell>
          <cell r="J4">
            <v>1</v>
          </cell>
          <cell r="K4">
            <v>394</v>
          </cell>
          <cell r="L4">
            <v>750417.24082674598</v>
          </cell>
          <cell r="M4">
            <v>68.121650773431796</v>
          </cell>
          <cell r="N4">
            <v>3.0018498173810602</v>
          </cell>
        </row>
        <row r="5">
          <cell r="G5" t="str">
            <v>Australia</v>
          </cell>
          <cell r="H5">
            <v>1</v>
          </cell>
          <cell r="I5">
            <v>3</v>
          </cell>
          <cell r="J5">
            <v>1</v>
          </cell>
          <cell r="K5">
            <v>243.8</v>
          </cell>
          <cell r="L5">
            <v>475425.41110463103</v>
          </cell>
          <cell r="M5">
            <v>76.299614676843305</v>
          </cell>
          <cell r="N5">
            <v>3.5492526472956101</v>
          </cell>
        </row>
        <row r="6">
          <cell r="G6" t="str">
            <v>Australia</v>
          </cell>
          <cell r="H6">
            <v>1</v>
          </cell>
          <cell r="I6">
            <v>4</v>
          </cell>
          <cell r="J6">
            <v>1</v>
          </cell>
          <cell r="K6">
            <v>40.9</v>
          </cell>
          <cell r="L6">
            <v>73703.493261649201</v>
          </cell>
          <cell r="M6">
            <v>83.097142666292896</v>
          </cell>
          <cell r="N6">
            <v>9.4114513552819403</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283.60000000000002</v>
          </cell>
          <cell r="L8">
            <v>494961.63620306598</v>
          </cell>
          <cell r="M8">
            <v>64.344132477623305</v>
          </cell>
          <cell r="N8">
            <v>3.0244037300845101</v>
          </cell>
        </row>
        <row r="9">
          <cell r="G9" t="str">
            <v>Australia</v>
          </cell>
          <cell r="H9">
            <v>2</v>
          </cell>
          <cell r="I9">
            <v>2</v>
          </cell>
          <cell r="J9">
            <v>1</v>
          </cell>
          <cell r="K9">
            <v>644.20000000000005</v>
          </cell>
          <cell r="L9">
            <v>1183379.2113373301</v>
          </cell>
          <cell r="M9">
            <v>75.772509658129707</v>
          </cell>
          <cell r="N9">
            <v>2.0183058975835801</v>
          </cell>
        </row>
        <row r="10">
          <cell r="G10" t="str">
            <v>Australia</v>
          </cell>
          <cell r="H10">
            <v>2</v>
          </cell>
          <cell r="I10">
            <v>3</v>
          </cell>
          <cell r="J10">
            <v>1</v>
          </cell>
          <cell r="K10">
            <v>633.1</v>
          </cell>
          <cell r="L10">
            <v>1233245.12008835</v>
          </cell>
          <cell r="M10">
            <v>82.622724780720404</v>
          </cell>
          <cell r="N10">
            <v>1.9244458411123</v>
          </cell>
        </row>
        <row r="11">
          <cell r="G11" t="str">
            <v>Australia</v>
          </cell>
          <cell r="H11">
            <v>2</v>
          </cell>
          <cell r="I11">
            <v>4</v>
          </cell>
          <cell r="J11">
            <v>1</v>
          </cell>
          <cell r="K11">
            <v>179.1</v>
          </cell>
          <cell r="L11">
            <v>345534.65102033003</v>
          </cell>
          <cell r="M11">
            <v>82.438663975008197</v>
          </cell>
          <cell r="N11">
            <v>4.7154351771713303</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165.1</v>
          </cell>
          <cell r="L13">
            <v>274288.79372932902</v>
          </cell>
          <cell r="M13">
            <v>73.420232307367797</v>
          </cell>
          <cell r="N13">
            <v>4.15881248171174</v>
          </cell>
        </row>
        <row r="14">
          <cell r="G14" t="str">
            <v>Australia</v>
          </cell>
          <cell r="H14">
            <v>3</v>
          </cell>
          <cell r="I14">
            <v>2</v>
          </cell>
          <cell r="J14">
            <v>1</v>
          </cell>
          <cell r="K14">
            <v>518.79999999999995</v>
          </cell>
          <cell r="L14">
            <v>874153.95139965496</v>
          </cell>
          <cell r="M14">
            <v>81.155664877112301</v>
          </cell>
          <cell r="N14">
            <v>2.39358018328647</v>
          </cell>
        </row>
        <row r="15">
          <cell r="G15" t="str">
            <v>Australia</v>
          </cell>
          <cell r="H15">
            <v>3</v>
          </cell>
          <cell r="I15">
            <v>3</v>
          </cell>
          <cell r="J15">
            <v>1</v>
          </cell>
          <cell r="K15">
            <v>921.3</v>
          </cell>
          <cell r="L15">
            <v>1547514.3057973301</v>
          </cell>
          <cell r="M15">
            <v>86.321334375403495</v>
          </cell>
          <cell r="N15">
            <v>1.5130517535527801</v>
          </cell>
        </row>
        <row r="16">
          <cell r="G16" t="str">
            <v>Australia</v>
          </cell>
          <cell r="H16">
            <v>3</v>
          </cell>
          <cell r="I16">
            <v>4</v>
          </cell>
          <cell r="J16">
            <v>1</v>
          </cell>
          <cell r="K16">
            <v>573.79999999999995</v>
          </cell>
          <cell r="L16">
            <v>1005145.0739514499</v>
          </cell>
          <cell r="M16">
            <v>90.300792050221702</v>
          </cell>
          <cell r="N16">
            <v>1.70157367934086</v>
          </cell>
        </row>
        <row r="17">
          <cell r="G17" t="str">
            <v>Austria</v>
          </cell>
          <cell r="H17">
            <v>1</v>
          </cell>
          <cell r="I17">
            <v>1</v>
          </cell>
          <cell r="J17">
            <v>1</v>
          </cell>
          <cell r="K17">
            <v>123.9</v>
          </cell>
          <cell r="L17">
            <v>166541.30080537099</v>
          </cell>
          <cell r="M17">
            <v>53.129947489426797</v>
          </cell>
          <cell r="N17">
            <v>3.5668975952260098</v>
          </cell>
        </row>
        <row r="18">
          <cell r="G18" t="str">
            <v>Austria</v>
          </cell>
          <cell r="H18">
            <v>1</v>
          </cell>
          <cell r="I18">
            <v>2</v>
          </cell>
          <cell r="J18">
            <v>1</v>
          </cell>
          <cell r="K18">
            <v>166.3</v>
          </cell>
          <cell r="L18">
            <v>213577.60782347</v>
          </cell>
          <cell r="M18">
            <v>60.835414969429003</v>
          </cell>
          <cell r="N18">
            <v>3.9332341791310901</v>
          </cell>
        </row>
        <row r="19">
          <cell r="G19" t="str">
            <v>Austria</v>
          </cell>
          <cell r="H19">
            <v>1</v>
          </cell>
          <cell r="I19">
            <v>3</v>
          </cell>
          <cell r="J19">
            <v>1</v>
          </cell>
          <cell r="K19">
            <v>86.4</v>
          </cell>
          <cell r="L19">
            <v>109054.750962299</v>
          </cell>
          <cell r="M19">
            <v>63.666489267935397</v>
          </cell>
          <cell r="N19">
            <v>5.1525646774466303</v>
          </cell>
        </row>
        <row r="20">
          <cell r="G20" t="str">
            <v>Austria</v>
          </cell>
          <cell r="H20">
            <v>1</v>
          </cell>
          <cell r="I20">
            <v>4</v>
          </cell>
          <cell r="J20">
            <v>1</v>
          </cell>
          <cell r="K20">
            <v>11.4</v>
          </cell>
          <cell r="L20">
            <v>14739.8535459385</v>
          </cell>
          <cell r="M20">
            <v>77.188559200478295</v>
          </cell>
          <cell r="N20">
            <v>15.139639130491799</v>
          </cell>
        </row>
        <row r="21">
          <cell r="G21" t="str">
            <v>Austria</v>
          </cell>
          <cell r="H21">
            <v>2</v>
          </cell>
          <cell r="I21">
            <v>1</v>
          </cell>
          <cell r="J21">
            <v>1</v>
          </cell>
          <cell r="K21">
            <v>174.8</v>
          </cell>
          <cell r="L21">
            <v>221262.66950730301</v>
          </cell>
          <cell r="M21">
            <v>67.275735256082598</v>
          </cell>
          <cell r="N21">
            <v>3.571988885713</v>
          </cell>
        </row>
        <row r="22">
          <cell r="G22" t="str">
            <v>Austria</v>
          </cell>
          <cell r="H22">
            <v>2</v>
          </cell>
          <cell r="I22">
            <v>2</v>
          </cell>
          <cell r="J22">
            <v>1</v>
          </cell>
          <cell r="K22">
            <v>656.5</v>
          </cell>
          <cell r="L22">
            <v>788502.29290932498</v>
          </cell>
          <cell r="M22">
            <v>75.202590644117294</v>
          </cell>
          <cell r="N22">
            <v>1.7107339019154399</v>
          </cell>
        </row>
        <row r="23">
          <cell r="G23" t="str">
            <v>Austria</v>
          </cell>
          <cell r="H23">
            <v>2</v>
          </cell>
          <cell r="I23">
            <v>3</v>
          </cell>
          <cell r="J23">
            <v>1</v>
          </cell>
          <cell r="K23">
            <v>824.3</v>
          </cell>
          <cell r="L23">
            <v>938026.15821124602</v>
          </cell>
          <cell r="M23">
            <v>83.504303541322102</v>
          </cell>
          <cell r="N23">
            <v>1.4699360536344599</v>
          </cell>
        </row>
        <row r="24">
          <cell r="G24" t="str">
            <v>Austria</v>
          </cell>
          <cell r="H24">
            <v>2</v>
          </cell>
          <cell r="I24">
            <v>4</v>
          </cell>
          <cell r="J24">
            <v>1</v>
          </cell>
          <cell r="K24">
            <v>268.39999999999998</v>
          </cell>
          <cell r="L24">
            <v>295140.25016324699</v>
          </cell>
          <cell r="M24">
            <v>89.671336012883799</v>
          </cell>
          <cell r="N24">
            <v>2.2723632284192101</v>
          </cell>
        </row>
        <row r="25">
          <cell r="G25" t="str">
            <v>Austria</v>
          </cell>
          <cell r="H25">
            <v>3</v>
          </cell>
          <cell r="I25">
            <v>1</v>
          </cell>
          <cell r="J25">
            <v>1</v>
          </cell>
          <cell r="K25">
            <v>23.8</v>
          </cell>
          <cell r="L25">
            <v>22815.7878503059</v>
          </cell>
          <cell r="M25">
            <v>65.930414638888806</v>
          </cell>
          <cell r="N25">
            <v>9.9033574549468693</v>
          </cell>
        </row>
        <row r="26">
          <cell r="G26" t="str">
            <v>Austria</v>
          </cell>
          <cell r="H26">
            <v>3</v>
          </cell>
          <cell r="I26">
            <v>2</v>
          </cell>
          <cell r="J26">
            <v>1</v>
          </cell>
          <cell r="K26">
            <v>143.1</v>
          </cell>
          <cell r="L26">
            <v>129286.439415505</v>
          </cell>
          <cell r="M26">
            <v>79.800930991094205</v>
          </cell>
          <cell r="N26">
            <v>3.9368833428424601</v>
          </cell>
        </row>
        <row r="27">
          <cell r="G27" t="str">
            <v>Austria</v>
          </cell>
          <cell r="H27">
            <v>3</v>
          </cell>
          <cell r="I27">
            <v>3</v>
          </cell>
          <cell r="J27">
            <v>1</v>
          </cell>
          <cell r="K27">
            <v>407.2</v>
          </cell>
          <cell r="L27">
            <v>359719.67305083497</v>
          </cell>
          <cell r="M27">
            <v>88.080488082283296</v>
          </cell>
          <cell r="N27">
            <v>1.9734334744661699</v>
          </cell>
        </row>
        <row r="28">
          <cell r="G28" t="str">
            <v>Austria</v>
          </cell>
          <cell r="H28">
            <v>3</v>
          </cell>
          <cell r="I28">
            <v>4</v>
          </cell>
          <cell r="J28">
            <v>1</v>
          </cell>
          <cell r="K28">
            <v>307.89999999999998</v>
          </cell>
          <cell r="L28">
            <v>260300.33084975899</v>
          </cell>
          <cell r="M28">
            <v>90.008991571574597</v>
          </cell>
          <cell r="N28">
            <v>2.03093722981489</v>
          </cell>
        </row>
        <row r="29">
          <cell r="G29" t="str">
            <v>Canada</v>
          </cell>
          <cell r="H29">
            <v>1</v>
          </cell>
          <cell r="I29">
            <v>1</v>
          </cell>
          <cell r="J29">
            <v>1</v>
          </cell>
          <cell r="K29">
            <v>1037.8</v>
          </cell>
          <cell r="L29">
            <v>681403.889662434</v>
          </cell>
          <cell r="M29">
            <v>51.7929575221739</v>
          </cell>
          <cell r="N29">
            <v>2.2596245267065398</v>
          </cell>
        </row>
        <row r="30">
          <cell r="G30" t="str">
            <v>Canada</v>
          </cell>
          <cell r="H30">
            <v>1</v>
          </cell>
          <cell r="I30">
            <v>2</v>
          </cell>
          <cell r="J30">
            <v>1</v>
          </cell>
          <cell r="K30">
            <v>502.8</v>
          </cell>
          <cell r="L30">
            <v>390844.01385548903</v>
          </cell>
          <cell r="M30">
            <v>65.691486974022396</v>
          </cell>
          <cell r="N30">
            <v>3.8885387460393401</v>
          </cell>
        </row>
        <row r="31">
          <cell r="G31" t="str">
            <v>Canada</v>
          </cell>
          <cell r="H31">
            <v>1</v>
          </cell>
          <cell r="I31">
            <v>3</v>
          </cell>
          <cell r="J31">
            <v>1</v>
          </cell>
          <cell r="K31">
            <v>147.9</v>
          </cell>
          <cell r="L31">
            <v>133167.1919028</v>
          </cell>
          <cell r="M31">
            <v>73.8768443709412</v>
          </cell>
          <cell r="N31">
            <v>5.8888769139133297</v>
          </cell>
        </row>
        <row r="32">
          <cell r="G32" t="str">
            <v>Canada</v>
          </cell>
          <cell r="H32">
            <v>1</v>
          </cell>
          <cell r="I32">
            <v>4</v>
          </cell>
          <cell r="J32">
            <v>1</v>
          </cell>
          <cell r="K32">
            <v>11.5</v>
          </cell>
          <cell r="L32">
            <v>15868.096275010699</v>
          </cell>
          <cell r="M32">
            <v>89.186264647018803</v>
          </cell>
          <cell r="N32">
            <v>18.837915123630601</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1588.1</v>
          </cell>
          <cell r="L34">
            <v>1240718.45676555</v>
          </cell>
          <cell r="M34">
            <v>69.170492687625895</v>
          </cell>
          <cell r="N34">
            <v>1.70740807027509</v>
          </cell>
        </row>
        <row r="35">
          <cell r="G35" t="str">
            <v>Canada</v>
          </cell>
          <cell r="H35">
            <v>2</v>
          </cell>
          <cell r="I35">
            <v>2</v>
          </cell>
          <cell r="J35">
            <v>1</v>
          </cell>
          <cell r="K35">
            <v>2492.9</v>
          </cell>
          <cell r="L35">
            <v>1987602.1763780301</v>
          </cell>
          <cell r="M35">
            <v>78.514430173555695</v>
          </cell>
          <cell r="N35">
            <v>1.4612093313597201</v>
          </cell>
        </row>
        <row r="36">
          <cell r="G36" t="str">
            <v>Canada</v>
          </cell>
          <cell r="H36">
            <v>2</v>
          </cell>
          <cell r="I36">
            <v>3</v>
          </cell>
          <cell r="J36">
            <v>1</v>
          </cell>
          <cell r="K36">
            <v>1770.1</v>
          </cell>
          <cell r="L36">
            <v>1628918.5114579101</v>
          </cell>
          <cell r="M36">
            <v>82.887202443678703</v>
          </cell>
          <cell r="N36">
            <v>1.6075567633202501</v>
          </cell>
        </row>
        <row r="37">
          <cell r="G37" t="str">
            <v>Canada</v>
          </cell>
          <cell r="H37">
            <v>2</v>
          </cell>
          <cell r="I37">
            <v>4</v>
          </cell>
          <cell r="J37">
            <v>1</v>
          </cell>
          <cell r="K37">
            <v>345.9</v>
          </cell>
          <cell r="L37">
            <v>353862.22191661497</v>
          </cell>
          <cell r="M37">
            <v>87.275991312875803</v>
          </cell>
          <cell r="N37">
            <v>3.6382613881257999</v>
          </cell>
        </row>
        <row r="38">
          <cell r="G38" t="str">
            <v>Canada</v>
          </cell>
          <cell r="H38">
            <v>3</v>
          </cell>
          <cell r="I38">
            <v>1</v>
          </cell>
          <cell r="J38">
            <v>1</v>
          </cell>
          <cell r="K38">
            <v>968.5</v>
          </cell>
          <cell r="L38">
            <v>903828.30968916905</v>
          </cell>
          <cell r="M38">
            <v>74.916121781835898</v>
          </cell>
          <cell r="N38">
            <v>2.0808732573979598</v>
          </cell>
        </row>
        <row r="39">
          <cell r="G39" t="str">
            <v>Canada</v>
          </cell>
          <cell r="H39">
            <v>3</v>
          </cell>
          <cell r="I39">
            <v>2</v>
          </cell>
          <cell r="J39">
            <v>1</v>
          </cell>
          <cell r="K39">
            <v>2559.8000000000002</v>
          </cell>
          <cell r="L39">
            <v>2309983.7110804301</v>
          </cell>
          <cell r="M39">
            <v>82.3666417256877</v>
          </cell>
          <cell r="N39">
            <v>1.3163816496604901</v>
          </cell>
        </row>
        <row r="40">
          <cell r="G40" t="str">
            <v>Canada</v>
          </cell>
          <cell r="H40">
            <v>3</v>
          </cell>
          <cell r="I40">
            <v>3</v>
          </cell>
          <cell r="J40">
            <v>1</v>
          </cell>
          <cell r="K40">
            <v>3603.5</v>
          </cell>
          <cell r="L40">
            <v>3442381.7227248698</v>
          </cell>
          <cell r="M40">
            <v>87.209699996155805</v>
          </cell>
          <cell r="N40">
            <v>0.91935558076234103</v>
          </cell>
        </row>
        <row r="41">
          <cell r="G41" t="str">
            <v>Canada</v>
          </cell>
          <cell r="H41">
            <v>3</v>
          </cell>
          <cell r="I41">
            <v>4</v>
          </cell>
          <cell r="J41">
            <v>1</v>
          </cell>
          <cell r="K41">
            <v>1691.2</v>
          </cell>
          <cell r="L41">
            <v>1849653.38706352</v>
          </cell>
          <cell r="M41">
            <v>92.607591063798694</v>
          </cell>
          <cell r="N41">
            <v>1.1548297248988799</v>
          </cell>
        </row>
        <row r="42">
          <cell r="G42" t="str">
            <v>Sharks</v>
          </cell>
          <cell r="H42">
            <v>1</v>
          </cell>
          <cell r="I42">
            <v>1</v>
          </cell>
          <cell r="J42">
            <v>1</v>
          </cell>
          <cell r="K42">
            <v>806.6</v>
          </cell>
          <cell r="L42">
            <v>1940275.0741014199</v>
          </cell>
          <cell r="M42">
            <v>68.370862574280693</v>
          </cell>
          <cell r="N42">
            <v>2.1290746790793702</v>
          </cell>
        </row>
        <row r="43">
          <cell r="G43" t="str">
            <v>Sharks</v>
          </cell>
          <cell r="H43">
            <v>1</v>
          </cell>
          <cell r="I43">
            <v>2</v>
          </cell>
          <cell r="J43">
            <v>1</v>
          </cell>
          <cell r="K43">
            <v>61.5</v>
          </cell>
          <cell r="L43">
            <v>157601.960103021</v>
          </cell>
          <cell r="M43">
            <v>91.0793023078201</v>
          </cell>
          <cell r="N43">
            <v>5.1550726803010001</v>
          </cell>
        </row>
        <row r="44">
          <cell r="G44" t="str">
            <v>Sharks</v>
          </cell>
          <cell r="H44">
            <v>2</v>
          </cell>
          <cell r="I44">
            <v>1</v>
          </cell>
          <cell r="J44">
            <v>1</v>
          </cell>
          <cell r="K44">
            <v>792.4</v>
          </cell>
          <cell r="L44">
            <v>1926050.93006797</v>
          </cell>
          <cell r="M44">
            <v>77.118719455466007</v>
          </cell>
          <cell r="N44">
            <v>1.52164086779969</v>
          </cell>
        </row>
        <row r="45">
          <cell r="G45" t="str">
            <v>Sharks</v>
          </cell>
          <cell r="H45">
            <v>2</v>
          </cell>
          <cell r="I45">
            <v>2</v>
          </cell>
          <cell r="J45">
            <v>1</v>
          </cell>
          <cell r="K45">
            <v>344.8</v>
          </cell>
          <cell r="L45">
            <v>845061.63617437205</v>
          </cell>
          <cell r="M45">
            <v>85.393054667654297</v>
          </cell>
          <cell r="N45">
            <v>2.7793685732173099</v>
          </cell>
        </row>
        <row r="46">
          <cell r="G46" t="str">
            <v>Sharks</v>
          </cell>
          <cell r="H46">
            <v>2</v>
          </cell>
          <cell r="I46">
            <v>3</v>
          </cell>
          <cell r="J46">
            <v>1</v>
          </cell>
          <cell r="K46">
            <v>74.7</v>
          </cell>
          <cell r="L46">
            <v>203621.28520340301</v>
          </cell>
          <cell r="M46">
            <v>86.842504818860803</v>
          </cell>
          <cell r="N46">
            <v>5.5833503957590302</v>
          </cell>
        </row>
        <row r="47">
          <cell r="G47" t="str">
            <v>Sharks</v>
          </cell>
          <cell r="H47">
            <v>2</v>
          </cell>
          <cell r="I47">
            <v>4</v>
          </cell>
          <cell r="J47">
            <v>1</v>
          </cell>
          <cell r="K47">
            <v>6.1</v>
          </cell>
          <cell r="L47">
            <v>21984.210953710899</v>
          </cell>
          <cell r="M47">
            <v>90.102714038582306</v>
          </cell>
          <cell r="N47">
            <v>14.676714811810101</v>
          </cell>
        </row>
        <row r="48">
          <cell r="G48" t="str">
            <v>Sharks</v>
          </cell>
          <cell r="H48">
            <v>3</v>
          </cell>
          <cell r="I48">
            <v>1</v>
          </cell>
          <cell r="J48">
            <v>1</v>
          </cell>
          <cell r="K48">
            <v>287.2</v>
          </cell>
          <cell r="L48">
            <v>655807.12597181299</v>
          </cell>
          <cell r="M48">
            <v>85.476451470793293</v>
          </cell>
          <cell r="N48">
            <v>2.8279891452321499</v>
          </cell>
        </row>
        <row r="49">
          <cell r="G49" t="str">
            <v>Sharks</v>
          </cell>
          <cell r="H49">
            <v>3</v>
          </cell>
          <cell r="I49">
            <v>2</v>
          </cell>
          <cell r="J49">
            <v>1</v>
          </cell>
          <cell r="K49">
            <v>395</v>
          </cell>
          <cell r="L49">
            <v>1020032.65672907</v>
          </cell>
          <cell r="M49">
            <v>89.773230793981796</v>
          </cell>
          <cell r="N49">
            <v>2.47001260203796</v>
          </cell>
        </row>
        <row r="50">
          <cell r="G50" t="str">
            <v>Sharks</v>
          </cell>
          <cell r="H50">
            <v>3</v>
          </cell>
          <cell r="I50">
            <v>3</v>
          </cell>
          <cell r="J50">
            <v>1</v>
          </cell>
          <cell r="K50">
            <v>229.8</v>
          </cell>
          <cell r="L50">
            <v>616246.66606650897</v>
          </cell>
          <cell r="M50">
            <v>92.678735184230106</v>
          </cell>
          <cell r="N50">
            <v>3.69212075686454</v>
          </cell>
        </row>
        <row r="51">
          <cell r="G51" t="str">
            <v>Sharks</v>
          </cell>
          <cell r="H51">
            <v>3</v>
          </cell>
          <cell r="I51">
            <v>4</v>
          </cell>
          <cell r="J51">
            <v>1</v>
          </cell>
          <cell r="K51">
            <v>48</v>
          </cell>
          <cell r="L51">
            <v>159572.16884973401</v>
          </cell>
          <cell r="M51">
            <v>95.432902042158503</v>
          </cell>
          <cell r="N51">
            <v>6.8509354100544204</v>
          </cell>
        </row>
        <row r="52">
          <cell r="G52" t="str">
            <v>Czech Republic</v>
          </cell>
          <cell r="H52">
            <v>1</v>
          </cell>
          <cell r="I52">
            <v>1</v>
          </cell>
          <cell r="J52">
            <v>1</v>
          </cell>
          <cell r="K52">
            <v>59.8</v>
          </cell>
          <cell r="L52">
            <v>97231.666312122295</v>
          </cell>
          <cell r="M52">
            <v>41.130554262578002</v>
          </cell>
          <cell r="N52">
            <v>6.5374624587086796</v>
          </cell>
        </row>
        <row r="53">
          <cell r="G53" t="str">
            <v>Czech Republic</v>
          </cell>
          <cell r="H53">
            <v>1</v>
          </cell>
          <cell r="I53">
            <v>2</v>
          </cell>
          <cell r="J53">
            <v>1</v>
          </cell>
          <cell r="K53">
            <v>55.7</v>
          </cell>
          <cell r="L53">
            <v>118348.013288737</v>
          </cell>
          <cell r="M53">
            <v>43.792485720995501</v>
          </cell>
          <cell r="N53">
            <v>6.0378373060724204</v>
          </cell>
        </row>
        <row r="54">
          <cell r="G54" t="str">
            <v>Czech Republic</v>
          </cell>
          <cell r="H54">
            <v>1</v>
          </cell>
          <cell r="I54">
            <v>3</v>
          </cell>
          <cell r="J54">
            <v>1</v>
          </cell>
          <cell r="K54">
            <v>2</v>
          </cell>
          <cell r="L54">
            <v>491.62863809050862</v>
          </cell>
          <cell r="M54">
            <v>56.358864519357908</v>
          </cell>
          <cell r="N54">
            <v>50.67027137287559</v>
          </cell>
        </row>
        <row r="55">
          <cell r="G55" t="str">
            <v>Czech Republic</v>
          </cell>
          <cell r="H55">
            <v>1</v>
          </cell>
          <cell r="I55">
            <v>4</v>
          </cell>
          <cell r="J55">
            <v>1</v>
          </cell>
          <cell r="K55">
            <v>4.9000000000000004</v>
          </cell>
          <cell r="L55">
            <v>10662.3510339406</v>
          </cell>
          <cell r="M55">
            <v>86.706553357463704</v>
          </cell>
          <cell r="N55">
            <v>26.606212856324099</v>
          </cell>
        </row>
        <row r="56">
          <cell r="G56" t="str">
            <v>Czech Republic</v>
          </cell>
          <cell r="H56">
            <v>2</v>
          </cell>
          <cell r="I56">
            <v>1</v>
          </cell>
          <cell r="J56">
            <v>1</v>
          </cell>
          <cell r="K56">
            <v>221.8</v>
          </cell>
          <cell r="L56">
            <v>333394.42470258102</v>
          </cell>
          <cell r="M56">
            <v>65.570956292514495</v>
          </cell>
          <cell r="N56">
            <v>4.6872146431748503</v>
          </cell>
        </row>
        <row r="57">
          <cell r="G57" t="str">
            <v>Czech Republic</v>
          </cell>
          <cell r="H57">
            <v>2</v>
          </cell>
          <cell r="I57">
            <v>2</v>
          </cell>
          <cell r="J57">
            <v>1</v>
          </cell>
          <cell r="K57">
            <v>830.6</v>
          </cell>
          <cell r="L57">
            <v>1232181.4966160399</v>
          </cell>
          <cell r="M57">
            <v>74.767801883428504</v>
          </cell>
          <cell r="N57">
            <v>2.2244737832419599</v>
          </cell>
        </row>
        <row r="58">
          <cell r="G58" t="str">
            <v>Czech Republic</v>
          </cell>
          <cell r="H58">
            <v>2</v>
          </cell>
          <cell r="I58">
            <v>3</v>
          </cell>
          <cell r="J58">
            <v>1</v>
          </cell>
          <cell r="K58">
            <v>888</v>
          </cell>
          <cell r="L58">
            <v>1340359.60594088</v>
          </cell>
          <cell r="M58">
            <v>79.337053192170302</v>
          </cell>
          <cell r="N58">
            <v>2.16943159003754</v>
          </cell>
        </row>
        <row r="59">
          <cell r="G59" t="str">
            <v>Czech Republic</v>
          </cell>
          <cell r="H59">
            <v>2</v>
          </cell>
          <cell r="I59">
            <v>4</v>
          </cell>
          <cell r="J59">
            <v>1</v>
          </cell>
          <cell r="K59">
            <v>180.6</v>
          </cell>
          <cell r="L59">
            <v>233334.72959996</v>
          </cell>
          <cell r="M59">
            <v>85.011562515681604</v>
          </cell>
          <cell r="N59">
            <v>5.5032160356955</v>
          </cell>
        </row>
        <row r="60">
          <cell r="G60" t="str">
            <v>Czech Republic</v>
          </cell>
          <cell r="H60">
            <v>3</v>
          </cell>
          <cell r="I60">
            <v>1</v>
          </cell>
          <cell r="J60">
            <v>1</v>
          </cell>
          <cell r="K60">
            <v>18.2</v>
          </cell>
          <cell r="L60">
            <v>10067.0288775149</v>
          </cell>
          <cell r="M60">
            <v>66.961079823860899</v>
          </cell>
          <cell r="N60">
            <v>17.854045418829301</v>
          </cell>
        </row>
        <row r="61">
          <cell r="G61" t="str">
            <v>Czech Republic</v>
          </cell>
          <cell r="H61">
            <v>3</v>
          </cell>
          <cell r="I61">
            <v>2</v>
          </cell>
          <cell r="J61">
            <v>1</v>
          </cell>
          <cell r="K61">
            <v>131.80000000000001</v>
          </cell>
          <cell r="L61">
            <v>143213.621679028</v>
          </cell>
          <cell r="M61">
            <v>79.395423514245195</v>
          </cell>
          <cell r="N61">
            <v>5.2691814532773797</v>
          </cell>
        </row>
        <row r="62">
          <cell r="G62" t="str">
            <v>Czech Republic</v>
          </cell>
          <cell r="H62">
            <v>3</v>
          </cell>
          <cell r="I62">
            <v>3</v>
          </cell>
          <cell r="J62">
            <v>1</v>
          </cell>
          <cell r="K62">
            <v>416.3</v>
          </cell>
          <cell r="L62">
            <v>496197.86982936499</v>
          </cell>
          <cell r="M62">
            <v>82.283174526334605</v>
          </cell>
          <cell r="N62">
            <v>3.7335776130695599</v>
          </cell>
        </row>
        <row r="63">
          <cell r="G63" t="str">
            <v>Czech Republic</v>
          </cell>
          <cell r="H63">
            <v>3</v>
          </cell>
          <cell r="I63">
            <v>4</v>
          </cell>
          <cell r="J63">
            <v>1</v>
          </cell>
          <cell r="K63">
            <v>274.7</v>
          </cell>
          <cell r="L63">
            <v>366187.62151230301</v>
          </cell>
          <cell r="M63">
            <v>90.6534227551264</v>
          </cell>
          <cell r="N63">
            <v>3.2860379206036701</v>
          </cell>
        </row>
        <row r="64">
          <cell r="G64" t="str">
            <v>Denmark</v>
          </cell>
          <cell r="H64">
            <v>1</v>
          </cell>
          <cell r="I64">
            <v>2</v>
          </cell>
          <cell r="J64">
            <v>1</v>
          </cell>
          <cell r="K64">
            <v>2</v>
          </cell>
          <cell r="L64">
            <v>491.62863809050901</v>
          </cell>
          <cell r="M64">
            <v>56.358864519357901</v>
          </cell>
          <cell r="N64">
            <v>50.670271372875597</v>
          </cell>
        </row>
        <row r="65">
          <cell r="G65" t="str">
            <v>Denmark</v>
          </cell>
          <cell r="H65">
            <v>1</v>
          </cell>
          <cell r="I65">
            <v>1</v>
          </cell>
          <cell r="J65">
            <v>1</v>
          </cell>
          <cell r="K65">
            <v>204.7</v>
          </cell>
          <cell r="L65">
            <v>97518.421128714603</v>
          </cell>
          <cell r="M65">
            <v>49.414020558271602</v>
          </cell>
          <cell r="N65">
            <v>3.2905269622012301</v>
          </cell>
        </row>
        <row r="66">
          <cell r="G66" t="str">
            <v>Denmark</v>
          </cell>
          <cell r="H66">
            <v>1</v>
          </cell>
          <cell r="I66">
            <v>2</v>
          </cell>
          <cell r="J66">
            <v>1</v>
          </cell>
          <cell r="K66">
            <v>259.60000000000002</v>
          </cell>
          <cell r="L66">
            <v>144011.426393728</v>
          </cell>
          <cell r="M66">
            <v>63.645460216227697</v>
          </cell>
          <cell r="N66">
            <v>3.3182048107739499</v>
          </cell>
        </row>
        <row r="67">
          <cell r="G67" t="str">
            <v>Denmark</v>
          </cell>
          <cell r="H67">
            <v>1</v>
          </cell>
          <cell r="I67">
            <v>3</v>
          </cell>
          <cell r="J67">
            <v>1</v>
          </cell>
          <cell r="K67">
            <v>159</v>
          </cell>
          <cell r="L67">
            <v>95454.022063741097</v>
          </cell>
          <cell r="M67">
            <v>76.573742802722506</v>
          </cell>
          <cell r="N67">
            <v>4.1651746066268602</v>
          </cell>
        </row>
        <row r="68">
          <cell r="G68" t="str">
            <v>Denmark</v>
          </cell>
          <cell r="H68">
            <v>1</v>
          </cell>
          <cell r="I68">
            <v>4</v>
          </cell>
          <cell r="J68">
            <v>1</v>
          </cell>
          <cell r="K68">
            <v>24.7</v>
          </cell>
          <cell r="L68">
            <v>17008.497671670601</v>
          </cell>
          <cell r="M68">
            <v>83.341595858644993</v>
          </cell>
          <cell r="N68">
            <v>10.642398637858101</v>
          </cell>
        </row>
        <row r="69">
          <cell r="G69" t="str">
            <v>Denmark</v>
          </cell>
          <cell r="H69">
            <v>2</v>
          </cell>
          <cell r="I69">
            <v>1</v>
          </cell>
          <cell r="J69">
            <v>1</v>
          </cell>
          <cell r="K69">
            <v>192.3</v>
          </cell>
          <cell r="L69">
            <v>87477.040050144205</v>
          </cell>
          <cell r="M69">
            <v>59.7092541820397</v>
          </cell>
          <cell r="N69">
            <v>3.5317172229890801</v>
          </cell>
        </row>
        <row r="70">
          <cell r="G70" t="str">
            <v>Denmark</v>
          </cell>
          <cell r="H70">
            <v>2</v>
          </cell>
          <cell r="I70">
            <v>2</v>
          </cell>
          <cell r="J70">
            <v>1</v>
          </cell>
          <cell r="K70">
            <v>587</v>
          </cell>
          <cell r="L70">
            <v>299425.718963605</v>
          </cell>
          <cell r="M70">
            <v>74.077713234374798</v>
          </cell>
          <cell r="N70">
            <v>2.0746626783530902</v>
          </cell>
        </row>
        <row r="71">
          <cell r="G71" t="str">
            <v>Denmark</v>
          </cell>
          <cell r="H71">
            <v>2</v>
          </cell>
          <cell r="I71">
            <v>3</v>
          </cell>
          <cell r="J71">
            <v>1</v>
          </cell>
          <cell r="K71">
            <v>676.8</v>
          </cell>
          <cell r="L71">
            <v>380607.38438025501</v>
          </cell>
          <cell r="M71">
            <v>82.694563929908298</v>
          </cell>
          <cell r="N71">
            <v>1.7369742719882999</v>
          </cell>
        </row>
        <row r="72">
          <cell r="G72" t="str">
            <v>Denmark</v>
          </cell>
          <cell r="H72">
            <v>2</v>
          </cell>
          <cell r="I72">
            <v>4</v>
          </cell>
          <cell r="J72">
            <v>1</v>
          </cell>
          <cell r="K72">
            <v>198.9</v>
          </cell>
          <cell r="L72">
            <v>118589.816759352</v>
          </cell>
          <cell r="M72">
            <v>83.553740812990597</v>
          </cell>
          <cell r="N72">
            <v>3.0414088209358701</v>
          </cell>
        </row>
        <row r="73">
          <cell r="G73" t="str">
            <v>Denmark</v>
          </cell>
          <cell r="H73">
            <v>3</v>
          </cell>
          <cell r="I73">
            <v>1</v>
          </cell>
          <cell r="J73">
            <v>1</v>
          </cell>
          <cell r="K73">
            <v>134</v>
          </cell>
          <cell r="L73">
            <v>46333.899696563501</v>
          </cell>
          <cell r="M73">
            <v>69.147402456732394</v>
          </cell>
          <cell r="N73">
            <v>4.5304103546171604</v>
          </cell>
        </row>
        <row r="74">
          <cell r="G74" t="str">
            <v>Denmark</v>
          </cell>
          <cell r="H74">
            <v>3</v>
          </cell>
          <cell r="I74">
            <v>2</v>
          </cell>
          <cell r="J74">
            <v>1</v>
          </cell>
          <cell r="K74">
            <v>447.8</v>
          </cell>
          <cell r="L74">
            <v>182080.160323102</v>
          </cell>
          <cell r="M74">
            <v>80.989742167822897</v>
          </cell>
          <cell r="N74">
            <v>2.0776833372649</v>
          </cell>
        </row>
        <row r="75">
          <cell r="G75" t="str">
            <v>Denmark</v>
          </cell>
          <cell r="H75">
            <v>3</v>
          </cell>
          <cell r="I75">
            <v>3</v>
          </cell>
          <cell r="J75">
            <v>1</v>
          </cell>
          <cell r="K75">
            <v>1048.5999999999999</v>
          </cell>
          <cell r="L75">
            <v>470180.20902930299</v>
          </cell>
          <cell r="M75">
            <v>87.848743932395607</v>
          </cell>
          <cell r="N75">
            <v>1.1625768320008301</v>
          </cell>
        </row>
        <row r="76">
          <cell r="G76" t="str">
            <v>Denmark</v>
          </cell>
          <cell r="H76">
            <v>3</v>
          </cell>
          <cell r="I76">
            <v>4</v>
          </cell>
          <cell r="J76">
            <v>1</v>
          </cell>
          <cell r="K76">
            <v>737.6</v>
          </cell>
          <cell r="L76">
            <v>338050.60277297499</v>
          </cell>
          <cell r="M76">
            <v>93.130002584491706</v>
          </cell>
          <cell r="N76">
            <v>1.31035926197388</v>
          </cell>
        </row>
        <row r="77">
          <cell r="G77" t="str">
            <v>England (UK)</v>
          </cell>
          <cell r="H77">
            <v>1</v>
          </cell>
          <cell r="I77">
            <v>1</v>
          </cell>
          <cell r="J77">
            <v>1</v>
          </cell>
          <cell r="K77">
            <v>235.7</v>
          </cell>
          <cell r="L77">
            <v>1563146.47239814</v>
          </cell>
          <cell r="M77">
            <v>50.9784683603567</v>
          </cell>
          <cell r="N77">
            <v>2.2200993396178101</v>
          </cell>
        </row>
        <row r="78">
          <cell r="G78" t="str">
            <v>England (UK)</v>
          </cell>
          <cell r="H78">
            <v>1</v>
          </cell>
          <cell r="I78">
            <v>2</v>
          </cell>
          <cell r="J78">
            <v>1</v>
          </cell>
          <cell r="K78">
            <v>234.2</v>
          </cell>
          <cell r="L78">
            <v>1597579.7001553799</v>
          </cell>
          <cell r="M78">
            <v>66.804488361575196</v>
          </cell>
          <cell r="N78">
            <v>3.0819895292080899</v>
          </cell>
        </row>
        <row r="79">
          <cell r="G79" t="str">
            <v>England (UK)</v>
          </cell>
          <cell r="H79">
            <v>1</v>
          </cell>
          <cell r="I79">
            <v>3</v>
          </cell>
          <cell r="J79">
            <v>1</v>
          </cell>
          <cell r="K79">
            <v>95.1</v>
          </cell>
          <cell r="L79">
            <v>661515.06846173096</v>
          </cell>
          <cell r="M79">
            <v>73.202851022261399</v>
          </cell>
          <cell r="N79">
            <v>5.1223089160261699</v>
          </cell>
        </row>
        <row r="80">
          <cell r="G80" t="str">
            <v>England (UK)</v>
          </cell>
          <cell r="H80">
            <v>1</v>
          </cell>
          <cell r="I80">
            <v>4</v>
          </cell>
          <cell r="J80">
            <v>1</v>
          </cell>
          <cell r="K80">
            <v>15</v>
          </cell>
          <cell r="L80">
            <v>123607.581322279</v>
          </cell>
          <cell r="M80">
            <v>88.918006074543399</v>
          </cell>
          <cell r="N80">
            <v>8.5876487638116092</v>
          </cell>
        </row>
        <row r="81">
          <cell r="G81" t="str">
            <v>England (UK)</v>
          </cell>
          <cell r="H81">
            <v>2</v>
          </cell>
          <cell r="I81">
            <v>1</v>
          </cell>
          <cell r="J81">
            <v>1</v>
          </cell>
          <cell r="K81">
            <v>202.4</v>
          </cell>
          <cell r="L81">
            <v>1466264.2958124001</v>
          </cell>
          <cell r="M81">
            <v>67.107303639764496</v>
          </cell>
          <cell r="N81">
            <v>3.5365066709717499</v>
          </cell>
        </row>
        <row r="82">
          <cell r="G82" t="str">
            <v>England (UK)</v>
          </cell>
          <cell r="H82">
            <v>2</v>
          </cell>
          <cell r="I82">
            <v>2</v>
          </cell>
          <cell r="J82">
            <v>1</v>
          </cell>
          <cell r="K82">
            <v>383.4</v>
          </cell>
          <cell r="L82">
            <v>2733278.67498746</v>
          </cell>
          <cell r="M82">
            <v>75.319387644475697</v>
          </cell>
          <cell r="N82">
            <v>2.2370498207814098</v>
          </cell>
        </row>
        <row r="83">
          <cell r="G83" t="str">
            <v>England (UK)</v>
          </cell>
          <cell r="H83">
            <v>2</v>
          </cell>
          <cell r="I83">
            <v>3</v>
          </cell>
          <cell r="J83">
            <v>1</v>
          </cell>
          <cell r="K83">
            <v>347.8</v>
          </cell>
          <cell r="L83">
            <v>2651602.3615695899</v>
          </cell>
          <cell r="M83">
            <v>84.536684082192096</v>
          </cell>
          <cell r="N83">
            <v>1.9979854851461401</v>
          </cell>
        </row>
        <row r="84">
          <cell r="G84" t="str">
            <v>England (UK)</v>
          </cell>
          <cell r="H84">
            <v>2</v>
          </cell>
          <cell r="I84">
            <v>4</v>
          </cell>
          <cell r="J84">
            <v>1</v>
          </cell>
          <cell r="K84">
            <v>94.4</v>
          </cell>
          <cell r="L84">
            <v>753253.56233337906</v>
          </cell>
          <cell r="M84">
            <v>86.232845122901793</v>
          </cell>
          <cell r="N84">
            <v>3.9648246023023699</v>
          </cell>
        </row>
        <row r="85">
          <cell r="G85" t="str">
            <v>England (UK)</v>
          </cell>
          <cell r="H85">
            <v>3</v>
          </cell>
          <cell r="I85">
            <v>1</v>
          </cell>
          <cell r="J85">
            <v>1</v>
          </cell>
          <cell r="K85">
            <v>125.3</v>
          </cell>
          <cell r="L85">
            <v>919363.22292090801</v>
          </cell>
          <cell r="M85">
            <v>73.934000823021407</v>
          </cell>
          <cell r="N85">
            <v>3.9326776395038299</v>
          </cell>
        </row>
        <row r="86">
          <cell r="G86" t="str">
            <v>England (UK)</v>
          </cell>
          <cell r="H86">
            <v>3</v>
          </cell>
          <cell r="I86">
            <v>2</v>
          </cell>
          <cell r="J86">
            <v>1</v>
          </cell>
          <cell r="K86">
            <v>392.6</v>
          </cell>
          <cell r="L86">
            <v>2310480.6015770598</v>
          </cell>
          <cell r="M86">
            <v>80.760124759171106</v>
          </cell>
          <cell r="N86">
            <v>2.03521204488688</v>
          </cell>
        </row>
        <row r="87">
          <cell r="G87" t="str">
            <v>England (UK)</v>
          </cell>
          <cell r="H87">
            <v>3</v>
          </cell>
          <cell r="I87">
            <v>3</v>
          </cell>
          <cell r="J87">
            <v>1</v>
          </cell>
          <cell r="K87">
            <v>638.4</v>
          </cell>
          <cell r="L87">
            <v>3763535.4452959299</v>
          </cell>
          <cell r="M87">
            <v>86.452165963064502</v>
          </cell>
          <cell r="N87">
            <v>1.44437133580851</v>
          </cell>
        </row>
        <row r="88">
          <cell r="G88" t="str">
            <v>England (UK)</v>
          </cell>
          <cell r="H88">
            <v>3</v>
          </cell>
          <cell r="I88">
            <v>4</v>
          </cell>
          <cell r="J88">
            <v>1</v>
          </cell>
          <cell r="K88">
            <v>330.7</v>
          </cell>
          <cell r="L88">
            <v>2081487.08742596</v>
          </cell>
          <cell r="M88">
            <v>87.798849157390194</v>
          </cell>
          <cell r="N88">
            <v>1.81221087846332</v>
          </cell>
        </row>
        <row r="89">
          <cell r="G89" t="str">
            <v>Estonia</v>
          </cell>
          <cell r="H89">
            <v>1</v>
          </cell>
          <cell r="I89">
            <v>1</v>
          </cell>
          <cell r="J89">
            <v>1</v>
          </cell>
          <cell r="K89">
            <v>138.80000000000001</v>
          </cell>
          <cell r="L89">
            <v>15801.5417317424</v>
          </cell>
          <cell r="M89">
            <v>47.147379268809402</v>
          </cell>
          <cell r="N89">
            <v>3.2512600059540899</v>
          </cell>
        </row>
        <row r="90">
          <cell r="G90" t="str">
            <v>Estonia</v>
          </cell>
          <cell r="H90">
            <v>1</v>
          </cell>
          <cell r="I90">
            <v>2</v>
          </cell>
          <cell r="J90">
            <v>1</v>
          </cell>
          <cell r="K90">
            <v>187</v>
          </cell>
          <cell r="L90">
            <v>21420.736978790399</v>
          </cell>
          <cell r="M90">
            <v>57.983626147152798</v>
          </cell>
          <cell r="N90">
            <v>2.9585758487538398</v>
          </cell>
        </row>
        <row r="91">
          <cell r="G91" t="str">
            <v>Estonia</v>
          </cell>
          <cell r="H91">
            <v>1</v>
          </cell>
          <cell r="I91">
            <v>3</v>
          </cell>
          <cell r="J91">
            <v>1</v>
          </cell>
          <cell r="K91">
            <v>96.4</v>
          </cell>
          <cell r="L91">
            <v>11499.823181736199</v>
          </cell>
          <cell r="M91">
            <v>70.423415050221905</v>
          </cell>
          <cell r="N91">
            <v>4.3958141572518796</v>
          </cell>
        </row>
        <row r="92">
          <cell r="G92" t="str">
            <v>Estonia</v>
          </cell>
          <cell r="H92">
            <v>1</v>
          </cell>
          <cell r="I92">
            <v>4</v>
          </cell>
          <cell r="J92">
            <v>1</v>
          </cell>
          <cell r="K92">
            <v>7.8</v>
          </cell>
          <cell r="L92">
            <v>1003.1477451271101</v>
          </cell>
          <cell r="M92">
            <v>85.333746162298695</v>
          </cell>
          <cell r="N92">
            <v>13.3042599629495</v>
          </cell>
        </row>
        <row r="93">
          <cell r="G93" t="str">
            <v>Estonia</v>
          </cell>
          <cell r="H93">
            <v>2</v>
          </cell>
          <cell r="I93">
            <v>1</v>
          </cell>
          <cell r="J93">
            <v>1</v>
          </cell>
          <cell r="K93">
            <v>294.39999999999998</v>
          </cell>
          <cell r="L93">
            <v>34788.925169544797</v>
          </cell>
          <cell r="M93">
            <v>64.523797731762699</v>
          </cell>
          <cell r="N93">
            <v>2.85101305993292</v>
          </cell>
        </row>
        <row r="94">
          <cell r="G94" t="str">
            <v>Estonia</v>
          </cell>
          <cell r="H94">
            <v>2</v>
          </cell>
          <cell r="I94">
            <v>2</v>
          </cell>
          <cell r="J94">
            <v>1</v>
          </cell>
          <cell r="K94">
            <v>870.9</v>
          </cell>
          <cell r="L94">
            <v>102100.438634494</v>
          </cell>
          <cell r="M94">
            <v>74.227982720961705</v>
          </cell>
          <cell r="N94">
            <v>1.4179763570078201</v>
          </cell>
        </row>
        <row r="95">
          <cell r="G95" t="str">
            <v>Estonia</v>
          </cell>
          <cell r="H95">
            <v>2</v>
          </cell>
          <cell r="I95">
            <v>3</v>
          </cell>
          <cell r="J95">
            <v>1</v>
          </cell>
          <cell r="K95">
            <v>775</v>
          </cell>
          <cell r="L95">
            <v>92743.893891530897</v>
          </cell>
          <cell r="M95">
            <v>81.431324034251801</v>
          </cell>
          <cell r="N95">
            <v>1.5281603582540599</v>
          </cell>
        </row>
        <row r="96">
          <cell r="G96" t="str">
            <v>Estonia</v>
          </cell>
          <cell r="H96">
            <v>2</v>
          </cell>
          <cell r="I96">
            <v>4</v>
          </cell>
          <cell r="J96">
            <v>1</v>
          </cell>
          <cell r="K96">
            <v>152.69999999999999</v>
          </cell>
          <cell r="L96">
            <v>19291.8336112057</v>
          </cell>
          <cell r="M96">
            <v>89.169941685924002</v>
          </cell>
          <cell r="N96">
            <v>3.4321027709148701</v>
          </cell>
        </row>
        <row r="97">
          <cell r="G97" t="str">
            <v>Estonia</v>
          </cell>
          <cell r="H97">
            <v>3</v>
          </cell>
          <cell r="I97">
            <v>1</v>
          </cell>
          <cell r="J97">
            <v>1</v>
          </cell>
          <cell r="K97">
            <v>126.2</v>
          </cell>
          <cell r="L97">
            <v>14972.533626915299</v>
          </cell>
          <cell r="M97">
            <v>76.554329365708398</v>
          </cell>
          <cell r="N97">
            <v>3.8440722474527398</v>
          </cell>
        </row>
        <row r="98">
          <cell r="G98" t="str">
            <v>Estonia</v>
          </cell>
          <cell r="H98">
            <v>3</v>
          </cell>
          <cell r="I98">
            <v>2</v>
          </cell>
          <cell r="J98">
            <v>1</v>
          </cell>
          <cell r="K98">
            <v>612.9</v>
          </cell>
          <cell r="L98">
            <v>72547.264226361993</v>
          </cell>
          <cell r="M98">
            <v>83.720409497183596</v>
          </cell>
          <cell r="N98">
            <v>1.6130140925616301</v>
          </cell>
        </row>
        <row r="99">
          <cell r="G99" t="str">
            <v>Estonia</v>
          </cell>
          <cell r="H99">
            <v>3</v>
          </cell>
          <cell r="I99">
            <v>3</v>
          </cell>
          <cell r="J99">
            <v>1</v>
          </cell>
          <cell r="K99">
            <v>1024.9000000000001</v>
          </cell>
          <cell r="L99">
            <v>123051.089726565</v>
          </cell>
          <cell r="M99">
            <v>87.999500711752006</v>
          </cell>
          <cell r="N99">
            <v>0.95723817040488302</v>
          </cell>
        </row>
        <row r="100">
          <cell r="G100" t="str">
            <v>Estonia</v>
          </cell>
          <cell r="H100">
            <v>3</v>
          </cell>
          <cell r="I100">
            <v>4</v>
          </cell>
          <cell r="J100">
            <v>1</v>
          </cell>
          <cell r="K100">
            <v>438</v>
          </cell>
          <cell r="L100">
            <v>54168.304335453897</v>
          </cell>
          <cell r="M100">
            <v>95.198776799898496</v>
          </cell>
          <cell r="N100">
            <v>1.15908204341161</v>
          </cell>
        </row>
        <row r="101">
          <cell r="G101" t="str">
            <v>Finland</v>
          </cell>
          <cell r="H101">
            <v>1</v>
          </cell>
          <cell r="I101">
            <v>1</v>
          </cell>
          <cell r="J101">
            <v>1</v>
          </cell>
          <cell r="K101">
            <v>68.7</v>
          </cell>
          <cell r="L101">
            <v>51155.950678904497</v>
          </cell>
          <cell r="M101">
            <v>41.166362895885797</v>
          </cell>
          <cell r="N101">
            <v>4.1884754473151702</v>
          </cell>
        </row>
        <row r="102">
          <cell r="G102" t="str">
            <v>Finland</v>
          </cell>
          <cell r="H102">
            <v>1</v>
          </cell>
          <cell r="I102">
            <v>2</v>
          </cell>
          <cell r="J102">
            <v>1</v>
          </cell>
          <cell r="K102">
            <v>131.4</v>
          </cell>
          <cell r="L102">
            <v>92535.325395645807</v>
          </cell>
          <cell r="M102">
            <v>57.0465717030146</v>
          </cell>
          <cell r="N102">
            <v>3.7660399925322099</v>
          </cell>
        </row>
        <row r="103">
          <cell r="G103" t="str">
            <v>Finland</v>
          </cell>
          <cell r="H103">
            <v>1</v>
          </cell>
          <cell r="I103">
            <v>3</v>
          </cell>
          <cell r="J103">
            <v>1</v>
          </cell>
          <cell r="K103">
            <v>82.1</v>
          </cell>
          <cell r="L103">
            <v>59513.206609586901</v>
          </cell>
          <cell r="M103">
            <v>65.447717600555194</v>
          </cell>
          <cell r="N103">
            <v>4.4696222470063702</v>
          </cell>
        </row>
        <row r="104">
          <cell r="G104" t="str">
            <v>Finland</v>
          </cell>
          <cell r="H104">
            <v>1</v>
          </cell>
          <cell r="I104">
            <v>4</v>
          </cell>
          <cell r="J104">
            <v>1</v>
          </cell>
          <cell r="K104">
            <v>16.8</v>
          </cell>
          <cell r="L104">
            <v>12574.267304765001</v>
          </cell>
          <cell r="M104">
            <v>81.693875127180206</v>
          </cell>
          <cell r="N104">
            <v>11.8118747607998</v>
          </cell>
        </row>
        <row r="105">
          <cell r="G105" t="str">
            <v>Finland</v>
          </cell>
          <cell r="H105">
            <v>2</v>
          </cell>
          <cell r="I105">
            <v>1</v>
          </cell>
          <cell r="J105">
            <v>1</v>
          </cell>
          <cell r="K105">
            <v>159.30000000000001</v>
          </cell>
          <cell r="L105">
            <v>109295.75032011099</v>
          </cell>
          <cell r="M105">
            <v>56.2214814931462</v>
          </cell>
          <cell r="N105">
            <v>3.6841074435641201</v>
          </cell>
        </row>
        <row r="106">
          <cell r="G106" t="str">
            <v>Finland</v>
          </cell>
          <cell r="H106">
            <v>2</v>
          </cell>
          <cell r="I106">
            <v>2</v>
          </cell>
          <cell r="J106">
            <v>1</v>
          </cell>
          <cell r="K106">
            <v>471</v>
          </cell>
          <cell r="L106">
            <v>311740.660140628</v>
          </cell>
          <cell r="M106">
            <v>73.829170752972502</v>
          </cell>
          <cell r="N106">
            <v>2.1187203349057402</v>
          </cell>
        </row>
        <row r="107">
          <cell r="G107" t="str">
            <v>Finland</v>
          </cell>
          <cell r="H107">
            <v>2</v>
          </cell>
          <cell r="I107">
            <v>3</v>
          </cell>
          <cell r="J107">
            <v>1</v>
          </cell>
          <cell r="K107">
            <v>535.29999999999995</v>
          </cell>
          <cell r="L107">
            <v>350175.03218578198</v>
          </cell>
          <cell r="M107">
            <v>79.842414256267702</v>
          </cell>
          <cell r="N107">
            <v>1.7805157491444401</v>
          </cell>
        </row>
        <row r="108">
          <cell r="G108" t="str">
            <v>Finland</v>
          </cell>
          <cell r="H108">
            <v>2</v>
          </cell>
          <cell r="I108">
            <v>4</v>
          </cell>
          <cell r="J108">
            <v>1</v>
          </cell>
          <cell r="K108">
            <v>184.4</v>
          </cell>
          <cell r="L108">
            <v>120947.170554757</v>
          </cell>
          <cell r="M108">
            <v>83.033506743826095</v>
          </cell>
          <cell r="N108">
            <v>2.5562301055513799</v>
          </cell>
        </row>
        <row r="109">
          <cell r="G109" t="str">
            <v>Finland</v>
          </cell>
          <cell r="H109">
            <v>3</v>
          </cell>
          <cell r="I109">
            <v>1</v>
          </cell>
          <cell r="J109">
            <v>1</v>
          </cell>
          <cell r="K109">
            <v>55.6</v>
          </cell>
          <cell r="L109">
            <v>36759.612348837501</v>
          </cell>
          <cell r="M109">
            <v>66.200301362441394</v>
          </cell>
          <cell r="N109">
            <v>6.0946291193305999</v>
          </cell>
        </row>
        <row r="110">
          <cell r="G110" t="str">
            <v>Finland</v>
          </cell>
          <cell r="H110">
            <v>3</v>
          </cell>
          <cell r="I110">
            <v>2</v>
          </cell>
          <cell r="J110">
            <v>1</v>
          </cell>
          <cell r="K110">
            <v>328.4</v>
          </cell>
          <cell r="L110">
            <v>196133.69061890701</v>
          </cell>
          <cell r="M110">
            <v>84.628187870359397</v>
          </cell>
          <cell r="N110">
            <v>2.0223254126579899</v>
          </cell>
        </row>
        <row r="111">
          <cell r="G111" t="str">
            <v>Finland</v>
          </cell>
          <cell r="H111">
            <v>3</v>
          </cell>
          <cell r="I111">
            <v>3</v>
          </cell>
          <cell r="J111">
            <v>1</v>
          </cell>
          <cell r="K111">
            <v>813.1</v>
          </cell>
          <cell r="L111">
            <v>476818.12568564498</v>
          </cell>
          <cell r="M111">
            <v>88.461488413386107</v>
          </cell>
          <cell r="N111">
            <v>1.22199870426468</v>
          </cell>
        </row>
        <row r="112">
          <cell r="G112" t="str">
            <v>Finland</v>
          </cell>
          <cell r="H112">
            <v>3</v>
          </cell>
          <cell r="I112">
            <v>4</v>
          </cell>
          <cell r="J112">
            <v>1</v>
          </cell>
          <cell r="K112">
            <v>641.9</v>
          </cell>
          <cell r="L112">
            <v>371453.56064602197</v>
          </cell>
          <cell r="M112">
            <v>91.204023553435604</v>
          </cell>
          <cell r="N112">
            <v>1.1441197440773301</v>
          </cell>
        </row>
        <row r="113">
          <cell r="G113" t="str">
            <v>Flanders (Belgium)</v>
          </cell>
          <cell r="H113">
            <v>1</v>
          </cell>
          <cell r="I113">
            <v>1</v>
          </cell>
          <cell r="J113">
            <v>1</v>
          </cell>
          <cell r="K113">
            <v>112.9</v>
          </cell>
          <cell r="L113">
            <v>95247.337480140806</v>
          </cell>
          <cell r="M113">
            <v>43.194477505696199</v>
          </cell>
          <cell r="N113">
            <v>3.4692918933825698</v>
          </cell>
        </row>
        <row r="114">
          <cell r="G114" t="str">
            <v>Flanders (Belgium)</v>
          </cell>
          <cell r="H114">
            <v>1</v>
          </cell>
          <cell r="I114">
            <v>2</v>
          </cell>
          <cell r="J114">
            <v>1</v>
          </cell>
          <cell r="K114">
            <v>143.6</v>
          </cell>
          <cell r="L114">
            <v>123010.290975368</v>
          </cell>
          <cell r="M114">
            <v>56.733688964447403</v>
          </cell>
          <cell r="N114">
            <v>3.6479713840686898</v>
          </cell>
        </row>
        <row r="115">
          <cell r="G115" t="str">
            <v>Flanders (Belgium)</v>
          </cell>
          <cell r="H115">
            <v>1</v>
          </cell>
          <cell r="I115">
            <v>3</v>
          </cell>
          <cell r="J115">
            <v>1</v>
          </cell>
          <cell r="K115">
            <v>75.3</v>
          </cell>
          <cell r="L115">
            <v>64177.505876102899</v>
          </cell>
          <cell r="M115">
            <v>64.967671905232194</v>
          </cell>
          <cell r="N115">
            <v>5.0773522647557296</v>
          </cell>
        </row>
        <row r="116">
          <cell r="G116" t="str">
            <v>Flanders (Belgium)</v>
          </cell>
          <cell r="H116">
            <v>1</v>
          </cell>
          <cell r="I116">
            <v>4</v>
          </cell>
          <cell r="J116">
            <v>1</v>
          </cell>
          <cell r="K116">
            <v>9.1999999999999993</v>
          </cell>
          <cell r="L116">
            <v>7485.8329561059099</v>
          </cell>
          <cell r="M116">
            <v>67.324004681465297</v>
          </cell>
          <cell r="N116">
            <v>17.6389445780861</v>
          </cell>
        </row>
        <row r="117">
          <cell r="G117" t="str">
            <v>Flanders (Belgium)</v>
          </cell>
          <cell r="H117">
            <v>2</v>
          </cell>
          <cell r="I117">
            <v>1</v>
          </cell>
          <cell r="J117">
            <v>1</v>
          </cell>
          <cell r="K117">
            <v>168.8</v>
          </cell>
          <cell r="L117">
            <v>139720.301248437</v>
          </cell>
          <cell r="M117">
            <v>67.146325814456304</v>
          </cell>
          <cell r="N117">
            <v>3.2690079846683702</v>
          </cell>
        </row>
        <row r="118">
          <cell r="G118" t="str">
            <v>Flanders (Belgium)</v>
          </cell>
          <cell r="H118">
            <v>2</v>
          </cell>
          <cell r="I118">
            <v>2</v>
          </cell>
          <cell r="J118">
            <v>1</v>
          </cell>
          <cell r="K118">
            <v>483.6</v>
          </cell>
          <cell r="L118">
            <v>402100.72603683203</v>
          </cell>
          <cell r="M118">
            <v>77.474713004203906</v>
          </cell>
          <cell r="N118">
            <v>2.0008987267365601</v>
          </cell>
        </row>
        <row r="119">
          <cell r="G119" t="str">
            <v>Flanders (Belgium)</v>
          </cell>
          <cell r="H119">
            <v>2</v>
          </cell>
          <cell r="I119">
            <v>3</v>
          </cell>
          <cell r="J119">
            <v>1</v>
          </cell>
          <cell r="K119">
            <v>531.9</v>
          </cell>
          <cell r="L119">
            <v>443672.92049576202</v>
          </cell>
          <cell r="M119">
            <v>82.626866296791704</v>
          </cell>
          <cell r="N119">
            <v>1.7402315366480501</v>
          </cell>
        </row>
        <row r="120">
          <cell r="G120" t="str">
            <v>Flanders (Belgium)</v>
          </cell>
          <cell r="H120">
            <v>2</v>
          </cell>
          <cell r="I120">
            <v>4</v>
          </cell>
          <cell r="J120">
            <v>1</v>
          </cell>
          <cell r="K120">
            <v>146.69999999999999</v>
          </cell>
          <cell r="L120">
            <v>122800.61953779899</v>
          </cell>
          <cell r="M120">
            <v>86.997114388451806</v>
          </cell>
          <cell r="N120">
            <v>3.21354197511168</v>
          </cell>
        </row>
        <row r="121">
          <cell r="G121" t="str">
            <v>Flanders (Belgium)</v>
          </cell>
          <cell r="H121">
            <v>3</v>
          </cell>
          <cell r="I121">
            <v>1</v>
          </cell>
          <cell r="J121">
            <v>1</v>
          </cell>
          <cell r="K121">
            <v>28.5</v>
          </cell>
          <cell r="L121">
            <v>24483.687721628699</v>
          </cell>
          <cell r="M121">
            <v>66.714616967141097</v>
          </cell>
          <cell r="N121">
            <v>8.6621800920655492</v>
          </cell>
        </row>
        <row r="122">
          <cell r="G122" t="str">
            <v>Flanders (Belgium)</v>
          </cell>
          <cell r="H122">
            <v>3</v>
          </cell>
          <cell r="I122">
            <v>2</v>
          </cell>
          <cell r="J122">
            <v>1</v>
          </cell>
          <cell r="K122">
            <v>200.6</v>
          </cell>
          <cell r="L122">
            <v>168470.433570472</v>
          </cell>
          <cell r="M122">
            <v>83.794375111696596</v>
          </cell>
          <cell r="N122">
            <v>2.8065028696904299</v>
          </cell>
        </row>
        <row r="123">
          <cell r="G123" t="str">
            <v>Flanders (Belgium)</v>
          </cell>
          <cell r="H123">
            <v>3</v>
          </cell>
          <cell r="I123">
            <v>3</v>
          </cell>
          <cell r="J123">
            <v>1</v>
          </cell>
          <cell r="K123">
            <v>640.9</v>
          </cell>
          <cell r="L123">
            <v>529639.89097311895</v>
          </cell>
          <cell r="M123">
            <v>89.082040782830305</v>
          </cell>
          <cell r="N123">
            <v>1.12659904800067</v>
          </cell>
        </row>
        <row r="124">
          <cell r="G124" t="str">
            <v>Flanders (Belgium)</v>
          </cell>
          <cell r="H124">
            <v>3</v>
          </cell>
          <cell r="I124">
            <v>4</v>
          </cell>
          <cell r="J124">
            <v>1</v>
          </cell>
          <cell r="K124">
            <v>503</v>
          </cell>
          <cell r="L124">
            <v>420883.45297003398</v>
          </cell>
          <cell r="M124">
            <v>93.312156899903002</v>
          </cell>
          <cell r="N124">
            <v>1.2356473510196899</v>
          </cell>
        </row>
        <row r="125">
          <cell r="G125" t="str">
            <v>France</v>
          </cell>
          <cell r="H125">
            <v>1</v>
          </cell>
          <cell r="I125">
            <v>3</v>
          </cell>
          <cell r="J125">
            <v>1</v>
          </cell>
          <cell r="K125">
            <v>1</v>
          </cell>
          <cell r="L125">
            <v>4075.2714507768501</v>
          </cell>
          <cell r="M125">
            <v>11.7401835494639</v>
          </cell>
          <cell r="N125">
            <v>9.7275155642908295</v>
          </cell>
        </row>
        <row r="126">
          <cell r="G126" t="str">
            <v>France</v>
          </cell>
          <cell r="H126">
            <v>1</v>
          </cell>
          <cell r="I126">
            <v>1</v>
          </cell>
          <cell r="J126">
            <v>1</v>
          </cell>
          <cell r="K126">
            <v>422.5</v>
          </cell>
          <cell r="L126">
            <v>2536223.5306724901</v>
          </cell>
          <cell r="M126">
            <v>50.027746958622799</v>
          </cell>
          <cell r="N126">
            <v>1.55276514280383</v>
          </cell>
        </row>
        <row r="127">
          <cell r="G127" t="str">
            <v>France</v>
          </cell>
          <cell r="H127">
            <v>1</v>
          </cell>
          <cell r="I127">
            <v>2</v>
          </cell>
          <cell r="J127">
            <v>1</v>
          </cell>
          <cell r="K127">
            <v>1</v>
          </cell>
          <cell r="L127">
            <v>4075.2714507768533</v>
          </cell>
          <cell r="M127">
            <v>11.740183549463852</v>
          </cell>
          <cell r="N127">
            <v>9.7275155642908331</v>
          </cell>
        </row>
        <row r="128">
          <cell r="G128" t="str">
            <v>France</v>
          </cell>
          <cell r="H128">
            <v>1</v>
          </cell>
          <cell r="I128">
            <v>3</v>
          </cell>
          <cell r="J128">
            <v>1</v>
          </cell>
          <cell r="K128">
            <v>82.8</v>
          </cell>
          <cell r="L128">
            <v>476673.58216443501</v>
          </cell>
          <cell r="M128">
            <v>65.040820661781197</v>
          </cell>
          <cell r="N128">
            <v>5.2117249340771696</v>
          </cell>
        </row>
        <row r="129">
          <cell r="G129" t="str">
            <v>France</v>
          </cell>
          <cell r="H129">
            <v>1</v>
          </cell>
          <cell r="I129">
            <v>4</v>
          </cell>
          <cell r="J129">
            <v>1</v>
          </cell>
          <cell r="K129">
            <v>9.9</v>
          </cell>
          <cell r="L129">
            <v>55379.081244457098</v>
          </cell>
          <cell r="M129">
            <v>68.612823388363395</v>
          </cell>
          <cell r="N129">
            <v>15.540569019902099</v>
          </cell>
        </row>
        <row r="130">
          <cell r="G130" t="str">
            <v>France</v>
          </cell>
          <cell r="H130">
            <v>2</v>
          </cell>
          <cell r="I130">
            <v>3</v>
          </cell>
          <cell r="J130">
            <v>1</v>
          </cell>
          <cell r="K130">
            <v>3</v>
          </cell>
          <cell r="L130">
            <v>12669.087780883499</v>
          </cell>
          <cell r="M130">
            <v>73.632820289684005</v>
          </cell>
          <cell r="N130">
            <v>19.859647051777699</v>
          </cell>
        </row>
        <row r="131">
          <cell r="G131" t="str">
            <v>France</v>
          </cell>
          <cell r="H131">
            <v>2</v>
          </cell>
          <cell r="I131">
            <v>1</v>
          </cell>
          <cell r="J131">
            <v>1</v>
          </cell>
          <cell r="K131">
            <v>428.6</v>
          </cell>
          <cell r="L131">
            <v>2544849.7897344301</v>
          </cell>
          <cell r="M131">
            <v>66.069958723690604</v>
          </cell>
          <cell r="N131">
            <v>1.9207829138452299</v>
          </cell>
        </row>
        <row r="132">
          <cell r="G132" t="str">
            <v>France</v>
          </cell>
          <cell r="H132">
            <v>2</v>
          </cell>
          <cell r="I132">
            <v>2</v>
          </cell>
          <cell r="J132">
            <v>1</v>
          </cell>
          <cell r="K132">
            <v>3</v>
          </cell>
          <cell r="L132">
            <v>12669.087780883541</v>
          </cell>
          <cell r="M132">
            <v>73.632820289683991</v>
          </cell>
          <cell r="N132">
            <v>19.859647051777674</v>
          </cell>
        </row>
        <row r="133">
          <cell r="G133" t="str">
            <v>France</v>
          </cell>
          <cell r="H133">
            <v>2</v>
          </cell>
          <cell r="I133">
            <v>3</v>
          </cell>
          <cell r="J133">
            <v>1</v>
          </cell>
          <cell r="K133">
            <v>518.4</v>
          </cell>
          <cell r="L133">
            <v>3000110.8785928502</v>
          </cell>
          <cell r="M133">
            <v>78.115157087663803</v>
          </cell>
          <cell r="N133">
            <v>1.7371719005227</v>
          </cell>
        </row>
        <row r="134">
          <cell r="G134" t="str">
            <v>France</v>
          </cell>
          <cell r="H134">
            <v>2</v>
          </cell>
          <cell r="I134">
            <v>4</v>
          </cell>
          <cell r="J134">
            <v>1</v>
          </cell>
          <cell r="K134">
            <v>71.099999999999994</v>
          </cell>
          <cell r="L134">
            <v>396597.07960315602</v>
          </cell>
          <cell r="M134">
            <v>81.755145308136903</v>
          </cell>
          <cell r="N134">
            <v>4.9497988440884102</v>
          </cell>
        </row>
        <row r="135">
          <cell r="G135" t="str">
            <v>France</v>
          </cell>
          <cell r="H135">
            <v>3</v>
          </cell>
          <cell r="I135">
            <v>1</v>
          </cell>
          <cell r="J135">
            <v>1</v>
          </cell>
          <cell r="K135">
            <v>76.8</v>
          </cell>
          <cell r="L135">
            <v>396887.56703516899</v>
          </cell>
          <cell r="M135">
            <v>62.443289411967299</v>
          </cell>
          <cell r="N135">
            <v>4.4935417169929499</v>
          </cell>
        </row>
        <row r="136">
          <cell r="G136" t="str">
            <v>France</v>
          </cell>
          <cell r="H136">
            <v>3</v>
          </cell>
          <cell r="I136">
            <v>2</v>
          </cell>
          <cell r="J136">
            <v>1</v>
          </cell>
          <cell r="K136">
            <v>339.5</v>
          </cell>
          <cell r="L136">
            <v>1737023.6233046299</v>
          </cell>
          <cell r="M136">
            <v>80.891816161963405</v>
          </cell>
          <cell r="N136">
            <v>2.09074789581397</v>
          </cell>
        </row>
        <row r="137">
          <cell r="G137" t="str">
            <v>France</v>
          </cell>
          <cell r="H137">
            <v>3</v>
          </cell>
          <cell r="I137">
            <v>3</v>
          </cell>
          <cell r="J137">
            <v>1</v>
          </cell>
          <cell r="K137">
            <v>780.1</v>
          </cell>
          <cell r="L137">
            <v>3944181.8516641702</v>
          </cell>
          <cell r="M137">
            <v>86.320576947266304</v>
          </cell>
          <cell r="N137">
            <v>1.20057439353657</v>
          </cell>
        </row>
        <row r="138">
          <cell r="G138" t="str">
            <v>France</v>
          </cell>
          <cell r="H138">
            <v>3</v>
          </cell>
          <cell r="I138">
            <v>4</v>
          </cell>
          <cell r="J138">
            <v>1</v>
          </cell>
          <cell r="K138">
            <v>385.6</v>
          </cell>
          <cell r="L138">
            <v>1942344.25875713</v>
          </cell>
          <cell r="M138">
            <v>89.562122839818699</v>
          </cell>
          <cell r="N138">
            <v>1.56408097501356</v>
          </cell>
        </row>
        <row r="139">
          <cell r="G139" t="str">
            <v>Germany</v>
          </cell>
          <cell r="H139">
            <v>1</v>
          </cell>
          <cell r="I139">
            <v>1</v>
          </cell>
          <cell r="J139">
            <v>1</v>
          </cell>
          <cell r="K139">
            <v>104.9</v>
          </cell>
          <cell r="L139">
            <v>1313151.0136964601</v>
          </cell>
          <cell r="M139">
            <v>49.7191291142897</v>
          </cell>
          <cell r="N139">
            <v>3.7375640380498298</v>
          </cell>
        </row>
        <row r="140">
          <cell r="G140" t="str">
            <v>Germany</v>
          </cell>
          <cell r="H140">
            <v>1</v>
          </cell>
          <cell r="I140">
            <v>2</v>
          </cell>
          <cell r="J140">
            <v>1</v>
          </cell>
          <cell r="K140">
            <v>67.8</v>
          </cell>
          <cell r="L140">
            <v>831029.18027617701</v>
          </cell>
          <cell r="M140">
            <v>66.595560189225296</v>
          </cell>
          <cell r="N140">
            <v>6.5353424269120701</v>
          </cell>
        </row>
        <row r="141">
          <cell r="G141" t="str">
            <v>Germany</v>
          </cell>
          <cell r="H141">
            <v>1</v>
          </cell>
          <cell r="I141">
            <v>3</v>
          </cell>
          <cell r="J141">
            <v>1</v>
          </cell>
          <cell r="K141">
            <v>23.6</v>
          </cell>
          <cell r="L141">
            <v>266782.854556971</v>
          </cell>
          <cell r="M141">
            <v>66.3792479541018</v>
          </cell>
          <cell r="N141">
            <v>10.1703558736827</v>
          </cell>
        </row>
        <row r="142">
          <cell r="G142" t="str">
            <v>Germany</v>
          </cell>
          <cell r="H142">
            <v>1</v>
          </cell>
          <cell r="I142">
            <v>4</v>
          </cell>
          <cell r="J142">
            <v>1</v>
          </cell>
          <cell r="K142">
            <v>4.7</v>
          </cell>
          <cell r="L142">
            <v>36371.766762261999</v>
          </cell>
          <cell r="M142">
            <v>81.019175623242702</v>
          </cell>
          <cell r="N142">
            <v>24.069949989615001</v>
          </cell>
        </row>
        <row r="143">
          <cell r="G143" t="str">
            <v>Germany</v>
          </cell>
          <cell r="H143">
            <v>2</v>
          </cell>
          <cell r="I143">
            <v>1</v>
          </cell>
          <cell r="J143">
            <v>1</v>
          </cell>
          <cell r="K143">
            <v>279.7</v>
          </cell>
          <cell r="L143">
            <v>3192542.7209333698</v>
          </cell>
          <cell r="M143">
            <v>67.1306808120612</v>
          </cell>
          <cell r="N143">
            <v>2.2836403000571699</v>
          </cell>
        </row>
        <row r="144">
          <cell r="G144" t="str">
            <v>Germany</v>
          </cell>
          <cell r="H144">
            <v>2</v>
          </cell>
          <cell r="I144">
            <v>2</v>
          </cell>
          <cell r="J144">
            <v>1</v>
          </cell>
          <cell r="K144">
            <v>685.5</v>
          </cell>
          <cell r="L144">
            <v>7320269.7949548699</v>
          </cell>
          <cell r="M144">
            <v>77.9971745774521</v>
          </cell>
          <cell r="N144">
            <v>1.7574132517374299</v>
          </cell>
        </row>
        <row r="145">
          <cell r="G145" t="str">
            <v>Germany</v>
          </cell>
          <cell r="H145">
            <v>2</v>
          </cell>
          <cell r="I145">
            <v>3</v>
          </cell>
          <cell r="J145">
            <v>1</v>
          </cell>
          <cell r="K145">
            <v>695</v>
          </cell>
          <cell r="L145">
            <v>7043952.0379095003</v>
          </cell>
          <cell r="M145">
            <v>86.017689096301098</v>
          </cell>
          <cell r="N145">
            <v>1.6315002217579599</v>
          </cell>
        </row>
        <row r="146">
          <cell r="G146" t="str">
            <v>Germany</v>
          </cell>
          <cell r="H146">
            <v>2</v>
          </cell>
          <cell r="I146">
            <v>4</v>
          </cell>
          <cell r="J146">
            <v>1</v>
          </cell>
          <cell r="K146">
            <v>174.8</v>
          </cell>
          <cell r="L146">
            <v>1763568.5162002901</v>
          </cell>
          <cell r="M146">
            <v>88.177395637816701</v>
          </cell>
          <cell r="N146">
            <v>2.2129761983519001</v>
          </cell>
        </row>
        <row r="147">
          <cell r="G147" t="str">
            <v>Germany</v>
          </cell>
          <cell r="H147">
            <v>3</v>
          </cell>
          <cell r="I147">
            <v>1</v>
          </cell>
          <cell r="J147">
            <v>1</v>
          </cell>
          <cell r="K147">
            <v>60.1</v>
          </cell>
          <cell r="L147">
            <v>566602.15609769605</v>
          </cell>
          <cell r="M147">
            <v>70.149797410618106</v>
          </cell>
          <cell r="N147">
            <v>6.8309238245761899</v>
          </cell>
        </row>
        <row r="148">
          <cell r="G148" t="str">
            <v>Germany</v>
          </cell>
          <cell r="H148">
            <v>3</v>
          </cell>
          <cell r="I148">
            <v>2</v>
          </cell>
          <cell r="J148">
            <v>1</v>
          </cell>
          <cell r="K148">
            <v>277.5</v>
          </cell>
          <cell r="L148">
            <v>2592491.0750712799</v>
          </cell>
          <cell r="M148">
            <v>83.097589259960699</v>
          </cell>
          <cell r="N148">
            <v>2.5513348082514402</v>
          </cell>
        </row>
        <row r="149">
          <cell r="G149" t="str">
            <v>Germany</v>
          </cell>
          <cell r="H149">
            <v>3</v>
          </cell>
          <cell r="I149">
            <v>3</v>
          </cell>
          <cell r="J149">
            <v>1</v>
          </cell>
          <cell r="K149">
            <v>658</v>
          </cell>
          <cell r="L149">
            <v>6083560.7195732398</v>
          </cell>
          <cell r="M149">
            <v>89.269322982358901</v>
          </cell>
          <cell r="N149">
            <v>1.3716346945931199</v>
          </cell>
        </row>
        <row r="150">
          <cell r="G150" t="str">
            <v>Germany</v>
          </cell>
          <cell r="H150">
            <v>3</v>
          </cell>
          <cell r="I150">
            <v>4</v>
          </cell>
          <cell r="J150">
            <v>1</v>
          </cell>
          <cell r="K150">
            <v>442.4</v>
          </cell>
          <cell r="L150">
            <v>4073491.2958700801</v>
          </cell>
          <cell r="M150">
            <v>92.787578879136305</v>
          </cell>
          <cell r="N150">
            <v>1.5348841406185001</v>
          </cell>
        </row>
        <row r="151">
          <cell r="G151" t="str">
            <v>Capitals</v>
          </cell>
          <cell r="H151">
            <v>1</v>
          </cell>
          <cell r="I151">
            <v>1</v>
          </cell>
          <cell r="J151">
            <v>1</v>
          </cell>
          <cell r="K151">
            <v>249.9</v>
          </cell>
          <cell r="L151">
            <v>421419.794222294</v>
          </cell>
          <cell r="M151">
            <v>46.3409473673047</v>
          </cell>
          <cell r="N151">
            <v>3.02003507849787</v>
          </cell>
        </row>
        <row r="152">
          <cell r="G152" t="str">
            <v>Capitals</v>
          </cell>
          <cell r="H152">
            <v>1</v>
          </cell>
          <cell r="I152">
            <v>2</v>
          </cell>
          <cell r="J152">
            <v>1</v>
          </cell>
          <cell r="K152">
            <v>175.5</v>
          </cell>
          <cell r="L152">
            <v>311963.96945646702</v>
          </cell>
          <cell r="M152">
            <v>41.686256970379901</v>
          </cell>
          <cell r="N152">
            <v>3.6851049694870199</v>
          </cell>
        </row>
        <row r="153">
          <cell r="G153" t="str">
            <v>Capitals</v>
          </cell>
          <cell r="H153">
            <v>1</v>
          </cell>
          <cell r="I153">
            <v>3</v>
          </cell>
          <cell r="J153">
            <v>1</v>
          </cell>
          <cell r="K153">
            <v>55.2</v>
          </cell>
          <cell r="L153">
            <v>103373.316978859</v>
          </cell>
          <cell r="M153">
            <v>45.239723551847298</v>
          </cell>
          <cell r="N153">
            <v>6.4759431382610497</v>
          </cell>
        </row>
        <row r="154">
          <cell r="G154" t="str">
            <v>Capitals</v>
          </cell>
          <cell r="H154">
            <v>2</v>
          </cell>
          <cell r="I154">
            <v>1</v>
          </cell>
          <cell r="J154">
            <v>1</v>
          </cell>
          <cell r="K154">
            <v>283</v>
          </cell>
          <cell r="L154">
            <v>317288.39191197802</v>
          </cell>
          <cell r="M154">
            <v>50.770474129668301</v>
          </cell>
          <cell r="N154">
            <v>2.57236716535412</v>
          </cell>
        </row>
        <row r="155">
          <cell r="G155" t="str">
            <v>Capitals</v>
          </cell>
          <cell r="H155">
            <v>2</v>
          </cell>
          <cell r="I155">
            <v>2</v>
          </cell>
          <cell r="J155">
            <v>1</v>
          </cell>
          <cell r="K155">
            <v>443.2</v>
          </cell>
          <cell r="L155">
            <v>526185.12679440004</v>
          </cell>
          <cell r="M155">
            <v>49.953464465739401</v>
          </cell>
          <cell r="N155">
            <v>2.4536217496428701</v>
          </cell>
        </row>
        <row r="156">
          <cell r="G156" t="str">
            <v>Capitals</v>
          </cell>
          <cell r="H156">
            <v>2</v>
          </cell>
          <cell r="I156">
            <v>3</v>
          </cell>
          <cell r="J156">
            <v>1</v>
          </cell>
          <cell r="K156">
            <v>242.8</v>
          </cell>
          <cell r="L156">
            <v>331763.35338102002</v>
          </cell>
          <cell r="M156">
            <v>53.458920767586797</v>
          </cell>
          <cell r="N156">
            <v>3.6459063903744702</v>
          </cell>
        </row>
        <row r="157">
          <cell r="G157" t="str">
            <v>Capitals</v>
          </cell>
          <cell r="H157">
            <v>2</v>
          </cell>
          <cell r="I157">
            <v>4</v>
          </cell>
          <cell r="J157">
            <v>1</v>
          </cell>
          <cell r="K157">
            <v>33</v>
          </cell>
          <cell r="L157">
            <v>53512.546987284797</v>
          </cell>
          <cell r="M157">
            <v>60.397254895534502</v>
          </cell>
          <cell r="N157">
            <v>8.8516585393387803</v>
          </cell>
        </row>
        <row r="158">
          <cell r="G158" t="str">
            <v>Capitals</v>
          </cell>
          <cell r="H158">
            <v>3</v>
          </cell>
          <cell r="I158">
            <v>1</v>
          </cell>
          <cell r="J158">
            <v>1</v>
          </cell>
          <cell r="K158">
            <v>100.5</v>
          </cell>
          <cell r="L158">
            <v>118041.992730286</v>
          </cell>
          <cell r="M158">
            <v>64.900912422397695</v>
          </cell>
          <cell r="N158">
            <v>5.4863371383887296</v>
          </cell>
        </row>
        <row r="159">
          <cell r="G159" t="str">
            <v>Capitals</v>
          </cell>
          <cell r="H159">
            <v>3</v>
          </cell>
          <cell r="I159">
            <v>2</v>
          </cell>
          <cell r="J159">
            <v>1</v>
          </cell>
          <cell r="K159">
            <v>275.8</v>
          </cell>
          <cell r="L159">
            <v>350868.68242049101</v>
          </cell>
          <cell r="M159">
            <v>61.0960401859478</v>
          </cell>
          <cell r="N159">
            <v>3.3487787527447201</v>
          </cell>
        </row>
        <row r="160">
          <cell r="G160" t="str">
            <v>Capitals</v>
          </cell>
          <cell r="H160">
            <v>3</v>
          </cell>
          <cell r="I160">
            <v>3</v>
          </cell>
          <cell r="J160">
            <v>1</v>
          </cell>
          <cell r="K160">
            <v>307.89999999999998</v>
          </cell>
          <cell r="L160">
            <v>434136.43670073198</v>
          </cell>
          <cell r="M160">
            <v>69.006142075788404</v>
          </cell>
          <cell r="N160">
            <v>3.43564363340144</v>
          </cell>
        </row>
        <row r="161">
          <cell r="G161" t="str">
            <v>Capitals</v>
          </cell>
          <cell r="H161">
            <v>3</v>
          </cell>
          <cell r="I161">
            <v>4</v>
          </cell>
          <cell r="J161">
            <v>1</v>
          </cell>
          <cell r="K161">
            <v>122.8</v>
          </cell>
          <cell r="L161">
            <v>205059.49595883899</v>
          </cell>
          <cell r="M161">
            <v>82.123565589576202</v>
          </cell>
          <cell r="N161">
            <v>4.5397211071140902</v>
          </cell>
        </row>
        <row r="162">
          <cell r="G162" t="str">
            <v>Ireland</v>
          </cell>
          <cell r="H162">
            <v>1</v>
          </cell>
          <cell r="I162">
            <v>1</v>
          </cell>
          <cell r="J162">
            <v>1</v>
          </cell>
          <cell r="K162">
            <v>239.9</v>
          </cell>
          <cell r="L162">
            <v>138624.22547567499</v>
          </cell>
          <cell r="M162">
            <v>41.469204253811803</v>
          </cell>
          <cell r="N162">
            <v>3.0501744114951999</v>
          </cell>
        </row>
        <row r="163">
          <cell r="G163" t="str">
            <v>Ireland</v>
          </cell>
          <cell r="H163">
            <v>1</v>
          </cell>
          <cell r="I163">
            <v>2</v>
          </cell>
          <cell r="J163">
            <v>1</v>
          </cell>
          <cell r="K163">
            <v>221.6</v>
          </cell>
          <cell r="L163">
            <v>134287.020599549</v>
          </cell>
          <cell r="M163">
            <v>54.229535521971698</v>
          </cell>
          <cell r="N163">
            <v>3.4128283270808701</v>
          </cell>
        </row>
        <row r="164">
          <cell r="G164" t="str">
            <v>Ireland</v>
          </cell>
          <cell r="H164">
            <v>1</v>
          </cell>
          <cell r="I164">
            <v>3</v>
          </cell>
          <cell r="J164">
            <v>1</v>
          </cell>
          <cell r="K164">
            <v>68</v>
          </cell>
          <cell r="L164">
            <v>44831.092455305698</v>
          </cell>
          <cell r="M164">
            <v>57.990063280886503</v>
          </cell>
          <cell r="N164">
            <v>6.6274256887251299</v>
          </cell>
        </row>
        <row r="165">
          <cell r="G165" t="str">
            <v>Ireland</v>
          </cell>
          <cell r="H165">
            <v>2</v>
          </cell>
          <cell r="I165">
            <v>1</v>
          </cell>
          <cell r="J165">
            <v>1</v>
          </cell>
          <cell r="K165">
            <v>245.3</v>
          </cell>
          <cell r="L165">
            <v>124143.54090332901</v>
          </cell>
          <cell r="M165">
            <v>57.154816775502702</v>
          </cell>
          <cell r="N165">
            <v>3.49033724183364</v>
          </cell>
        </row>
        <row r="166">
          <cell r="G166" t="str">
            <v>Ireland</v>
          </cell>
          <cell r="H166">
            <v>2</v>
          </cell>
          <cell r="I166">
            <v>2</v>
          </cell>
          <cell r="J166">
            <v>1</v>
          </cell>
          <cell r="K166">
            <v>527.70000000000005</v>
          </cell>
          <cell r="L166">
            <v>263198.82195166801</v>
          </cell>
          <cell r="M166">
            <v>65.827346846902898</v>
          </cell>
          <cell r="N166">
            <v>2.3829692767947899</v>
          </cell>
        </row>
        <row r="167">
          <cell r="G167" t="str">
            <v>Ireland</v>
          </cell>
          <cell r="H167">
            <v>2</v>
          </cell>
          <cell r="I167">
            <v>3</v>
          </cell>
          <cell r="J167">
            <v>1</v>
          </cell>
          <cell r="K167">
            <v>371.8</v>
          </cell>
          <cell r="L167">
            <v>184658.90358114001</v>
          </cell>
          <cell r="M167">
            <v>71.391021230456303</v>
          </cell>
          <cell r="N167">
            <v>2.9836705496483802</v>
          </cell>
        </row>
        <row r="168">
          <cell r="G168" t="str">
            <v>Ireland</v>
          </cell>
          <cell r="H168">
            <v>2</v>
          </cell>
          <cell r="I168">
            <v>4</v>
          </cell>
          <cell r="J168">
            <v>1</v>
          </cell>
          <cell r="K168">
            <v>60.2</v>
          </cell>
          <cell r="L168">
            <v>31285.707003531199</v>
          </cell>
          <cell r="M168">
            <v>75.319636516144399</v>
          </cell>
          <cell r="N168">
            <v>6.9560104465135</v>
          </cell>
        </row>
        <row r="169">
          <cell r="G169" t="str">
            <v>Ireland</v>
          </cell>
          <cell r="H169">
            <v>3</v>
          </cell>
          <cell r="I169">
            <v>1</v>
          </cell>
          <cell r="J169">
            <v>1</v>
          </cell>
          <cell r="K169">
            <v>124.5</v>
          </cell>
          <cell r="L169">
            <v>51202.938909647302</v>
          </cell>
          <cell r="M169">
            <v>74.135794327010998</v>
          </cell>
          <cell r="N169">
            <v>4.70125773208167</v>
          </cell>
        </row>
        <row r="170">
          <cell r="G170" t="str">
            <v>Ireland</v>
          </cell>
          <cell r="H170">
            <v>3</v>
          </cell>
          <cell r="I170">
            <v>2</v>
          </cell>
          <cell r="J170">
            <v>1</v>
          </cell>
          <cell r="K170">
            <v>489.1</v>
          </cell>
          <cell r="L170">
            <v>207502.14320446301</v>
          </cell>
          <cell r="M170">
            <v>78.610720506844899</v>
          </cell>
          <cell r="N170">
            <v>1.8868026523839001</v>
          </cell>
        </row>
        <row r="171">
          <cell r="G171" t="str">
            <v>Ireland</v>
          </cell>
          <cell r="H171">
            <v>3</v>
          </cell>
          <cell r="I171">
            <v>3</v>
          </cell>
          <cell r="J171">
            <v>1</v>
          </cell>
          <cell r="K171">
            <v>703.6</v>
          </cell>
          <cell r="L171">
            <v>303082.47262836999</v>
          </cell>
          <cell r="M171">
            <v>83.053096724597907</v>
          </cell>
          <cell r="N171">
            <v>1.6522732647548299</v>
          </cell>
        </row>
        <row r="172">
          <cell r="G172" t="str">
            <v>Ireland</v>
          </cell>
          <cell r="H172">
            <v>3</v>
          </cell>
          <cell r="I172">
            <v>4</v>
          </cell>
          <cell r="J172">
            <v>1</v>
          </cell>
          <cell r="K172">
            <v>304.8</v>
          </cell>
          <cell r="L172">
            <v>127940.999853093</v>
          </cell>
          <cell r="M172">
            <v>86.404540090900397</v>
          </cell>
          <cell r="N172">
            <v>2.2569808004710201</v>
          </cell>
        </row>
        <row r="173">
          <cell r="G173" t="str">
            <v>Penguins</v>
          </cell>
          <cell r="H173">
            <v>1</v>
          </cell>
          <cell r="I173">
            <v>1</v>
          </cell>
          <cell r="J173">
            <v>1</v>
          </cell>
          <cell r="K173">
            <v>207.2</v>
          </cell>
          <cell r="L173">
            <v>139260.20986157499</v>
          </cell>
          <cell r="M173">
            <v>45.798610950326697</v>
          </cell>
          <cell r="N173">
            <v>2.4532170762558501</v>
          </cell>
        </row>
        <row r="174">
          <cell r="G174" t="str">
            <v>Penguins</v>
          </cell>
          <cell r="H174">
            <v>1</v>
          </cell>
          <cell r="I174">
            <v>2</v>
          </cell>
          <cell r="J174">
            <v>1</v>
          </cell>
          <cell r="K174">
            <v>82.5</v>
          </cell>
          <cell r="L174">
            <v>59979.270004626102</v>
          </cell>
          <cell r="M174">
            <v>58.022933831612001</v>
          </cell>
          <cell r="N174">
            <v>6.1408428142295</v>
          </cell>
        </row>
        <row r="175">
          <cell r="G175" t="str">
            <v>Penguins</v>
          </cell>
          <cell r="H175">
            <v>1</v>
          </cell>
          <cell r="I175">
            <v>3</v>
          </cell>
          <cell r="J175">
            <v>1</v>
          </cell>
          <cell r="K175">
            <v>36.4</v>
          </cell>
          <cell r="L175">
            <v>24824.2526388234</v>
          </cell>
          <cell r="M175">
            <v>54.737586236772003</v>
          </cell>
          <cell r="N175">
            <v>9.1636976697822803</v>
          </cell>
        </row>
        <row r="176">
          <cell r="G176" t="str">
            <v>Penguins</v>
          </cell>
          <cell r="H176">
            <v>1</v>
          </cell>
          <cell r="I176">
            <v>4</v>
          </cell>
          <cell r="J176">
            <v>1</v>
          </cell>
          <cell r="K176">
            <v>2.9</v>
          </cell>
          <cell r="L176">
            <v>1956.07099549346</v>
          </cell>
          <cell r="M176">
            <v>28.006174534679499</v>
          </cell>
          <cell r="N176">
            <v>22.457252682449099</v>
          </cell>
        </row>
        <row r="177">
          <cell r="G177" t="str">
            <v>Penguins</v>
          </cell>
          <cell r="H177">
            <v>2</v>
          </cell>
          <cell r="I177">
            <v>1</v>
          </cell>
          <cell r="J177">
            <v>1</v>
          </cell>
          <cell r="K177">
            <v>388.1</v>
          </cell>
          <cell r="L177">
            <v>350277.83111655602</v>
          </cell>
          <cell r="M177">
            <v>67.913187879315203</v>
          </cell>
          <cell r="N177">
            <v>2.3642318620770002</v>
          </cell>
        </row>
        <row r="178">
          <cell r="G178" t="str">
            <v>Penguins</v>
          </cell>
          <cell r="H178">
            <v>2</v>
          </cell>
          <cell r="I178">
            <v>2</v>
          </cell>
          <cell r="J178">
            <v>1</v>
          </cell>
          <cell r="K178">
            <v>345.1</v>
          </cell>
          <cell r="L178">
            <v>323883.35027093301</v>
          </cell>
          <cell r="M178">
            <v>75.256821560931598</v>
          </cell>
          <cell r="N178">
            <v>2.28324854192413</v>
          </cell>
        </row>
        <row r="179">
          <cell r="G179" t="str">
            <v>Penguins</v>
          </cell>
          <cell r="H179">
            <v>2</v>
          </cell>
          <cell r="I179">
            <v>3</v>
          </cell>
          <cell r="J179">
            <v>1</v>
          </cell>
          <cell r="K179">
            <v>205</v>
          </cell>
          <cell r="L179">
            <v>200984.622717533</v>
          </cell>
          <cell r="M179">
            <v>79.509890583730396</v>
          </cell>
          <cell r="N179">
            <v>2.83576882601781</v>
          </cell>
        </row>
        <row r="180">
          <cell r="G180" t="str">
            <v>Penguins</v>
          </cell>
          <cell r="H180">
            <v>2</v>
          </cell>
          <cell r="I180">
            <v>4</v>
          </cell>
          <cell r="J180">
            <v>1</v>
          </cell>
          <cell r="K180">
            <v>54.8</v>
          </cell>
          <cell r="L180">
            <v>56418.626103652699</v>
          </cell>
          <cell r="M180">
            <v>75.756012923332307</v>
          </cell>
          <cell r="N180">
            <v>6.4795083248679397</v>
          </cell>
        </row>
        <row r="181">
          <cell r="G181" t="str">
            <v>Penguins</v>
          </cell>
          <cell r="H181">
            <v>3</v>
          </cell>
          <cell r="I181">
            <v>1</v>
          </cell>
          <cell r="J181">
            <v>1</v>
          </cell>
          <cell r="K181">
            <v>263.5</v>
          </cell>
          <cell r="L181">
            <v>235974.84403429599</v>
          </cell>
          <cell r="M181">
            <v>77.020313293187499</v>
          </cell>
          <cell r="N181">
            <v>2.64347383717856</v>
          </cell>
        </row>
        <row r="182">
          <cell r="G182" t="str">
            <v>Penguins</v>
          </cell>
          <cell r="H182">
            <v>3</v>
          </cell>
          <cell r="I182">
            <v>2</v>
          </cell>
          <cell r="J182">
            <v>1</v>
          </cell>
          <cell r="K182">
            <v>478.5</v>
          </cell>
          <cell r="L182">
            <v>449306.35447201598</v>
          </cell>
          <cell r="M182">
            <v>83.056440811262306</v>
          </cell>
          <cell r="N182">
            <v>1.81735842885219</v>
          </cell>
        </row>
        <row r="183">
          <cell r="G183" t="str">
            <v>Penguins</v>
          </cell>
          <cell r="H183">
            <v>3</v>
          </cell>
          <cell r="I183">
            <v>3</v>
          </cell>
          <cell r="J183">
            <v>1</v>
          </cell>
          <cell r="K183">
            <v>567.6</v>
          </cell>
          <cell r="L183">
            <v>571261.32708384702</v>
          </cell>
          <cell r="M183">
            <v>88.084657801122006</v>
          </cell>
          <cell r="N183">
            <v>1.2729327164587101</v>
          </cell>
        </row>
        <row r="184">
          <cell r="G184" t="str">
            <v>Penguins</v>
          </cell>
          <cell r="H184">
            <v>3</v>
          </cell>
          <cell r="I184">
            <v>4</v>
          </cell>
          <cell r="J184">
            <v>1</v>
          </cell>
          <cell r="K184">
            <v>288.39999999999998</v>
          </cell>
          <cell r="L184">
            <v>305965.70279752603</v>
          </cell>
          <cell r="M184">
            <v>91.914146635411797</v>
          </cell>
          <cell r="N184">
            <v>1.7714606746052599</v>
          </cell>
        </row>
        <row r="185">
          <cell r="G185" t="str">
            <v>Italy</v>
          </cell>
          <cell r="H185">
            <v>1</v>
          </cell>
          <cell r="I185">
            <v>1</v>
          </cell>
          <cell r="J185">
            <v>1</v>
          </cell>
          <cell r="K185">
            <v>318.60000000000002</v>
          </cell>
          <cell r="L185">
            <v>3601908.3502584002</v>
          </cell>
          <cell r="M185">
            <v>45.294874648847802</v>
          </cell>
          <cell r="N185">
            <v>2.2087303386458998</v>
          </cell>
        </row>
        <row r="186">
          <cell r="G186" t="str">
            <v>Italy</v>
          </cell>
          <cell r="H186">
            <v>1</v>
          </cell>
          <cell r="I186">
            <v>2</v>
          </cell>
          <cell r="J186">
            <v>1</v>
          </cell>
          <cell r="K186">
            <v>337.9</v>
          </cell>
          <cell r="L186">
            <v>3910793.6730852001</v>
          </cell>
          <cell r="M186">
            <v>58.159212288972597</v>
          </cell>
          <cell r="N186">
            <v>2.1725982738213601</v>
          </cell>
        </row>
        <row r="187">
          <cell r="G187" t="str">
            <v>Italy</v>
          </cell>
          <cell r="H187">
            <v>1</v>
          </cell>
          <cell r="I187">
            <v>3</v>
          </cell>
          <cell r="J187">
            <v>1</v>
          </cell>
          <cell r="K187">
            <v>114.4</v>
          </cell>
          <cell r="L187">
            <v>1415983.1521945</v>
          </cell>
          <cell r="M187">
            <v>70.2212379578134</v>
          </cell>
          <cell r="N187">
            <v>4.7509688490106496</v>
          </cell>
        </row>
        <row r="188">
          <cell r="G188" t="str">
            <v>Italy</v>
          </cell>
          <cell r="H188">
            <v>1</v>
          </cell>
          <cell r="I188">
            <v>4</v>
          </cell>
          <cell r="J188">
            <v>1</v>
          </cell>
          <cell r="K188">
            <v>8.1</v>
          </cell>
          <cell r="L188">
            <v>103928.2084009</v>
          </cell>
          <cell r="M188">
            <v>81.035106838314405</v>
          </cell>
          <cell r="N188">
            <v>17.271217072604198</v>
          </cell>
        </row>
        <row r="189">
          <cell r="G189" t="str">
            <v>Italy</v>
          </cell>
          <cell r="H189">
            <v>2</v>
          </cell>
          <cell r="I189">
            <v>1</v>
          </cell>
          <cell r="J189">
            <v>1</v>
          </cell>
          <cell r="K189">
            <v>210.8</v>
          </cell>
          <cell r="L189">
            <v>1252706.8722452</v>
          </cell>
          <cell r="M189">
            <v>65.018969722299104</v>
          </cell>
          <cell r="N189">
            <v>3.9340172147687098</v>
          </cell>
        </row>
        <row r="190">
          <cell r="G190" t="str">
            <v>Italy</v>
          </cell>
          <cell r="H190">
            <v>2</v>
          </cell>
          <cell r="I190">
            <v>2</v>
          </cell>
          <cell r="J190">
            <v>1</v>
          </cell>
          <cell r="K190">
            <v>515.5</v>
          </cell>
          <cell r="L190">
            <v>2977779.0026918999</v>
          </cell>
          <cell r="M190">
            <v>65.057217547903903</v>
          </cell>
          <cell r="N190">
            <v>2.70114378436483</v>
          </cell>
        </row>
        <row r="191">
          <cell r="G191" t="str">
            <v>Italy</v>
          </cell>
          <cell r="H191">
            <v>2</v>
          </cell>
          <cell r="I191">
            <v>3</v>
          </cell>
          <cell r="J191">
            <v>1</v>
          </cell>
          <cell r="K191">
            <v>477.3</v>
          </cell>
          <cell r="L191">
            <v>3017310.9847542001</v>
          </cell>
          <cell r="M191">
            <v>75.924601152381797</v>
          </cell>
          <cell r="N191">
            <v>2.6996629962260998</v>
          </cell>
        </row>
        <row r="192">
          <cell r="G192" t="str">
            <v>Italy</v>
          </cell>
          <cell r="H192">
            <v>2</v>
          </cell>
          <cell r="I192">
            <v>4</v>
          </cell>
          <cell r="J192">
            <v>1</v>
          </cell>
          <cell r="K192">
            <v>104.4</v>
          </cell>
          <cell r="L192">
            <v>671993.88224369998</v>
          </cell>
          <cell r="M192">
            <v>89.874178128208797</v>
          </cell>
          <cell r="N192">
            <v>3.85118480887389</v>
          </cell>
        </row>
        <row r="193">
          <cell r="G193" t="str">
            <v>Italy</v>
          </cell>
          <cell r="H193">
            <v>3</v>
          </cell>
          <cell r="I193">
            <v>1</v>
          </cell>
          <cell r="J193">
            <v>1</v>
          </cell>
          <cell r="K193">
            <v>76.599999999999994</v>
          </cell>
          <cell r="L193">
            <v>397283.66797577997</v>
          </cell>
          <cell r="M193">
            <v>75.561462499345595</v>
          </cell>
          <cell r="N193">
            <v>6.4595601415490398</v>
          </cell>
        </row>
        <row r="194">
          <cell r="G194" t="str">
            <v>Italy</v>
          </cell>
          <cell r="H194">
            <v>3</v>
          </cell>
          <cell r="I194">
            <v>2</v>
          </cell>
          <cell r="J194">
            <v>1</v>
          </cell>
          <cell r="K194">
            <v>187.9</v>
          </cell>
          <cell r="L194">
            <v>1050390.3604502201</v>
          </cell>
          <cell r="M194">
            <v>73.744370917075003</v>
          </cell>
          <cell r="N194">
            <v>4.1968878401481202</v>
          </cell>
        </row>
        <row r="195">
          <cell r="G195" t="str">
            <v>Italy</v>
          </cell>
          <cell r="H195">
            <v>3</v>
          </cell>
          <cell r="I195">
            <v>3</v>
          </cell>
          <cell r="J195">
            <v>1</v>
          </cell>
          <cell r="K195">
            <v>259.2</v>
          </cell>
          <cell r="L195">
            <v>1634882.3339311001</v>
          </cell>
          <cell r="M195">
            <v>83.819401484989996</v>
          </cell>
          <cell r="N195">
            <v>2.9746066213722502</v>
          </cell>
        </row>
        <row r="196">
          <cell r="G196" t="str">
            <v>Italy</v>
          </cell>
          <cell r="H196">
            <v>3</v>
          </cell>
          <cell r="I196">
            <v>4</v>
          </cell>
          <cell r="J196">
            <v>1</v>
          </cell>
          <cell r="K196">
            <v>88.3</v>
          </cell>
          <cell r="L196">
            <v>566226.91061250004</v>
          </cell>
          <cell r="M196">
            <v>88.802087890599907</v>
          </cell>
          <cell r="N196">
            <v>5.4720691700746498</v>
          </cell>
        </row>
        <row r="197">
          <cell r="G197" t="str">
            <v>Panthers</v>
          </cell>
          <cell r="H197">
            <v>1</v>
          </cell>
          <cell r="I197">
            <v>1</v>
          </cell>
          <cell r="J197">
            <v>1</v>
          </cell>
          <cell r="K197">
            <v>1027.8</v>
          </cell>
          <cell r="L197">
            <v>879310.93166879006</v>
          </cell>
          <cell r="M197">
            <v>51.399790535089402</v>
          </cell>
          <cell r="N197">
            <v>1.3900759474850499</v>
          </cell>
        </row>
        <row r="198">
          <cell r="G198" t="str">
            <v>Panthers</v>
          </cell>
          <cell r="H198">
            <v>1</v>
          </cell>
          <cell r="I198">
            <v>2</v>
          </cell>
          <cell r="J198">
            <v>1</v>
          </cell>
          <cell r="K198">
            <v>169.8</v>
          </cell>
          <cell r="L198">
            <v>163315.89029481701</v>
          </cell>
          <cell r="M198">
            <v>58.815550354669597</v>
          </cell>
          <cell r="N198">
            <v>4.1063766730135898</v>
          </cell>
        </row>
        <row r="199">
          <cell r="G199" t="str">
            <v>Panthers</v>
          </cell>
          <cell r="H199">
            <v>1</v>
          </cell>
          <cell r="I199">
            <v>3</v>
          </cell>
          <cell r="J199">
            <v>1</v>
          </cell>
          <cell r="K199">
            <v>20.9</v>
          </cell>
          <cell r="L199">
            <v>20592.000572338598</v>
          </cell>
          <cell r="M199">
            <v>66.813097066660603</v>
          </cell>
          <cell r="N199">
            <v>14.638748286817</v>
          </cell>
        </row>
        <row r="200">
          <cell r="G200" t="str">
            <v>Panthers</v>
          </cell>
          <cell r="H200">
            <v>2</v>
          </cell>
          <cell r="I200">
            <v>1</v>
          </cell>
          <cell r="J200">
            <v>1</v>
          </cell>
          <cell r="K200">
            <v>706.4</v>
          </cell>
          <cell r="L200">
            <v>769676.95065025496</v>
          </cell>
          <cell r="M200">
            <v>57.627656382340597</v>
          </cell>
          <cell r="N200">
            <v>1.54803057301992</v>
          </cell>
        </row>
        <row r="201">
          <cell r="G201" t="str">
            <v>Panthers</v>
          </cell>
          <cell r="H201">
            <v>2</v>
          </cell>
          <cell r="I201">
            <v>2</v>
          </cell>
          <cell r="J201">
            <v>1</v>
          </cell>
          <cell r="K201">
            <v>401</v>
          </cell>
          <cell r="L201">
            <v>445250.87412010098</v>
          </cell>
          <cell r="M201">
            <v>61.797275302505703</v>
          </cell>
          <cell r="N201">
            <v>2.4496935907316701</v>
          </cell>
        </row>
        <row r="202">
          <cell r="G202" t="str">
            <v>Panthers</v>
          </cell>
          <cell r="H202">
            <v>2</v>
          </cell>
          <cell r="I202">
            <v>3</v>
          </cell>
          <cell r="J202">
            <v>1</v>
          </cell>
          <cell r="K202">
            <v>101.2</v>
          </cell>
          <cell r="L202">
            <v>114591.269779011</v>
          </cell>
          <cell r="M202">
            <v>66.767814582254204</v>
          </cell>
          <cell r="N202">
            <v>5.3158650752057302</v>
          </cell>
        </row>
        <row r="203">
          <cell r="G203" t="str">
            <v>Panthers</v>
          </cell>
          <cell r="H203">
            <v>2</v>
          </cell>
          <cell r="I203">
            <v>4</v>
          </cell>
          <cell r="J203">
            <v>1</v>
          </cell>
          <cell r="K203">
            <v>7.4</v>
          </cell>
          <cell r="L203">
            <v>9234.73132326007</v>
          </cell>
          <cell r="M203">
            <v>66.879944406331902</v>
          </cell>
          <cell r="N203">
            <v>23.694802100676199</v>
          </cell>
        </row>
        <row r="204">
          <cell r="G204" t="str">
            <v>Panthers</v>
          </cell>
          <cell r="H204">
            <v>3</v>
          </cell>
          <cell r="I204">
            <v>1</v>
          </cell>
          <cell r="J204">
            <v>1</v>
          </cell>
          <cell r="K204">
            <v>198.2</v>
          </cell>
          <cell r="L204">
            <v>203838.46361168701</v>
          </cell>
          <cell r="M204">
            <v>68.655739845228098</v>
          </cell>
          <cell r="N204">
            <v>3.6530050804995899</v>
          </cell>
        </row>
        <row r="205">
          <cell r="G205" t="str">
            <v>Panthers</v>
          </cell>
          <cell r="H205">
            <v>3</v>
          </cell>
          <cell r="I205">
            <v>2</v>
          </cell>
          <cell r="J205">
            <v>1</v>
          </cell>
          <cell r="K205">
            <v>239.4</v>
          </cell>
          <cell r="L205">
            <v>253007.76282552999</v>
          </cell>
          <cell r="M205">
            <v>69.334476021075403</v>
          </cell>
          <cell r="N205">
            <v>3.4985697646127401</v>
          </cell>
        </row>
        <row r="206">
          <cell r="G206" t="str">
            <v>Panthers</v>
          </cell>
          <cell r="H206">
            <v>3</v>
          </cell>
          <cell r="I206">
            <v>3</v>
          </cell>
          <cell r="J206">
            <v>1</v>
          </cell>
          <cell r="K206">
            <v>139.1</v>
          </cell>
          <cell r="L206">
            <v>146465.555916018</v>
          </cell>
          <cell r="M206">
            <v>79.194520068768895</v>
          </cell>
          <cell r="N206">
            <v>4.2541790628830896</v>
          </cell>
        </row>
        <row r="207">
          <cell r="G207" t="str">
            <v>Panthers</v>
          </cell>
          <cell r="H207">
            <v>3</v>
          </cell>
          <cell r="I207">
            <v>4</v>
          </cell>
          <cell r="J207">
            <v>1</v>
          </cell>
          <cell r="K207">
            <v>23.3</v>
          </cell>
          <cell r="L207">
            <v>27506.353508538999</v>
          </cell>
          <cell r="M207">
            <v>74.382507608839106</v>
          </cell>
          <cell r="N207">
            <v>11.2582938193407</v>
          </cell>
        </row>
        <row r="208">
          <cell r="G208" t="str">
            <v>Japan</v>
          </cell>
          <cell r="H208">
            <v>1</v>
          </cell>
          <cell r="I208">
            <v>1</v>
          </cell>
          <cell r="J208">
            <v>1</v>
          </cell>
          <cell r="K208">
            <v>93.2</v>
          </cell>
          <cell r="L208">
            <v>1454924.16842</v>
          </cell>
          <cell r="M208">
            <v>63.286632591567297</v>
          </cell>
          <cell r="N208">
            <v>4.86927725864214</v>
          </cell>
        </row>
        <row r="209">
          <cell r="G209" t="str">
            <v>Japan</v>
          </cell>
          <cell r="H209">
            <v>1</v>
          </cell>
          <cell r="I209">
            <v>2</v>
          </cell>
          <cell r="J209">
            <v>1</v>
          </cell>
          <cell r="K209">
            <v>136.19999999999999</v>
          </cell>
          <cell r="L209">
            <v>2239214.0747505999</v>
          </cell>
          <cell r="M209">
            <v>69.368358681320601</v>
          </cell>
          <cell r="N209">
            <v>4.1052025957695104</v>
          </cell>
        </row>
        <row r="210">
          <cell r="G210" t="str">
            <v>Japan</v>
          </cell>
          <cell r="H210">
            <v>1</v>
          </cell>
          <cell r="I210">
            <v>3</v>
          </cell>
          <cell r="J210">
            <v>1</v>
          </cell>
          <cell r="K210">
            <v>83.3</v>
          </cell>
          <cell r="L210">
            <v>1451678.7239451001</v>
          </cell>
          <cell r="M210">
            <v>75.708410234141994</v>
          </cell>
          <cell r="N210">
            <v>5.2292641041250203</v>
          </cell>
        </row>
        <row r="211">
          <cell r="G211" t="str">
            <v>Japan</v>
          </cell>
          <cell r="H211">
            <v>1</v>
          </cell>
          <cell r="I211">
            <v>4</v>
          </cell>
          <cell r="J211">
            <v>1</v>
          </cell>
          <cell r="K211">
            <v>10.3</v>
          </cell>
          <cell r="L211">
            <v>174626.65746630001</v>
          </cell>
          <cell r="M211">
            <v>87.541995887073298</v>
          </cell>
          <cell r="N211">
            <v>12.417837006189799</v>
          </cell>
        </row>
        <row r="212">
          <cell r="G212" t="str">
            <v>Japan</v>
          </cell>
          <cell r="H212">
            <v>2</v>
          </cell>
          <cell r="I212">
            <v>1</v>
          </cell>
          <cell r="J212">
            <v>1</v>
          </cell>
          <cell r="K212">
            <v>106.7</v>
          </cell>
          <cell r="L212">
            <v>1777024.5843201999</v>
          </cell>
          <cell r="M212">
            <v>71.002017891773704</v>
          </cell>
          <cell r="N212">
            <v>4.4626513756545796</v>
          </cell>
        </row>
        <row r="213">
          <cell r="G213" t="str">
            <v>Japan</v>
          </cell>
          <cell r="H213">
            <v>2</v>
          </cell>
          <cell r="I213">
            <v>2</v>
          </cell>
          <cell r="J213">
            <v>1</v>
          </cell>
          <cell r="K213">
            <v>424.3</v>
          </cell>
          <cell r="L213">
            <v>6939115.8057599999</v>
          </cell>
          <cell r="M213">
            <v>70.884960188533896</v>
          </cell>
          <cell r="N213">
            <v>2.5679363270729798</v>
          </cell>
        </row>
        <row r="214">
          <cell r="G214" t="str">
            <v>Japan</v>
          </cell>
          <cell r="H214">
            <v>2</v>
          </cell>
          <cell r="I214">
            <v>3</v>
          </cell>
          <cell r="J214">
            <v>1</v>
          </cell>
          <cell r="K214">
            <v>619.20000000000005</v>
          </cell>
          <cell r="L214">
            <v>10357110.7256891</v>
          </cell>
          <cell r="M214">
            <v>77.023140047921004</v>
          </cell>
          <cell r="N214">
            <v>2.1079594070294099</v>
          </cell>
        </row>
        <row r="215">
          <cell r="G215" t="str">
            <v>Japan</v>
          </cell>
          <cell r="H215">
            <v>2</v>
          </cell>
          <cell r="I215">
            <v>4</v>
          </cell>
          <cell r="J215">
            <v>1</v>
          </cell>
          <cell r="K215">
            <v>152.80000000000001</v>
          </cell>
          <cell r="L215">
            <v>2659615.6368387002</v>
          </cell>
          <cell r="M215">
            <v>83.232407646065695</v>
          </cell>
          <cell r="N215">
            <v>3.4794715741117099</v>
          </cell>
        </row>
        <row r="216">
          <cell r="G216" t="str">
            <v>Japan</v>
          </cell>
          <cell r="H216">
            <v>3</v>
          </cell>
          <cell r="I216">
            <v>1</v>
          </cell>
          <cell r="J216">
            <v>1</v>
          </cell>
          <cell r="K216">
            <v>38.799999999999997</v>
          </cell>
          <cell r="L216">
            <v>536782.84239490004</v>
          </cell>
          <cell r="M216">
            <v>82.202986715179307</v>
          </cell>
          <cell r="N216">
            <v>7.1184107585123702</v>
          </cell>
        </row>
        <row r="217">
          <cell r="G217" t="str">
            <v>Japan</v>
          </cell>
          <cell r="H217">
            <v>3</v>
          </cell>
          <cell r="I217">
            <v>2</v>
          </cell>
          <cell r="J217">
            <v>1</v>
          </cell>
          <cell r="K217">
            <v>321.8</v>
          </cell>
          <cell r="L217">
            <v>4021758.0760679999</v>
          </cell>
          <cell r="M217">
            <v>73.321551525802306</v>
          </cell>
          <cell r="N217">
            <v>2.8020839634555399</v>
          </cell>
        </row>
        <row r="218">
          <cell r="G218" t="str">
            <v>Japan</v>
          </cell>
          <cell r="H218">
            <v>3</v>
          </cell>
          <cell r="I218">
            <v>3</v>
          </cell>
          <cell r="J218">
            <v>1</v>
          </cell>
          <cell r="K218">
            <v>864.5</v>
          </cell>
          <cell r="L218">
            <v>11527091.890268</v>
          </cell>
          <cell r="M218">
            <v>78.173100603827905</v>
          </cell>
          <cell r="N218">
            <v>1.2907506506511199</v>
          </cell>
        </row>
        <row r="219">
          <cell r="G219" t="str">
            <v>Japan</v>
          </cell>
          <cell r="H219">
            <v>3</v>
          </cell>
          <cell r="I219">
            <v>4</v>
          </cell>
          <cell r="J219">
            <v>1</v>
          </cell>
          <cell r="K219">
            <v>612.9</v>
          </cell>
          <cell r="L219">
            <v>8511867.6442600992</v>
          </cell>
          <cell r="M219">
            <v>84.815888600389101</v>
          </cell>
          <cell r="N219">
            <v>1.64102240138565</v>
          </cell>
        </row>
        <row r="220">
          <cell r="G220" t="str">
            <v>Korea</v>
          </cell>
          <cell r="H220">
            <v>1</v>
          </cell>
          <cell r="I220">
            <v>1</v>
          </cell>
          <cell r="J220">
            <v>1</v>
          </cell>
          <cell r="K220">
            <v>373.5</v>
          </cell>
          <cell r="L220">
            <v>1811183.6618200999</v>
          </cell>
          <cell r="M220">
            <v>60.241960792933099</v>
          </cell>
          <cell r="N220">
            <v>2.3713390774453802</v>
          </cell>
        </row>
        <row r="221">
          <cell r="G221" t="str">
            <v>Korea</v>
          </cell>
          <cell r="H221">
            <v>1</v>
          </cell>
          <cell r="I221">
            <v>2</v>
          </cell>
          <cell r="J221">
            <v>1</v>
          </cell>
          <cell r="K221">
            <v>269.60000000000002</v>
          </cell>
          <cell r="L221">
            <v>1333328.6760531999</v>
          </cell>
          <cell r="M221">
            <v>68.015697721213002</v>
          </cell>
          <cell r="N221">
            <v>3.1600535441489899</v>
          </cell>
        </row>
        <row r="222">
          <cell r="G222" t="str">
            <v>Korea</v>
          </cell>
          <cell r="H222">
            <v>1</v>
          </cell>
          <cell r="I222">
            <v>3</v>
          </cell>
          <cell r="J222">
            <v>1</v>
          </cell>
          <cell r="K222">
            <v>52.9</v>
          </cell>
          <cell r="L222">
            <v>280110.60389740102</v>
          </cell>
          <cell r="M222">
            <v>73.137832573042303</v>
          </cell>
          <cell r="N222">
            <v>7.5217190358797303</v>
          </cell>
        </row>
        <row r="223">
          <cell r="G223" t="str">
            <v>Korea</v>
          </cell>
          <cell r="H223">
            <v>2</v>
          </cell>
          <cell r="I223">
            <v>1</v>
          </cell>
          <cell r="J223">
            <v>1</v>
          </cell>
          <cell r="K223">
            <v>325.7</v>
          </cell>
          <cell r="L223">
            <v>1713023.73282752</v>
          </cell>
          <cell r="M223">
            <v>73.651750501143695</v>
          </cell>
          <cell r="N223">
            <v>2.7341346582241699</v>
          </cell>
        </row>
        <row r="224">
          <cell r="G224" t="str">
            <v>Korea</v>
          </cell>
          <cell r="H224">
            <v>2</v>
          </cell>
          <cell r="I224">
            <v>2</v>
          </cell>
          <cell r="J224">
            <v>1</v>
          </cell>
          <cell r="K224">
            <v>767.4</v>
          </cell>
          <cell r="L224">
            <v>4328481.0257384302</v>
          </cell>
          <cell r="M224">
            <v>76.188833730608906</v>
          </cell>
          <cell r="N224">
            <v>1.6221776962601999</v>
          </cell>
        </row>
        <row r="225">
          <cell r="G225" t="str">
            <v>Korea</v>
          </cell>
          <cell r="H225">
            <v>2</v>
          </cell>
          <cell r="I225">
            <v>3</v>
          </cell>
          <cell r="J225">
            <v>1</v>
          </cell>
          <cell r="K225">
            <v>408.6</v>
          </cell>
          <cell r="L225">
            <v>2450293.8801807901</v>
          </cell>
          <cell r="M225">
            <v>77.265547199070497</v>
          </cell>
          <cell r="N225">
            <v>2.59725121145933</v>
          </cell>
        </row>
        <row r="226">
          <cell r="G226" t="str">
            <v>Korea</v>
          </cell>
          <cell r="H226">
            <v>2</v>
          </cell>
          <cell r="I226">
            <v>4</v>
          </cell>
          <cell r="J226">
            <v>1</v>
          </cell>
          <cell r="K226">
            <v>38.299999999999997</v>
          </cell>
          <cell r="L226">
            <v>224886.660679238</v>
          </cell>
          <cell r="M226">
            <v>68.443551001587096</v>
          </cell>
          <cell r="N226">
            <v>8.9711810962314704</v>
          </cell>
        </row>
        <row r="227">
          <cell r="G227" t="str">
            <v>Korea</v>
          </cell>
          <cell r="H227">
            <v>3</v>
          </cell>
          <cell r="I227">
            <v>1</v>
          </cell>
          <cell r="J227">
            <v>1</v>
          </cell>
          <cell r="K227">
            <v>93.2</v>
          </cell>
          <cell r="L227">
            <v>454239.40243177</v>
          </cell>
          <cell r="M227">
            <v>81.539656644629403</v>
          </cell>
          <cell r="N227">
            <v>5.7752517247749404</v>
          </cell>
        </row>
        <row r="228">
          <cell r="G228" t="str">
            <v>Korea</v>
          </cell>
          <cell r="H228">
            <v>3</v>
          </cell>
          <cell r="I228">
            <v>2</v>
          </cell>
          <cell r="J228">
            <v>1</v>
          </cell>
          <cell r="K228">
            <v>606.79999999999995</v>
          </cell>
          <cell r="L228">
            <v>2971941.6459884802</v>
          </cell>
          <cell r="M228">
            <v>77.305470953890506</v>
          </cell>
          <cell r="N228">
            <v>1.7246143581332301</v>
          </cell>
        </row>
        <row r="229">
          <cell r="G229" t="str">
            <v>Korea</v>
          </cell>
          <cell r="H229">
            <v>3</v>
          </cell>
          <cell r="I229">
            <v>3</v>
          </cell>
          <cell r="J229">
            <v>1</v>
          </cell>
          <cell r="K229">
            <v>885.9</v>
          </cell>
          <cell r="L229">
            <v>4502249.1733588604</v>
          </cell>
          <cell r="M229">
            <v>79.611905929563605</v>
          </cell>
          <cell r="N229">
            <v>1.41588883428056</v>
          </cell>
        </row>
        <row r="230">
          <cell r="G230" t="str">
            <v>Korea</v>
          </cell>
          <cell r="H230">
            <v>3</v>
          </cell>
          <cell r="I230">
            <v>4</v>
          </cell>
          <cell r="J230">
            <v>1</v>
          </cell>
          <cell r="K230">
            <v>235.1</v>
          </cell>
          <cell r="L230">
            <v>1217309.01898999</v>
          </cell>
          <cell r="M230">
            <v>83.393788739629997</v>
          </cell>
          <cell r="N230">
            <v>3.0785945706412199</v>
          </cell>
        </row>
        <row r="231">
          <cell r="G231" t="str">
            <v>Islanders</v>
          </cell>
          <cell r="H231">
            <v>1</v>
          </cell>
          <cell r="I231">
            <v>1</v>
          </cell>
          <cell r="J231">
            <v>1</v>
          </cell>
          <cell r="K231">
            <v>30.6</v>
          </cell>
          <cell r="L231">
            <v>12827.019382905501</v>
          </cell>
          <cell r="M231">
            <v>35.420670297323397</v>
          </cell>
          <cell r="N231">
            <v>5.9476742115094199</v>
          </cell>
        </row>
        <row r="232">
          <cell r="G232" t="str">
            <v>Islanders</v>
          </cell>
          <cell r="H232">
            <v>1</v>
          </cell>
          <cell r="I232">
            <v>2</v>
          </cell>
          <cell r="J232">
            <v>1</v>
          </cell>
          <cell r="K232">
            <v>44.5</v>
          </cell>
          <cell r="L232">
            <v>20112.056891376698</v>
          </cell>
          <cell r="M232">
            <v>53.220509573975001</v>
          </cell>
          <cell r="N232">
            <v>7.4202110539479298</v>
          </cell>
        </row>
        <row r="233">
          <cell r="G233" t="str">
            <v>Islanders</v>
          </cell>
          <cell r="H233">
            <v>1</v>
          </cell>
          <cell r="I233">
            <v>3</v>
          </cell>
          <cell r="J233">
            <v>1</v>
          </cell>
          <cell r="K233">
            <v>19.3</v>
          </cell>
          <cell r="L233">
            <v>9357.0455104500106</v>
          </cell>
          <cell r="M233">
            <v>56.111979834459497</v>
          </cell>
          <cell r="N233">
            <v>12.0679345542375</v>
          </cell>
        </row>
        <row r="234">
          <cell r="G234" t="str">
            <v>Islanders</v>
          </cell>
          <cell r="H234">
            <v>2</v>
          </cell>
          <cell r="I234">
            <v>1</v>
          </cell>
          <cell r="J234">
            <v>1</v>
          </cell>
          <cell r="K234">
            <v>329.6</v>
          </cell>
          <cell r="L234">
            <v>135342.20925615999</v>
          </cell>
          <cell r="M234">
            <v>56.493024146980602</v>
          </cell>
          <cell r="N234">
            <v>2.9608265061405001</v>
          </cell>
        </row>
        <row r="235">
          <cell r="G235" t="str">
            <v>Islanders</v>
          </cell>
          <cell r="H235">
            <v>2</v>
          </cell>
          <cell r="I235">
            <v>2</v>
          </cell>
          <cell r="J235">
            <v>1</v>
          </cell>
          <cell r="K235">
            <v>755</v>
          </cell>
          <cell r="L235">
            <v>288164.39561907999</v>
          </cell>
          <cell r="M235">
            <v>66.773917316289598</v>
          </cell>
          <cell r="N235">
            <v>2.1614325909741599</v>
          </cell>
        </row>
        <row r="236">
          <cell r="G236" t="str">
            <v>Islanders</v>
          </cell>
          <cell r="H236">
            <v>2</v>
          </cell>
          <cell r="I236">
            <v>3</v>
          </cell>
          <cell r="J236">
            <v>1</v>
          </cell>
          <cell r="K236">
            <v>479.6</v>
          </cell>
          <cell r="L236">
            <v>190607.591403953</v>
          </cell>
          <cell r="M236">
            <v>75.379043170781998</v>
          </cell>
          <cell r="N236">
            <v>2.4184402916819399</v>
          </cell>
        </row>
        <row r="237">
          <cell r="G237" t="str">
            <v>Islanders</v>
          </cell>
          <cell r="H237">
            <v>2</v>
          </cell>
          <cell r="I237">
            <v>4</v>
          </cell>
          <cell r="J237">
            <v>1</v>
          </cell>
          <cell r="K237">
            <v>81.8</v>
          </cell>
          <cell r="L237">
            <v>37011.958755613901</v>
          </cell>
          <cell r="M237">
            <v>84.448951471803895</v>
          </cell>
          <cell r="N237">
            <v>5.2157338931904098</v>
          </cell>
        </row>
        <row r="238">
          <cell r="G238" t="str">
            <v>Islanders</v>
          </cell>
          <cell r="H238">
            <v>3</v>
          </cell>
          <cell r="I238">
            <v>1</v>
          </cell>
          <cell r="J238">
            <v>1</v>
          </cell>
          <cell r="K238">
            <v>62.5</v>
          </cell>
          <cell r="L238">
            <v>19351.699410953901</v>
          </cell>
          <cell r="M238">
            <v>81.568046959248306</v>
          </cell>
          <cell r="N238">
            <v>5.7448453152630199</v>
          </cell>
        </row>
        <row r="239">
          <cell r="G239" t="str">
            <v>Islanders</v>
          </cell>
          <cell r="H239">
            <v>3</v>
          </cell>
          <cell r="I239">
            <v>2</v>
          </cell>
          <cell r="J239">
            <v>1</v>
          </cell>
          <cell r="K239">
            <v>301.2</v>
          </cell>
          <cell r="L239">
            <v>96581.968811165294</v>
          </cell>
          <cell r="M239">
            <v>83.3289505575639</v>
          </cell>
          <cell r="N239">
            <v>3.0888190544262901</v>
          </cell>
        </row>
        <row r="240">
          <cell r="G240" t="str">
            <v>Islanders</v>
          </cell>
          <cell r="H240">
            <v>3</v>
          </cell>
          <cell r="I240">
            <v>3</v>
          </cell>
          <cell r="J240">
            <v>1</v>
          </cell>
          <cell r="K240">
            <v>546.70000000000005</v>
          </cell>
          <cell r="L240">
            <v>175359.21972028099</v>
          </cell>
          <cell r="M240">
            <v>87.788868537836393</v>
          </cell>
          <cell r="N240">
            <v>1.7883658523983701</v>
          </cell>
        </row>
        <row r="241">
          <cell r="G241" t="str">
            <v>Islanders</v>
          </cell>
          <cell r="H241">
            <v>3</v>
          </cell>
          <cell r="I241">
            <v>4</v>
          </cell>
          <cell r="J241">
            <v>1</v>
          </cell>
          <cell r="K241">
            <v>263.60000000000002</v>
          </cell>
          <cell r="L241">
            <v>93417.815306738994</v>
          </cell>
          <cell r="M241">
            <v>93.899380827712307</v>
          </cell>
          <cell r="N241">
            <v>2.0389915680383499</v>
          </cell>
        </row>
        <row r="242">
          <cell r="G242" t="str">
            <v>Netherlands</v>
          </cell>
          <cell r="H242">
            <v>1</v>
          </cell>
          <cell r="I242">
            <v>1</v>
          </cell>
          <cell r="J242">
            <v>1</v>
          </cell>
          <cell r="K242">
            <v>195.5</v>
          </cell>
          <cell r="L242">
            <v>442666.44633544702</v>
          </cell>
          <cell r="M242">
            <v>52.3471777703041</v>
          </cell>
          <cell r="N242">
            <v>3.1166369678313801</v>
          </cell>
        </row>
        <row r="243">
          <cell r="G243" t="str">
            <v>Netherlands</v>
          </cell>
          <cell r="H243">
            <v>1</v>
          </cell>
          <cell r="I243">
            <v>2</v>
          </cell>
          <cell r="J243">
            <v>1</v>
          </cell>
          <cell r="K243">
            <v>308.39999999999998</v>
          </cell>
          <cell r="L243">
            <v>626283.25382044597</v>
          </cell>
          <cell r="M243">
            <v>65.995678190940296</v>
          </cell>
          <cell r="N243">
            <v>2.9522537708887802</v>
          </cell>
        </row>
        <row r="244">
          <cell r="G244" t="str">
            <v>Netherlands</v>
          </cell>
          <cell r="H244">
            <v>1</v>
          </cell>
          <cell r="I244">
            <v>3</v>
          </cell>
          <cell r="J244">
            <v>1</v>
          </cell>
          <cell r="K244">
            <v>234.9</v>
          </cell>
          <cell r="L244">
            <v>471330.23375085101</v>
          </cell>
          <cell r="M244">
            <v>75.976167236508203</v>
          </cell>
          <cell r="N244">
            <v>3.3299026819439201</v>
          </cell>
        </row>
        <row r="245">
          <cell r="G245" t="str">
            <v>Netherlands</v>
          </cell>
          <cell r="H245">
            <v>1</v>
          </cell>
          <cell r="I245">
            <v>4</v>
          </cell>
          <cell r="J245">
            <v>1</v>
          </cell>
          <cell r="K245">
            <v>37.200000000000003</v>
          </cell>
          <cell r="L245">
            <v>79162.383078353902</v>
          </cell>
          <cell r="M245">
            <v>89.848111865671996</v>
          </cell>
          <cell r="N245">
            <v>6.5068013188508802</v>
          </cell>
        </row>
        <row r="246">
          <cell r="G246" t="str">
            <v>Netherlands</v>
          </cell>
          <cell r="H246">
            <v>2</v>
          </cell>
          <cell r="I246">
            <v>1</v>
          </cell>
          <cell r="J246">
            <v>1</v>
          </cell>
          <cell r="K246">
            <v>97.8</v>
          </cell>
          <cell r="L246">
            <v>223633.40466225799</v>
          </cell>
          <cell r="M246">
            <v>66.020055156826601</v>
          </cell>
          <cell r="N246">
            <v>4.4874710171731298</v>
          </cell>
        </row>
        <row r="247">
          <cell r="G247" t="str">
            <v>Netherlands</v>
          </cell>
          <cell r="H247">
            <v>2</v>
          </cell>
          <cell r="I247">
            <v>2</v>
          </cell>
          <cell r="J247">
            <v>1</v>
          </cell>
          <cell r="K247">
            <v>395.5</v>
          </cell>
          <cell r="L247">
            <v>836143.67506567203</v>
          </cell>
          <cell r="M247">
            <v>80.214980846746997</v>
          </cell>
          <cell r="N247">
            <v>2.1282305719704002</v>
          </cell>
        </row>
        <row r="248">
          <cell r="G248" t="str">
            <v>Netherlands</v>
          </cell>
          <cell r="H248">
            <v>2</v>
          </cell>
          <cell r="I248">
            <v>3</v>
          </cell>
          <cell r="J248">
            <v>1</v>
          </cell>
          <cell r="K248">
            <v>566.1</v>
          </cell>
          <cell r="L248">
            <v>1183518.8364598199</v>
          </cell>
          <cell r="M248">
            <v>84.232617665288501</v>
          </cell>
          <cell r="N248">
            <v>1.6750729951681</v>
          </cell>
        </row>
        <row r="249">
          <cell r="G249" t="str">
            <v>Netherlands</v>
          </cell>
          <cell r="H249">
            <v>2</v>
          </cell>
          <cell r="I249">
            <v>4</v>
          </cell>
          <cell r="J249">
            <v>1</v>
          </cell>
          <cell r="K249">
            <v>190.6</v>
          </cell>
          <cell r="L249">
            <v>397734.01159590099</v>
          </cell>
          <cell r="M249">
            <v>87.741394643139301</v>
          </cell>
          <cell r="N249">
            <v>3.39106406885745</v>
          </cell>
        </row>
        <row r="250">
          <cell r="G250" t="str">
            <v>Netherlands</v>
          </cell>
          <cell r="H250">
            <v>3</v>
          </cell>
          <cell r="I250">
            <v>1</v>
          </cell>
          <cell r="J250">
            <v>1</v>
          </cell>
          <cell r="K250">
            <v>24</v>
          </cell>
          <cell r="L250">
            <v>60179.751713120902</v>
          </cell>
          <cell r="M250">
            <v>68.660357220819293</v>
          </cell>
          <cell r="N250">
            <v>9.3111797218588706</v>
          </cell>
        </row>
        <row r="251">
          <cell r="G251" t="str">
            <v>Netherlands</v>
          </cell>
          <cell r="H251">
            <v>3</v>
          </cell>
          <cell r="I251">
            <v>2</v>
          </cell>
          <cell r="J251">
            <v>1</v>
          </cell>
          <cell r="K251">
            <v>190.2</v>
          </cell>
          <cell r="L251">
            <v>417184.47318001703</v>
          </cell>
          <cell r="M251">
            <v>81.348307442351697</v>
          </cell>
          <cell r="N251">
            <v>3.2723445335096799</v>
          </cell>
        </row>
        <row r="252">
          <cell r="G252" t="str">
            <v>Netherlands</v>
          </cell>
          <cell r="H252">
            <v>3</v>
          </cell>
          <cell r="I252">
            <v>3</v>
          </cell>
          <cell r="J252">
            <v>1</v>
          </cell>
          <cell r="K252">
            <v>628.9</v>
          </cell>
          <cell r="L252">
            <v>1314748.97842667</v>
          </cell>
          <cell r="M252">
            <v>90.212428348333702</v>
          </cell>
          <cell r="N252">
            <v>1.51553975335466</v>
          </cell>
        </row>
        <row r="253">
          <cell r="G253" t="str">
            <v>Netherlands</v>
          </cell>
          <cell r="H253">
            <v>3</v>
          </cell>
          <cell r="I253">
            <v>4</v>
          </cell>
          <cell r="J253">
            <v>1</v>
          </cell>
          <cell r="K253">
            <v>439.9</v>
          </cell>
          <cell r="L253">
            <v>945087.61626683106</v>
          </cell>
          <cell r="M253">
            <v>91.349648789208601</v>
          </cell>
          <cell r="N253">
            <v>1.74493327809638</v>
          </cell>
        </row>
        <row r="254">
          <cell r="G254" t="str">
            <v>Blues</v>
          </cell>
          <cell r="H254">
            <v>1</v>
          </cell>
          <cell r="I254">
            <v>1</v>
          </cell>
          <cell r="J254">
            <v>1</v>
          </cell>
          <cell r="K254">
            <v>264.8</v>
          </cell>
          <cell r="L254">
            <v>109150.426406447</v>
          </cell>
          <cell r="M254">
            <v>57.404926318746902</v>
          </cell>
          <cell r="N254">
            <v>2.68551926189348</v>
          </cell>
        </row>
        <row r="255">
          <cell r="G255" t="str">
            <v>Blues</v>
          </cell>
          <cell r="H255">
            <v>1</v>
          </cell>
          <cell r="I255">
            <v>2</v>
          </cell>
          <cell r="J255">
            <v>1</v>
          </cell>
          <cell r="K255">
            <v>293</v>
          </cell>
          <cell r="L255">
            <v>131816.537500395</v>
          </cell>
          <cell r="M255">
            <v>75.787503319723001</v>
          </cell>
          <cell r="N255">
            <v>2.8321181310822299</v>
          </cell>
        </row>
        <row r="256">
          <cell r="G256" t="str">
            <v>Blues</v>
          </cell>
          <cell r="H256">
            <v>1</v>
          </cell>
          <cell r="I256">
            <v>3</v>
          </cell>
          <cell r="J256">
            <v>1</v>
          </cell>
          <cell r="K256">
            <v>148.9</v>
          </cell>
          <cell r="L256">
            <v>67487.889600298295</v>
          </cell>
          <cell r="M256">
            <v>82.444031771442397</v>
          </cell>
          <cell r="N256">
            <v>3.5430837492695102</v>
          </cell>
        </row>
        <row r="257">
          <cell r="G257" t="str">
            <v>Blues</v>
          </cell>
          <cell r="H257">
            <v>1</v>
          </cell>
          <cell r="I257">
            <v>4</v>
          </cell>
          <cell r="J257">
            <v>1</v>
          </cell>
          <cell r="K257">
            <v>16.3</v>
          </cell>
          <cell r="L257">
            <v>8448.8864074537596</v>
          </cell>
          <cell r="M257">
            <v>85.056060660803396</v>
          </cell>
          <cell r="N257">
            <v>9.2561629805522596</v>
          </cell>
        </row>
        <row r="258">
          <cell r="G258" t="str">
            <v>Blues</v>
          </cell>
          <cell r="H258">
            <v>2</v>
          </cell>
          <cell r="I258">
            <v>1</v>
          </cell>
          <cell r="J258">
            <v>1</v>
          </cell>
          <cell r="K258">
            <v>168.4</v>
          </cell>
          <cell r="L258">
            <v>78379.582284652599</v>
          </cell>
          <cell r="M258">
            <v>67.159683361836599</v>
          </cell>
          <cell r="N258">
            <v>3.6865044263934501</v>
          </cell>
        </row>
        <row r="259">
          <cell r="G259" t="str">
            <v>Blues</v>
          </cell>
          <cell r="H259">
            <v>2</v>
          </cell>
          <cell r="I259">
            <v>2</v>
          </cell>
          <cell r="J259">
            <v>1</v>
          </cell>
          <cell r="K259">
            <v>379.1</v>
          </cell>
          <cell r="L259">
            <v>169167.434714331</v>
          </cell>
          <cell r="M259">
            <v>79.014684863465007</v>
          </cell>
          <cell r="N259">
            <v>2.5148374924624601</v>
          </cell>
        </row>
        <row r="260">
          <cell r="G260" t="str">
            <v>Blues</v>
          </cell>
          <cell r="H260">
            <v>2</v>
          </cell>
          <cell r="I260">
            <v>3</v>
          </cell>
          <cell r="J260">
            <v>1</v>
          </cell>
          <cell r="K260">
            <v>387.6</v>
          </cell>
          <cell r="L260">
            <v>184011.47697401399</v>
          </cell>
          <cell r="M260">
            <v>86.235572026850605</v>
          </cell>
          <cell r="N260">
            <v>2.1008247752506701</v>
          </cell>
        </row>
        <row r="261">
          <cell r="G261" t="str">
            <v>Blues</v>
          </cell>
          <cell r="H261">
            <v>2</v>
          </cell>
          <cell r="I261">
            <v>4</v>
          </cell>
          <cell r="J261">
            <v>1</v>
          </cell>
          <cell r="K261">
            <v>128.9</v>
          </cell>
          <cell r="L261">
            <v>65117.442550726897</v>
          </cell>
          <cell r="M261">
            <v>89.963558331083306</v>
          </cell>
          <cell r="N261">
            <v>3.51682109467894</v>
          </cell>
        </row>
        <row r="262">
          <cell r="G262" t="str">
            <v>Blues</v>
          </cell>
          <cell r="H262">
            <v>3</v>
          </cell>
          <cell r="I262">
            <v>1</v>
          </cell>
          <cell r="J262">
            <v>1</v>
          </cell>
          <cell r="K262">
            <v>161.69999999999999</v>
          </cell>
          <cell r="L262">
            <v>74190.687200792003</v>
          </cell>
          <cell r="M262">
            <v>78.321987320019403</v>
          </cell>
          <cell r="N262">
            <v>3.4118284437392998</v>
          </cell>
        </row>
        <row r="263">
          <cell r="G263" t="str">
            <v>Blues</v>
          </cell>
          <cell r="H263">
            <v>3</v>
          </cell>
          <cell r="I263">
            <v>2</v>
          </cell>
          <cell r="J263">
            <v>1</v>
          </cell>
          <cell r="K263">
            <v>495</v>
          </cell>
          <cell r="L263">
            <v>232760.61007233799</v>
          </cell>
          <cell r="M263">
            <v>82.699028183905597</v>
          </cell>
          <cell r="N263">
            <v>1.9183278816552101</v>
          </cell>
        </row>
        <row r="264">
          <cell r="G264" t="str">
            <v>Blues</v>
          </cell>
          <cell r="H264">
            <v>3</v>
          </cell>
          <cell r="I264">
            <v>3</v>
          </cell>
          <cell r="J264">
            <v>1</v>
          </cell>
          <cell r="K264">
            <v>784.7</v>
          </cell>
          <cell r="L264">
            <v>378221.279642665</v>
          </cell>
          <cell r="M264">
            <v>87.1153724197668</v>
          </cell>
          <cell r="N264">
            <v>1.36539898667006</v>
          </cell>
        </row>
        <row r="265">
          <cell r="G265" t="str">
            <v>Blues</v>
          </cell>
          <cell r="H265">
            <v>3</v>
          </cell>
          <cell r="I265">
            <v>4</v>
          </cell>
          <cell r="J265">
            <v>1</v>
          </cell>
          <cell r="K265">
            <v>465.6</v>
          </cell>
          <cell r="L265">
            <v>241910.490270115</v>
          </cell>
          <cell r="M265">
            <v>92.390656626983201</v>
          </cell>
          <cell r="N265">
            <v>1.5030381957822101</v>
          </cell>
        </row>
        <row r="266">
          <cell r="G266" t="str">
            <v>Northern Ireland (UK)</v>
          </cell>
          <cell r="H266">
            <v>1</v>
          </cell>
          <cell r="I266">
            <v>1</v>
          </cell>
          <cell r="J266">
            <v>1</v>
          </cell>
          <cell r="K266">
            <v>195.2</v>
          </cell>
          <cell r="L266">
            <v>66067.351488996399</v>
          </cell>
          <cell r="M266">
            <v>45.227169148088898</v>
          </cell>
          <cell r="N266">
            <v>2.7263777298183101</v>
          </cell>
        </row>
        <row r="267">
          <cell r="G267" t="str">
            <v>Northern Ireland (UK)</v>
          </cell>
          <cell r="H267">
            <v>1</v>
          </cell>
          <cell r="I267">
            <v>2</v>
          </cell>
          <cell r="J267">
            <v>1</v>
          </cell>
          <cell r="K267">
            <v>207.9</v>
          </cell>
          <cell r="L267">
            <v>71567.110101566301</v>
          </cell>
          <cell r="M267">
            <v>62.062357252700799</v>
          </cell>
          <cell r="N267">
            <v>3.3779828207135099</v>
          </cell>
        </row>
        <row r="268">
          <cell r="G268" t="str">
            <v>Northern Ireland (UK)</v>
          </cell>
          <cell r="H268">
            <v>1</v>
          </cell>
          <cell r="I268">
            <v>3</v>
          </cell>
          <cell r="J268">
            <v>1</v>
          </cell>
          <cell r="K268">
            <v>73.900000000000006</v>
          </cell>
          <cell r="L268">
            <v>24410.674191186001</v>
          </cell>
          <cell r="M268">
            <v>68.973858562698197</v>
          </cell>
          <cell r="N268">
            <v>5.7470597668951102</v>
          </cell>
        </row>
        <row r="269">
          <cell r="G269" t="str">
            <v>Northern Ireland (UK)</v>
          </cell>
          <cell r="H269">
            <v>1</v>
          </cell>
          <cell r="I269">
            <v>4</v>
          </cell>
          <cell r="J269">
            <v>1</v>
          </cell>
          <cell r="K269">
            <v>5</v>
          </cell>
          <cell r="L269">
            <v>1566.63433629677</v>
          </cell>
          <cell r="M269">
            <v>70.741224828612005</v>
          </cell>
          <cell r="N269">
            <v>35.360158862547699</v>
          </cell>
        </row>
        <row r="270">
          <cell r="G270" t="str">
            <v>Northern Ireland (UK)</v>
          </cell>
          <cell r="H270">
            <v>2</v>
          </cell>
          <cell r="I270">
            <v>1</v>
          </cell>
          <cell r="J270">
            <v>1</v>
          </cell>
          <cell r="K270">
            <v>124.8</v>
          </cell>
          <cell r="L270">
            <v>40086.947773037602</v>
          </cell>
          <cell r="M270">
            <v>65.875565447839804</v>
          </cell>
          <cell r="N270">
            <v>4.8883830711576497</v>
          </cell>
        </row>
        <row r="271">
          <cell r="G271" t="str">
            <v>Northern Ireland (UK)</v>
          </cell>
          <cell r="H271">
            <v>2</v>
          </cell>
          <cell r="I271">
            <v>2</v>
          </cell>
          <cell r="J271">
            <v>1</v>
          </cell>
          <cell r="K271">
            <v>284.7</v>
          </cell>
          <cell r="L271">
            <v>88985.837962440404</v>
          </cell>
          <cell r="M271">
            <v>69.362345908806503</v>
          </cell>
          <cell r="N271">
            <v>3.4186217459363299</v>
          </cell>
        </row>
        <row r="272">
          <cell r="G272" t="str">
            <v>Northern Ireland (UK)</v>
          </cell>
          <cell r="H272">
            <v>2</v>
          </cell>
          <cell r="I272">
            <v>3</v>
          </cell>
          <cell r="J272">
            <v>1</v>
          </cell>
          <cell r="K272">
            <v>227.6</v>
          </cell>
          <cell r="L272">
            <v>76580.174775414998</v>
          </cell>
          <cell r="M272">
            <v>83.001329022513602</v>
          </cell>
          <cell r="N272">
            <v>3.0764138896374398</v>
          </cell>
        </row>
        <row r="273">
          <cell r="G273" t="str">
            <v>Northern Ireland (UK)</v>
          </cell>
          <cell r="H273">
            <v>2</v>
          </cell>
          <cell r="I273">
            <v>4</v>
          </cell>
          <cell r="J273">
            <v>1</v>
          </cell>
          <cell r="K273">
            <v>43.9</v>
          </cell>
          <cell r="L273">
            <v>14985.217704631599</v>
          </cell>
          <cell r="M273">
            <v>85.080432976985307</v>
          </cell>
          <cell r="N273">
            <v>5.8701677500888998</v>
          </cell>
        </row>
        <row r="274">
          <cell r="G274" t="str">
            <v>Northern Ireland (UK)</v>
          </cell>
          <cell r="H274">
            <v>3</v>
          </cell>
          <cell r="I274">
            <v>1</v>
          </cell>
          <cell r="J274">
            <v>1</v>
          </cell>
          <cell r="K274">
            <v>58.2</v>
          </cell>
          <cell r="L274">
            <v>15302.1367345693</v>
          </cell>
          <cell r="M274">
            <v>66.522748702784995</v>
          </cell>
          <cell r="N274">
            <v>6.9462475129937502</v>
          </cell>
        </row>
        <row r="275">
          <cell r="G275" t="str">
            <v>Northern Ireland (UK)</v>
          </cell>
          <cell r="H275">
            <v>3</v>
          </cell>
          <cell r="I275">
            <v>2</v>
          </cell>
          <cell r="J275">
            <v>1</v>
          </cell>
          <cell r="K275">
            <v>252.7</v>
          </cell>
          <cell r="L275">
            <v>65656.702413401901</v>
          </cell>
          <cell r="M275">
            <v>81.494765399826903</v>
          </cell>
          <cell r="N275">
            <v>2.7338694384238802</v>
          </cell>
        </row>
        <row r="276">
          <cell r="G276" t="str">
            <v>Northern Ireland (UK)</v>
          </cell>
          <cell r="H276">
            <v>3</v>
          </cell>
          <cell r="I276">
            <v>3</v>
          </cell>
          <cell r="J276">
            <v>1</v>
          </cell>
          <cell r="K276">
            <v>449</v>
          </cell>
          <cell r="L276">
            <v>118788.405430286</v>
          </cell>
          <cell r="M276">
            <v>86.405679642182704</v>
          </cell>
          <cell r="N276">
            <v>1.89300011711768</v>
          </cell>
        </row>
        <row r="277">
          <cell r="G277" t="str">
            <v>Northern Ireland (UK)</v>
          </cell>
          <cell r="H277">
            <v>3</v>
          </cell>
          <cell r="I277">
            <v>4</v>
          </cell>
          <cell r="J277">
            <v>1</v>
          </cell>
          <cell r="K277">
            <v>196.1</v>
          </cell>
          <cell r="L277">
            <v>51961.232929989201</v>
          </cell>
          <cell r="M277">
            <v>90.542569237484699</v>
          </cell>
          <cell r="N277">
            <v>3.8054567952891598</v>
          </cell>
        </row>
        <row r="278">
          <cell r="G278" t="str">
            <v>Norway</v>
          </cell>
          <cell r="H278">
            <v>1</v>
          </cell>
          <cell r="I278">
            <v>1</v>
          </cell>
          <cell r="J278">
            <v>1</v>
          </cell>
          <cell r="K278">
            <v>109</v>
          </cell>
          <cell r="L278">
            <v>90611.136657954499</v>
          </cell>
          <cell r="M278">
            <v>55.293957557740903</v>
          </cell>
          <cell r="N278">
            <v>4.0375764672315597</v>
          </cell>
        </row>
        <row r="279">
          <cell r="G279" t="str">
            <v>Norway</v>
          </cell>
          <cell r="H279">
            <v>1</v>
          </cell>
          <cell r="I279">
            <v>2</v>
          </cell>
          <cell r="J279">
            <v>1</v>
          </cell>
          <cell r="K279">
            <v>198.7</v>
          </cell>
          <cell r="L279">
            <v>149761.784766734</v>
          </cell>
          <cell r="M279">
            <v>72.181822128258204</v>
          </cell>
          <cell r="N279">
            <v>3.4205645093444401</v>
          </cell>
        </row>
        <row r="280">
          <cell r="G280" t="str">
            <v>Norway</v>
          </cell>
          <cell r="H280">
            <v>1</v>
          </cell>
          <cell r="I280">
            <v>3</v>
          </cell>
          <cell r="J280">
            <v>1</v>
          </cell>
          <cell r="K280">
            <v>163</v>
          </cell>
          <cell r="L280">
            <v>119819.372150232</v>
          </cell>
          <cell r="M280">
            <v>81.361180658858899</v>
          </cell>
          <cell r="N280">
            <v>3.2841025545355902</v>
          </cell>
        </row>
        <row r="281">
          <cell r="G281" t="str">
            <v>Norway</v>
          </cell>
          <cell r="H281">
            <v>1</v>
          </cell>
          <cell r="I281">
            <v>4</v>
          </cell>
          <cell r="J281">
            <v>1</v>
          </cell>
          <cell r="K281">
            <v>28.3</v>
          </cell>
          <cell r="L281">
            <v>19957.318853520701</v>
          </cell>
          <cell r="M281">
            <v>83.060151818102597</v>
          </cell>
          <cell r="N281">
            <v>8.6597106531951393</v>
          </cell>
        </row>
        <row r="282">
          <cell r="G282" t="str">
            <v>Norway</v>
          </cell>
          <cell r="H282">
            <v>2</v>
          </cell>
          <cell r="I282">
            <v>1</v>
          </cell>
          <cell r="J282">
            <v>1</v>
          </cell>
          <cell r="K282">
            <v>139.30000000000001</v>
          </cell>
          <cell r="L282">
            <v>102273.160063139</v>
          </cell>
          <cell r="M282">
            <v>71.228759810993495</v>
          </cell>
          <cell r="N282">
            <v>4.1149849972357702</v>
          </cell>
        </row>
        <row r="283">
          <cell r="G283" t="str">
            <v>Norway</v>
          </cell>
          <cell r="H283">
            <v>2</v>
          </cell>
          <cell r="I283">
            <v>2</v>
          </cell>
          <cell r="J283">
            <v>1</v>
          </cell>
          <cell r="K283">
            <v>392.1</v>
          </cell>
          <cell r="L283">
            <v>268170.08482542401</v>
          </cell>
          <cell r="M283">
            <v>80.792191404330794</v>
          </cell>
          <cell r="N283">
            <v>2.1978207120035198</v>
          </cell>
        </row>
        <row r="284">
          <cell r="G284" t="str">
            <v>Norway</v>
          </cell>
          <cell r="H284">
            <v>2</v>
          </cell>
          <cell r="I284">
            <v>3</v>
          </cell>
          <cell r="J284">
            <v>1</v>
          </cell>
          <cell r="K284">
            <v>481.8</v>
          </cell>
          <cell r="L284">
            <v>319663.705258495</v>
          </cell>
          <cell r="M284">
            <v>86.809753933771205</v>
          </cell>
          <cell r="N284">
            <v>1.88544503584487</v>
          </cell>
        </row>
        <row r="285">
          <cell r="G285" t="str">
            <v>Norway</v>
          </cell>
          <cell r="H285">
            <v>2</v>
          </cell>
          <cell r="I285">
            <v>4</v>
          </cell>
          <cell r="J285">
            <v>1</v>
          </cell>
          <cell r="K285">
            <v>161.80000000000001</v>
          </cell>
          <cell r="L285">
            <v>106038.883786338</v>
          </cell>
          <cell r="M285">
            <v>91.668298018199707</v>
          </cell>
          <cell r="N285">
            <v>2.87003827130683</v>
          </cell>
        </row>
        <row r="286">
          <cell r="G286" t="str">
            <v>Norway</v>
          </cell>
          <cell r="H286">
            <v>3</v>
          </cell>
          <cell r="I286">
            <v>1</v>
          </cell>
          <cell r="J286">
            <v>1</v>
          </cell>
          <cell r="K286">
            <v>66.099999999999994</v>
          </cell>
          <cell r="L286">
            <v>40337.911778029702</v>
          </cell>
          <cell r="M286">
            <v>70.288634935446495</v>
          </cell>
          <cell r="N286">
            <v>4.4192532576207304</v>
          </cell>
        </row>
        <row r="287">
          <cell r="G287" t="str">
            <v>Norway</v>
          </cell>
          <cell r="H287">
            <v>3</v>
          </cell>
          <cell r="I287">
            <v>2</v>
          </cell>
          <cell r="J287">
            <v>1</v>
          </cell>
          <cell r="K287">
            <v>251.8</v>
          </cell>
          <cell r="L287">
            <v>149079.23951003299</v>
          </cell>
          <cell r="M287">
            <v>87.018382210419006</v>
          </cell>
          <cell r="N287">
            <v>2.26089634834854</v>
          </cell>
        </row>
        <row r="288">
          <cell r="G288" t="str">
            <v>Norway</v>
          </cell>
          <cell r="H288">
            <v>3</v>
          </cell>
          <cell r="I288">
            <v>3</v>
          </cell>
          <cell r="J288">
            <v>1</v>
          </cell>
          <cell r="K288">
            <v>747.9</v>
          </cell>
          <cell r="L288">
            <v>436239.50310228101</v>
          </cell>
          <cell r="M288">
            <v>92.517707064616005</v>
          </cell>
          <cell r="N288">
            <v>1.1048047139822199</v>
          </cell>
        </row>
        <row r="289">
          <cell r="G289" t="str">
            <v>Norway</v>
          </cell>
          <cell r="H289">
            <v>3</v>
          </cell>
          <cell r="I289">
            <v>4</v>
          </cell>
          <cell r="J289">
            <v>1</v>
          </cell>
          <cell r="K289">
            <v>588.20000000000005</v>
          </cell>
          <cell r="L289">
            <v>342959.57319043798</v>
          </cell>
          <cell r="M289">
            <v>95.8931051718384</v>
          </cell>
          <cell r="N289">
            <v>0.88007963375852805</v>
          </cell>
        </row>
        <row r="290">
          <cell r="G290" t="str">
            <v>Poland</v>
          </cell>
          <cell r="H290">
            <v>1</v>
          </cell>
          <cell r="I290">
            <v>1</v>
          </cell>
          <cell r="J290">
            <v>1</v>
          </cell>
          <cell r="K290">
            <v>87.8</v>
          </cell>
          <cell r="L290">
            <v>428604.049050698</v>
          </cell>
          <cell r="M290">
            <v>36.328826337215403</v>
          </cell>
          <cell r="N290">
            <v>3.6691617959814602</v>
          </cell>
        </row>
        <row r="291">
          <cell r="G291" t="str">
            <v>Poland</v>
          </cell>
          <cell r="H291">
            <v>1</v>
          </cell>
          <cell r="I291">
            <v>2</v>
          </cell>
          <cell r="J291">
            <v>1</v>
          </cell>
          <cell r="K291">
            <v>66.900000000000006</v>
          </cell>
          <cell r="L291">
            <v>331885.57737981703</v>
          </cell>
          <cell r="M291">
            <v>45.657638193372797</v>
          </cell>
          <cell r="N291">
            <v>5.3550306593074</v>
          </cell>
        </row>
        <row r="292">
          <cell r="G292" t="str">
            <v>Poland</v>
          </cell>
          <cell r="H292">
            <v>1</v>
          </cell>
          <cell r="I292">
            <v>3</v>
          </cell>
          <cell r="J292">
            <v>1</v>
          </cell>
          <cell r="K292">
            <v>25.6</v>
          </cell>
          <cell r="L292">
            <v>129482.249981277</v>
          </cell>
          <cell r="M292">
            <v>49.599513550220202</v>
          </cell>
          <cell r="N292">
            <v>9.6143429697045004</v>
          </cell>
        </row>
        <row r="293">
          <cell r="G293" t="str">
            <v>Poland</v>
          </cell>
          <cell r="H293">
            <v>2</v>
          </cell>
          <cell r="I293">
            <v>1</v>
          </cell>
          <cell r="J293">
            <v>1</v>
          </cell>
          <cell r="K293">
            <v>416.1</v>
          </cell>
          <cell r="L293">
            <v>2005745.1629275701</v>
          </cell>
          <cell r="M293">
            <v>53.985157895177899</v>
          </cell>
          <cell r="N293">
            <v>1.95132512009241</v>
          </cell>
        </row>
        <row r="294">
          <cell r="G294" t="str">
            <v>Poland</v>
          </cell>
          <cell r="H294">
            <v>2</v>
          </cell>
          <cell r="I294">
            <v>2</v>
          </cell>
          <cell r="J294">
            <v>1</v>
          </cell>
          <cell r="K294">
            <v>758.7</v>
          </cell>
          <cell r="L294">
            <v>3608042.8037058502</v>
          </cell>
          <cell r="M294">
            <v>64.043065365023494</v>
          </cell>
          <cell r="N294">
            <v>1.78154417553067</v>
          </cell>
        </row>
        <row r="295">
          <cell r="G295" t="str">
            <v>Poland</v>
          </cell>
          <cell r="H295">
            <v>2</v>
          </cell>
          <cell r="I295">
            <v>3</v>
          </cell>
          <cell r="J295">
            <v>1</v>
          </cell>
          <cell r="K295">
            <v>515.79999999999995</v>
          </cell>
          <cell r="L295">
            <v>2326604.2451359201</v>
          </cell>
          <cell r="M295">
            <v>69.563462388707094</v>
          </cell>
          <cell r="N295">
            <v>2.3663545836145699</v>
          </cell>
        </row>
        <row r="296">
          <cell r="G296" t="str">
            <v>Poland</v>
          </cell>
          <cell r="H296">
            <v>2</v>
          </cell>
          <cell r="I296">
            <v>4</v>
          </cell>
          <cell r="J296">
            <v>1</v>
          </cell>
          <cell r="K296">
            <v>90.4</v>
          </cell>
          <cell r="L296">
            <v>376562.94142425002</v>
          </cell>
          <cell r="M296">
            <v>73.292450416025602</v>
          </cell>
          <cell r="N296">
            <v>6.2743822346155698</v>
          </cell>
        </row>
        <row r="297">
          <cell r="G297" t="str">
            <v>Poland</v>
          </cell>
          <cell r="H297">
            <v>3</v>
          </cell>
          <cell r="I297">
            <v>1</v>
          </cell>
          <cell r="J297">
            <v>1</v>
          </cell>
          <cell r="K297">
            <v>93.6</v>
          </cell>
          <cell r="L297">
            <v>378773.67964873201</v>
          </cell>
          <cell r="M297">
            <v>83.436309550332993</v>
          </cell>
          <cell r="N297">
            <v>4.9310340188131798</v>
          </cell>
        </row>
        <row r="298">
          <cell r="G298" t="str">
            <v>Poland</v>
          </cell>
          <cell r="H298">
            <v>3</v>
          </cell>
          <cell r="I298">
            <v>2</v>
          </cell>
          <cell r="J298">
            <v>1</v>
          </cell>
          <cell r="K298">
            <v>359.1</v>
          </cell>
          <cell r="L298">
            <v>1478767.3578468701</v>
          </cell>
          <cell r="M298">
            <v>84.715708133627899</v>
          </cell>
          <cell r="N298">
            <v>2.4290273753737499</v>
          </cell>
        </row>
        <row r="299">
          <cell r="G299" t="str">
            <v>Poland</v>
          </cell>
          <cell r="H299">
            <v>3</v>
          </cell>
          <cell r="I299">
            <v>3</v>
          </cell>
          <cell r="J299">
            <v>1</v>
          </cell>
          <cell r="K299">
            <v>578.29999999999995</v>
          </cell>
          <cell r="L299">
            <v>2455697.3780720499</v>
          </cell>
          <cell r="M299">
            <v>87.710438211242007</v>
          </cell>
          <cell r="N299">
            <v>1.6346424638372401</v>
          </cell>
        </row>
        <row r="300">
          <cell r="G300" t="str">
            <v>Poland</v>
          </cell>
          <cell r="H300">
            <v>3</v>
          </cell>
          <cell r="I300">
            <v>4</v>
          </cell>
          <cell r="J300">
            <v>1</v>
          </cell>
          <cell r="K300">
            <v>260</v>
          </cell>
          <cell r="L300">
            <v>1174033.9220112001</v>
          </cell>
          <cell r="M300">
            <v>93.560647420861798</v>
          </cell>
          <cell r="N300">
            <v>1.82436474214888</v>
          </cell>
        </row>
        <row r="301">
          <cell r="G301" t="str">
            <v>Russian Federation</v>
          </cell>
          <cell r="H301">
            <v>1</v>
          </cell>
          <cell r="I301">
            <v>1</v>
          </cell>
          <cell r="J301">
            <v>1</v>
          </cell>
          <cell r="K301">
            <v>15.7</v>
          </cell>
          <cell r="L301">
            <v>488542.773928051</v>
          </cell>
          <cell r="M301">
            <v>34.725297278831498</v>
          </cell>
          <cell r="N301">
            <v>8.8743346782241801</v>
          </cell>
        </row>
        <row r="302">
          <cell r="G302" t="str">
            <v>Russian Federation</v>
          </cell>
          <cell r="H302">
            <v>1</v>
          </cell>
          <cell r="I302">
            <v>2</v>
          </cell>
          <cell r="J302">
            <v>1</v>
          </cell>
          <cell r="K302">
            <v>13.5</v>
          </cell>
          <cell r="L302">
            <v>416714.48583804298</v>
          </cell>
          <cell r="M302">
            <v>31.970771719119099</v>
          </cell>
          <cell r="N302">
            <v>9.9562135374006093</v>
          </cell>
        </row>
        <row r="303">
          <cell r="G303" t="str">
            <v>Russian Federation</v>
          </cell>
          <cell r="H303">
            <v>1</v>
          </cell>
          <cell r="I303">
            <v>3</v>
          </cell>
          <cell r="J303">
            <v>1</v>
          </cell>
          <cell r="K303">
            <v>6.6</v>
          </cell>
          <cell r="L303">
            <v>292483.99078582099</v>
          </cell>
          <cell r="M303">
            <v>38.227516057444198</v>
          </cell>
          <cell r="N303">
            <v>12.785899704542199</v>
          </cell>
        </row>
        <row r="304">
          <cell r="G304" t="str">
            <v>Russian Federation</v>
          </cell>
          <cell r="H304">
            <v>1</v>
          </cell>
          <cell r="I304">
            <v>4</v>
          </cell>
          <cell r="J304">
            <v>1</v>
          </cell>
          <cell r="K304">
            <v>2.2000000000000002</v>
          </cell>
          <cell r="L304">
            <v>92727.005461731504</v>
          </cell>
          <cell r="M304">
            <v>87.7161845165366</v>
          </cell>
          <cell r="N304">
            <v>31.545085864995698</v>
          </cell>
        </row>
        <row r="305">
          <cell r="G305" t="str">
            <v>Russian Federation</v>
          </cell>
          <cell r="H305">
            <v>2</v>
          </cell>
          <cell r="I305">
            <v>1</v>
          </cell>
          <cell r="J305">
            <v>1</v>
          </cell>
          <cell r="K305">
            <v>47</v>
          </cell>
          <cell r="L305">
            <v>2080506.0051641499</v>
          </cell>
          <cell r="M305">
            <v>59.191048359220801</v>
          </cell>
          <cell r="N305">
            <v>5.3473375798585598</v>
          </cell>
        </row>
        <row r="306">
          <cell r="G306" t="str">
            <v>Russian Federation</v>
          </cell>
          <cell r="H306">
            <v>2</v>
          </cell>
          <cell r="I306">
            <v>2</v>
          </cell>
          <cell r="J306">
            <v>1</v>
          </cell>
          <cell r="K306">
            <v>136.19999999999999</v>
          </cell>
          <cell r="L306">
            <v>5701175.8482737197</v>
          </cell>
          <cell r="M306">
            <v>68.046306379626003</v>
          </cell>
          <cell r="N306">
            <v>3.6014176621380298</v>
          </cell>
        </row>
        <row r="307">
          <cell r="G307" t="str">
            <v>Russian Federation</v>
          </cell>
          <cell r="H307">
            <v>2</v>
          </cell>
          <cell r="I307">
            <v>3</v>
          </cell>
          <cell r="J307">
            <v>1</v>
          </cell>
          <cell r="K307">
            <v>122</v>
          </cell>
          <cell r="L307">
            <v>4579747.8428507801</v>
          </cell>
          <cell r="M307">
            <v>63.451810604554503</v>
          </cell>
          <cell r="N307">
            <v>8.1682964781843292</v>
          </cell>
        </row>
        <row r="308">
          <cell r="G308" t="str">
            <v>Russian Federation</v>
          </cell>
          <cell r="H308">
            <v>2</v>
          </cell>
          <cell r="I308">
            <v>4</v>
          </cell>
          <cell r="J308">
            <v>1</v>
          </cell>
          <cell r="K308">
            <v>19.8</v>
          </cell>
          <cell r="L308">
            <v>558651.51585635799</v>
          </cell>
          <cell r="M308">
            <v>46.672190688373703</v>
          </cell>
          <cell r="N308">
            <v>12.114517557874599</v>
          </cell>
        </row>
        <row r="309">
          <cell r="G309" t="str">
            <v>Russian Federation</v>
          </cell>
          <cell r="H309">
            <v>3</v>
          </cell>
          <cell r="I309">
            <v>1</v>
          </cell>
          <cell r="J309">
            <v>1</v>
          </cell>
          <cell r="K309">
            <v>111.2</v>
          </cell>
          <cell r="L309">
            <v>3017667.2448020899</v>
          </cell>
          <cell r="M309">
            <v>57.084282297223197</v>
          </cell>
          <cell r="N309">
            <v>4.8327516896889202</v>
          </cell>
        </row>
        <row r="310">
          <cell r="G310" t="str">
            <v>Russian Federation</v>
          </cell>
          <cell r="H310">
            <v>3</v>
          </cell>
          <cell r="I310">
            <v>2</v>
          </cell>
          <cell r="J310">
            <v>1</v>
          </cell>
          <cell r="K310">
            <v>480.1</v>
          </cell>
          <cell r="L310">
            <v>12185860.988294</v>
          </cell>
          <cell r="M310">
            <v>65.924724692386803</v>
          </cell>
          <cell r="N310">
            <v>2.7673111547984899</v>
          </cell>
        </row>
        <row r="311">
          <cell r="G311" t="str">
            <v>Russian Federation</v>
          </cell>
          <cell r="H311">
            <v>3</v>
          </cell>
          <cell r="I311">
            <v>3</v>
          </cell>
          <cell r="J311">
            <v>1</v>
          </cell>
          <cell r="K311">
            <v>590.5</v>
          </cell>
          <cell r="L311">
            <v>13642652.143444899</v>
          </cell>
          <cell r="M311">
            <v>70.980711756897193</v>
          </cell>
          <cell r="N311">
            <v>2.5048584267428899</v>
          </cell>
        </row>
        <row r="312">
          <cell r="G312" t="str">
            <v>Russian Federation</v>
          </cell>
          <cell r="H312">
            <v>3</v>
          </cell>
          <cell r="I312">
            <v>4</v>
          </cell>
          <cell r="J312">
            <v>1</v>
          </cell>
          <cell r="K312">
            <v>145.19999999999999</v>
          </cell>
          <cell r="L312">
            <v>3251205.4860177198</v>
          </cell>
          <cell r="M312">
            <v>76.677775861417501</v>
          </cell>
          <cell r="N312">
            <v>6.0911915642445704</v>
          </cell>
        </row>
        <row r="313">
          <cell r="G313" t="str">
            <v>Lightning</v>
          </cell>
          <cell r="H313">
            <v>1</v>
          </cell>
          <cell r="I313">
            <v>1</v>
          </cell>
          <cell r="J313">
            <v>1</v>
          </cell>
          <cell r="K313">
            <v>471.3</v>
          </cell>
          <cell r="L313">
            <v>261556.11615624299</v>
          </cell>
          <cell r="M313">
            <v>67.245941615675093</v>
          </cell>
          <cell r="N313">
            <v>1.93609670873374</v>
          </cell>
        </row>
        <row r="314">
          <cell r="G314" t="str">
            <v>Lightning</v>
          </cell>
          <cell r="H314">
            <v>1</v>
          </cell>
          <cell r="I314">
            <v>2</v>
          </cell>
          <cell r="J314">
            <v>1</v>
          </cell>
          <cell r="K314">
            <v>80.2</v>
          </cell>
          <cell r="L314">
            <v>54558.388532670702</v>
          </cell>
          <cell r="M314">
            <v>73.724482569645502</v>
          </cell>
          <cell r="N314">
            <v>4.6488672491462504</v>
          </cell>
        </row>
        <row r="315">
          <cell r="G315" t="str">
            <v>Lightning</v>
          </cell>
          <cell r="H315">
            <v>1</v>
          </cell>
          <cell r="I315">
            <v>3</v>
          </cell>
          <cell r="J315">
            <v>1</v>
          </cell>
          <cell r="K315">
            <v>14.4</v>
          </cell>
          <cell r="L315">
            <v>9578.8187082789991</v>
          </cell>
          <cell r="M315">
            <v>76.8573316360132</v>
          </cell>
          <cell r="N315">
            <v>13.347346003579499</v>
          </cell>
        </row>
        <row r="316">
          <cell r="G316" t="str">
            <v>Lightning</v>
          </cell>
          <cell r="H316">
            <v>2</v>
          </cell>
          <cell r="I316">
            <v>1</v>
          </cell>
          <cell r="J316">
            <v>1</v>
          </cell>
          <cell r="K316">
            <v>389</v>
          </cell>
          <cell r="L316">
            <v>188290.96576068</v>
          </cell>
          <cell r="M316">
            <v>74.6945358639679</v>
          </cell>
          <cell r="N316">
            <v>2.2108660697765199</v>
          </cell>
        </row>
        <row r="317">
          <cell r="G317" t="str">
            <v>Lightning</v>
          </cell>
          <cell r="H317">
            <v>2</v>
          </cell>
          <cell r="I317">
            <v>2</v>
          </cell>
          <cell r="J317">
            <v>1</v>
          </cell>
          <cell r="K317">
            <v>385</v>
          </cell>
          <cell r="L317">
            <v>203683.026951887</v>
          </cell>
          <cell r="M317">
            <v>78.360266222113395</v>
          </cell>
          <cell r="N317">
            <v>1.9397612302115499</v>
          </cell>
        </row>
        <row r="318">
          <cell r="G318" t="str">
            <v>Lightning</v>
          </cell>
          <cell r="H318">
            <v>2</v>
          </cell>
          <cell r="I318">
            <v>3</v>
          </cell>
          <cell r="J318">
            <v>1</v>
          </cell>
          <cell r="K318">
            <v>202.4</v>
          </cell>
          <cell r="L318">
            <v>108079.715907729</v>
          </cell>
          <cell r="M318">
            <v>84.647951761148704</v>
          </cell>
          <cell r="N318">
            <v>3.0226777512656899</v>
          </cell>
        </row>
        <row r="319">
          <cell r="G319" t="str">
            <v>Lightning</v>
          </cell>
          <cell r="H319">
            <v>2</v>
          </cell>
          <cell r="I319">
            <v>4</v>
          </cell>
          <cell r="J319">
            <v>1</v>
          </cell>
          <cell r="K319">
            <v>20.6</v>
          </cell>
          <cell r="L319">
            <v>10852.221064933899</v>
          </cell>
          <cell r="M319">
            <v>85.037726502881497</v>
          </cell>
          <cell r="N319">
            <v>10.1926195104332</v>
          </cell>
        </row>
        <row r="320">
          <cell r="G320" t="str">
            <v>Lightning</v>
          </cell>
          <cell r="H320">
            <v>3</v>
          </cell>
          <cell r="I320">
            <v>1</v>
          </cell>
          <cell r="J320">
            <v>1</v>
          </cell>
          <cell r="K320">
            <v>135.30000000000001</v>
          </cell>
          <cell r="L320">
            <v>66013.896638933904</v>
          </cell>
          <cell r="M320">
            <v>84.844637370143602</v>
          </cell>
          <cell r="N320">
            <v>3.32599286395005</v>
          </cell>
        </row>
        <row r="321">
          <cell r="G321" t="str">
            <v>Lightning</v>
          </cell>
          <cell r="H321">
            <v>3</v>
          </cell>
          <cell r="I321">
            <v>2</v>
          </cell>
          <cell r="J321">
            <v>1</v>
          </cell>
          <cell r="K321">
            <v>447.7</v>
          </cell>
          <cell r="L321">
            <v>235487.72557215401</v>
          </cell>
          <cell r="M321">
            <v>83.922851059869899</v>
          </cell>
          <cell r="N321">
            <v>1.67093117848088</v>
          </cell>
        </row>
        <row r="322">
          <cell r="G322" t="str">
            <v>Lightning</v>
          </cell>
          <cell r="H322">
            <v>3</v>
          </cell>
          <cell r="I322">
            <v>3</v>
          </cell>
          <cell r="J322">
            <v>1</v>
          </cell>
          <cell r="K322">
            <v>874.7</v>
          </cell>
          <cell r="L322">
            <v>467925.37418424903</v>
          </cell>
          <cell r="M322">
            <v>88.568911364572202</v>
          </cell>
          <cell r="N322">
            <v>1.21102906444967</v>
          </cell>
        </row>
        <row r="323">
          <cell r="G323" t="str">
            <v>Lightning</v>
          </cell>
          <cell r="H323">
            <v>3</v>
          </cell>
          <cell r="I323">
            <v>4</v>
          </cell>
          <cell r="J323">
            <v>1</v>
          </cell>
          <cell r="K323">
            <v>442.3</v>
          </cell>
          <cell r="L323">
            <v>242991.17855594499</v>
          </cell>
          <cell r="M323">
            <v>90.587681803418903</v>
          </cell>
          <cell r="N323">
            <v>1.86366708461455</v>
          </cell>
        </row>
        <row r="324">
          <cell r="G324" t="str">
            <v>Slovak Republic</v>
          </cell>
          <cell r="H324">
            <v>1</v>
          </cell>
          <cell r="I324">
            <v>1</v>
          </cell>
          <cell r="J324">
            <v>1</v>
          </cell>
          <cell r="K324">
            <v>81.2</v>
          </cell>
          <cell r="L324">
            <v>52730.025697475598</v>
          </cell>
          <cell r="M324">
            <v>22.584744940771699</v>
          </cell>
          <cell r="N324">
            <v>2.7222463454702002</v>
          </cell>
        </row>
        <row r="325">
          <cell r="G325" t="str">
            <v>Slovak Republic</v>
          </cell>
          <cell r="H325">
            <v>1</v>
          </cell>
          <cell r="I325">
            <v>2</v>
          </cell>
          <cell r="J325">
            <v>1</v>
          </cell>
          <cell r="K325">
            <v>113.8</v>
          </cell>
          <cell r="L325">
            <v>76417.884811600801</v>
          </cell>
          <cell r="M325">
            <v>40.930564136722097</v>
          </cell>
          <cell r="N325">
            <v>3.64031081829765</v>
          </cell>
        </row>
        <row r="326">
          <cell r="G326" t="str">
            <v>Slovak Republic</v>
          </cell>
          <cell r="H326">
            <v>1</v>
          </cell>
          <cell r="I326">
            <v>3</v>
          </cell>
          <cell r="J326">
            <v>1</v>
          </cell>
          <cell r="K326">
            <v>58.2</v>
          </cell>
          <cell r="L326">
            <v>36830.092531164199</v>
          </cell>
          <cell r="M326">
            <v>46.912762367150101</v>
          </cell>
          <cell r="N326">
            <v>5.9765737335572897</v>
          </cell>
        </row>
        <row r="327">
          <cell r="G327" t="str">
            <v>Slovak Republic</v>
          </cell>
          <cell r="H327">
            <v>1</v>
          </cell>
          <cell r="I327">
            <v>4</v>
          </cell>
          <cell r="J327">
            <v>1</v>
          </cell>
          <cell r="K327">
            <v>3.8</v>
          </cell>
          <cell r="L327">
            <v>2112.7476994655299</v>
          </cell>
          <cell r="M327">
            <v>56.639562263212397</v>
          </cell>
          <cell r="N327">
            <v>30.329693278569</v>
          </cell>
        </row>
        <row r="328">
          <cell r="G328" t="str">
            <v>Slovak Republic</v>
          </cell>
          <cell r="H328">
            <v>2</v>
          </cell>
          <cell r="I328">
            <v>1</v>
          </cell>
          <cell r="J328">
            <v>1</v>
          </cell>
          <cell r="K328">
            <v>154.80000000000001</v>
          </cell>
          <cell r="L328">
            <v>110704.757741821</v>
          </cell>
          <cell r="M328">
            <v>57.455384123964599</v>
          </cell>
          <cell r="N328">
            <v>3.6468855091273502</v>
          </cell>
        </row>
        <row r="329">
          <cell r="G329" t="str">
            <v>Slovak Republic</v>
          </cell>
          <cell r="H329">
            <v>2</v>
          </cell>
          <cell r="I329">
            <v>2</v>
          </cell>
          <cell r="J329">
            <v>1</v>
          </cell>
          <cell r="K329">
            <v>705.9</v>
          </cell>
          <cell r="L329">
            <v>488367.70503688598</v>
          </cell>
          <cell r="M329">
            <v>69.436148145530296</v>
          </cell>
          <cell r="N329">
            <v>1.9311937228012599</v>
          </cell>
        </row>
        <row r="330">
          <cell r="G330" t="str">
            <v>Slovak Republic</v>
          </cell>
          <cell r="H330">
            <v>2</v>
          </cell>
          <cell r="I330">
            <v>3</v>
          </cell>
          <cell r="J330">
            <v>1</v>
          </cell>
          <cell r="K330">
            <v>913.8</v>
          </cell>
          <cell r="L330">
            <v>648885.59671827196</v>
          </cell>
          <cell r="M330">
            <v>75.045895674027093</v>
          </cell>
          <cell r="N330">
            <v>1.7677838970398501</v>
          </cell>
        </row>
        <row r="331">
          <cell r="G331" t="str">
            <v>Slovak Republic</v>
          </cell>
          <cell r="H331">
            <v>2</v>
          </cell>
          <cell r="I331">
            <v>4</v>
          </cell>
          <cell r="J331">
            <v>1</v>
          </cell>
          <cell r="K331">
            <v>226.5</v>
          </cell>
          <cell r="L331">
            <v>163767.11096681599</v>
          </cell>
          <cell r="M331">
            <v>81.681212893689604</v>
          </cell>
          <cell r="N331">
            <v>2.8819953642256002</v>
          </cell>
        </row>
        <row r="332">
          <cell r="G332" t="str">
            <v>Slovak Republic</v>
          </cell>
          <cell r="H332">
            <v>3</v>
          </cell>
          <cell r="I332">
            <v>1</v>
          </cell>
          <cell r="J332">
            <v>1</v>
          </cell>
          <cell r="K332">
            <v>15.7</v>
          </cell>
          <cell r="L332">
            <v>9951.1748579298091</v>
          </cell>
          <cell r="M332">
            <v>74.484944637708296</v>
          </cell>
          <cell r="N332">
            <v>16.1317587872731</v>
          </cell>
        </row>
        <row r="333">
          <cell r="G333" t="str">
            <v>Slovak Republic</v>
          </cell>
          <cell r="H333">
            <v>3</v>
          </cell>
          <cell r="I333">
            <v>2</v>
          </cell>
          <cell r="J333">
            <v>1</v>
          </cell>
          <cell r="K333">
            <v>127.3</v>
          </cell>
          <cell r="L333">
            <v>97380.592889235806</v>
          </cell>
          <cell r="M333">
            <v>81.053777180107602</v>
          </cell>
          <cell r="N333">
            <v>3.8907700502727098</v>
          </cell>
        </row>
        <row r="334">
          <cell r="G334" t="str">
            <v>Slovak Republic</v>
          </cell>
          <cell r="H334">
            <v>3</v>
          </cell>
          <cell r="I334">
            <v>3</v>
          </cell>
          <cell r="J334">
            <v>1</v>
          </cell>
          <cell r="K334">
            <v>383.2</v>
          </cell>
          <cell r="L334">
            <v>295682.970435792</v>
          </cell>
          <cell r="M334">
            <v>87.047796883014598</v>
          </cell>
          <cell r="N334">
            <v>1.8856564296720999</v>
          </cell>
        </row>
        <row r="335">
          <cell r="G335" t="str">
            <v>Slovak Republic</v>
          </cell>
          <cell r="H335">
            <v>3</v>
          </cell>
          <cell r="I335">
            <v>4</v>
          </cell>
          <cell r="J335">
            <v>1</v>
          </cell>
          <cell r="K335">
            <v>225.8</v>
          </cell>
          <cell r="L335">
            <v>174103.23403091001</v>
          </cell>
          <cell r="M335">
            <v>89.773862671316706</v>
          </cell>
          <cell r="N335">
            <v>2.3823304926360098</v>
          </cell>
        </row>
        <row r="336">
          <cell r="G336" t="str">
            <v>Stars</v>
          </cell>
          <cell r="H336">
            <v>1</v>
          </cell>
          <cell r="I336">
            <v>1</v>
          </cell>
          <cell r="J336">
            <v>1</v>
          </cell>
          <cell r="K336">
            <v>150.5</v>
          </cell>
          <cell r="L336">
            <v>49119.530626138498</v>
          </cell>
          <cell r="M336">
            <v>34.229482375346002</v>
          </cell>
          <cell r="N336">
            <v>2.8685814265197398</v>
          </cell>
        </row>
        <row r="337">
          <cell r="G337" t="str">
            <v>Stars</v>
          </cell>
          <cell r="H337">
            <v>1</v>
          </cell>
          <cell r="I337">
            <v>2</v>
          </cell>
          <cell r="J337">
            <v>1</v>
          </cell>
          <cell r="K337">
            <v>101.7</v>
          </cell>
          <cell r="L337">
            <v>33228.340081369301</v>
          </cell>
          <cell r="M337">
            <v>45.460778681414098</v>
          </cell>
          <cell r="N337">
            <v>4.2429120089494399</v>
          </cell>
        </row>
        <row r="338">
          <cell r="G338" t="str">
            <v>Stars</v>
          </cell>
          <cell r="H338">
            <v>1</v>
          </cell>
          <cell r="I338">
            <v>3</v>
          </cell>
          <cell r="J338">
            <v>1</v>
          </cell>
          <cell r="K338">
            <v>30.3</v>
          </cell>
          <cell r="L338">
            <v>10274.5725166435</v>
          </cell>
          <cell r="M338">
            <v>58.929852437223602</v>
          </cell>
          <cell r="N338">
            <v>10.394495471481701</v>
          </cell>
        </row>
        <row r="339">
          <cell r="G339" t="str">
            <v>Stars</v>
          </cell>
          <cell r="H339">
            <v>1</v>
          </cell>
          <cell r="I339">
            <v>4</v>
          </cell>
          <cell r="J339">
            <v>1</v>
          </cell>
          <cell r="K339">
            <v>2.5</v>
          </cell>
          <cell r="L339">
            <v>953.41743465123398</v>
          </cell>
          <cell r="M339">
            <v>61.663807398480301</v>
          </cell>
          <cell r="N339">
            <v>29.136525308504801</v>
          </cell>
        </row>
        <row r="340">
          <cell r="G340" t="str">
            <v>Stars</v>
          </cell>
          <cell r="H340">
            <v>2</v>
          </cell>
          <cell r="I340">
            <v>1</v>
          </cell>
          <cell r="J340">
            <v>1</v>
          </cell>
          <cell r="K340">
            <v>363.2</v>
          </cell>
          <cell r="L340">
            <v>96050.650694080206</v>
          </cell>
          <cell r="M340">
            <v>58.7588626240127</v>
          </cell>
          <cell r="N340">
            <v>2.3244985588709399</v>
          </cell>
        </row>
        <row r="341">
          <cell r="G341" t="str">
            <v>Stars</v>
          </cell>
          <cell r="H341">
            <v>2</v>
          </cell>
          <cell r="I341">
            <v>2</v>
          </cell>
          <cell r="J341">
            <v>1</v>
          </cell>
          <cell r="K341">
            <v>631.20000000000005</v>
          </cell>
          <cell r="L341">
            <v>171890.94147716099</v>
          </cell>
          <cell r="M341">
            <v>68.865871908254604</v>
          </cell>
          <cell r="N341">
            <v>1.9548779305763799</v>
          </cell>
        </row>
        <row r="342">
          <cell r="G342" t="str">
            <v>Stars</v>
          </cell>
          <cell r="H342">
            <v>2</v>
          </cell>
          <cell r="I342">
            <v>3</v>
          </cell>
          <cell r="J342">
            <v>1</v>
          </cell>
          <cell r="K342">
            <v>470.3</v>
          </cell>
          <cell r="L342">
            <v>132704.59480277501</v>
          </cell>
          <cell r="M342">
            <v>71.785364258098099</v>
          </cell>
          <cell r="N342">
            <v>1.8839244458619899</v>
          </cell>
        </row>
        <row r="343">
          <cell r="G343" t="str">
            <v>Stars</v>
          </cell>
          <cell r="H343">
            <v>2</v>
          </cell>
          <cell r="I343">
            <v>4</v>
          </cell>
          <cell r="J343">
            <v>1</v>
          </cell>
          <cell r="K343">
            <v>95.3</v>
          </cell>
          <cell r="L343">
            <v>28519.8740949231</v>
          </cell>
          <cell r="M343">
            <v>71.8491619964758</v>
          </cell>
          <cell r="N343">
            <v>4.5420221365611697</v>
          </cell>
        </row>
        <row r="344">
          <cell r="G344" t="str">
            <v>Stars</v>
          </cell>
          <cell r="H344">
            <v>3</v>
          </cell>
          <cell r="I344">
            <v>1</v>
          </cell>
          <cell r="J344">
            <v>1</v>
          </cell>
          <cell r="K344">
            <v>68.599999999999994</v>
          </cell>
          <cell r="L344">
            <v>15384.401468547499</v>
          </cell>
          <cell r="M344">
            <v>75.091941583395993</v>
          </cell>
          <cell r="N344">
            <v>5.5992139002619403</v>
          </cell>
        </row>
        <row r="345">
          <cell r="G345" t="str">
            <v>Stars</v>
          </cell>
          <cell r="H345">
            <v>3</v>
          </cell>
          <cell r="I345">
            <v>2</v>
          </cell>
          <cell r="J345">
            <v>1</v>
          </cell>
          <cell r="K345">
            <v>288.2</v>
          </cell>
          <cell r="L345">
            <v>68110.896670621805</v>
          </cell>
          <cell r="M345">
            <v>80.153837414587599</v>
          </cell>
          <cell r="N345">
            <v>2.56921452588761</v>
          </cell>
        </row>
        <row r="346">
          <cell r="G346" t="str">
            <v>Stars</v>
          </cell>
          <cell r="H346">
            <v>3</v>
          </cell>
          <cell r="I346">
            <v>3</v>
          </cell>
          <cell r="J346">
            <v>1</v>
          </cell>
          <cell r="K346">
            <v>492.1</v>
          </cell>
          <cell r="L346">
            <v>122004.654702306</v>
          </cell>
          <cell r="M346">
            <v>82.538130222815496</v>
          </cell>
          <cell r="N346">
            <v>2.0001022430814599</v>
          </cell>
        </row>
        <row r="347">
          <cell r="G347" t="str">
            <v>Stars</v>
          </cell>
          <cell r="H347">
            <v>3</v>
          </cell>
          <cell r="I347">
            <v>4</v>
          </cell>
          <cell r="J347">
            <v>1</v>
          </cell>
          <cell r="K347">
            <v>195.1</v>
          </cell>
          <cell r="L347">
            <v>50792.3154027704</v>
          </cell>
          <cell r="M347">
            <v>83.642113327127205</v>
          </cell>
          <cell r="N347">
            <v>3.0694572386529502</v>
          </cell>
        </row>
        <row r="348">
          <cell r="G348" t="str">
            <v>Spain</v>
          </cell>
          <cell r="H348">
            <v>1</v>
          </cell>
          <cell r="I348">
            <v>1</v>
          </cell>
          <cell r="J348">
            <v>1</v>
          </cell>
          <cell r="K348">
            <v>540.5</v>
          </cell>
          <cell r="L348">
            <v>2665498.28528882</v>
          </cell>
          <cell r="M348">
            <v>42.1633763165202</v>
          </cell>
          <cell r="N348">
            <v>1.60896680780681</v>
          </cell>
        </row>
        <row r="349">
          <cell r="G349" t="str">
            <v>Spain</v>
          </cell>
          <cell r="H349">
            <v>1</v>
          </cell>
          <cell r="I349">
            <v>2</v>
          </cell>
          <cell r="J349">
            <v>1</v>
          </cell>
          <cell r="K349">
            <v>503.2</v>
          </cell>
          <cell r="L349">
            <v>2650401.7375959302</v>
          </cell>
          <cell r="M349">
            <v>56.2893809693417</v>
          </cell>
          <cell r="N349">
            <v>1.8971155499930299</v>
          </cell>
        </row>
        <row r="350">
          <cell r="G350" t="str">
            <v>Spain</v>
          </cell>
          <cell r="H350">
            <v>1</v>
          </cell>
          <cell r="I350">
            <v>3</v>
          </cell>
          <cell r="J350">
            <v>1</v>
          </cell>
          <cell r="K350">
            <v>159.6</v>
          </cell>
          <cell r="L350">
            <v>824278.24989326205</v>
          </cell>
          <cell r="M350">
            <v>68.347798964494601</v>
          </cell>
          <cell r="N350">
            <v>3.8318001029376099</v>
          </cell>
        </row>
        <row r="351">
          <cell r="G351" t="str">
            <v>Spain</v>
          </cell>
          <cell r="H351">
            <v>1</v>
          </cell>
          <cell r="I351">
            <v>4</v>
          </cell>
          <cell r="J351">
            <v>1</v>
          </cell>
          <cell r="K351">
            <v>9.6999999999999993</v>
          </cell>
          <cell r="L351">
            <v>56367.452069785802</v>
          </cell>
          <cell r="M351">
            <v>96.275729171619901</v>
          </cell>
          <cell r="N351">
            <v>8.0694951531005703</v>
          </cell>
        </row>
        <row r="352">
          <cell r="G352" t="str">
            <v>Spain</v>
          </cell>
          <cell r="H352">
            <v>2</v>
          </cell>
          <cell r="I352">
            <v>1</v>
          </cell>
          <cell r="J352">
            <v>1</v>
          </cell>
          <cell r="K352">
            <v>141.5</v>
          </cell>
          <cell r="L352">
            <v>846154.98212506296</v>
          </cell>
          <cell r="M352">
            <v>64.518571135539403</v>
          </cell>
          <cell r="N352">
            <v>4.5751386901781297</v>
          </cell>
        </row>
        <row r="353">
          <cell r="G353" t="str">
            <v>Spain</v>
          </cell>
          <cell r="H353">
            <v>2</v>
          </cell>
          <cell r="I353">
            <v>2</v>
          </cell>
          <cell r="J353">
            <v>1</v>
          </cell>
          <cell r="K353">
            <v>286.89999999999998</v>
          </cell>
          <cell r="L353">
            <v>1764796.2563545799</v>
          </cell>
          <cell r="M353">
            <v>64.551871166205601</v>
          </cell>
          <cell r="N353">
            <v>3.2409834937125299</v>
          </cell>
        </row>
        <row r="354">
          <cell r="G354" t="str">
            <v>Spain</v>
          </cell>
          <cell r="H354">
            <v>2</v>
          </cell>
          <cell r="I354">
            <v>3</v>
          </cell>
          <cell r="J354">
            <v>1</v>
          </cell>
          <cell r="K354">
            <v>185</v>
          </cell>
          <cell r="L354">
            <v>1160234.5016873199</v>
          </cell>
          <cell r="M354">
            <v>73.8454102990504</v>
          </cell>
          <cell r="N354">
            <v>3.8290960609970899</v>
          </cell>
        </row>
        <row r="355">
          <cell r="G355" t="str">
            <v>Spain</v>
          </cell>
          <cell r="H355">
            <v>2</v>
          </cell>
          <cell r="I355">
            <v>4</v>
          </cell>
          <cell r="J355">
            <v>1</v>
          </cell>
          <cell r="K355">
            <v>27.6</v>
          </cell>
          <cell r="L355">
            <v>175241.195179781</v>
          </cell>
          <cell r="M355">
            <v>83.210425633350198</v>
          </cell>
          <cell r="N355">
            <v>9.6355277175185208</v>
          </cell>
        </row>
        <row r="356">
          <cell r="G356" t="str">
            <v>Spain</v>
          </cell>
          <cell r="H356">
            <v>3</v>
          </cell>
          <cell r="I356">
            <v>1</v>
          </cell>
          <cell r="J356">
            <v>1</v>
          </cell>
          <cell r="K356">
            <v>105.9</v>
          </cell>
          <cell r="L356">
            <v>554497.72260576999</v>
          </cell>
          <cell r="M356">
            <v>70.160880879130602</v>
          </cell>
          <cell r="N356">
            <v>5.1101823887194699</v>
          </cell>
        </row>
        <row r="357">
          <cell r="G357" t="str">
            <v>Spain</v>
          </cell>
          <cell r="H357">
            <v>3</v>
          </cell>
          <cell r="I357">
            <v>2</v>
          </cell>
          <cell r="J357">
            <v>1</v>
          </cell>
          <cell r="K357">
            <v>442.3</v>
          </cell>
          <cell r="L357">
            <v>2393535.8249694398</v>
          </cell>
          <cell r="M357">
            <v>76.139850192624806</v>
          </cell>
          <cell r="N357">
            <v>2.43542788059754</v>
          </cell>
        </row>
        <row r="358">
          <cell r="G358" t="str">
            <v>Spain</v>
          </cell>
          <cell r="H358">
            <v>3</v>
          </cell>
          <cell r="I358">
            <v>3</v>
          </cell>
          <cell r="J358">
            <v>1</v>
          </cell>
          <cell r="K358">
            <v>578.20000000000005</v>
          </cell>
          <cell r="L358">
            <v>3126005.1887934199</v>
          </cell>
          <cell r="M358">
            <v>82.995813557585393</v>
          </cell>
          <cell r="N358">
            <v>1.6476582973814999</v>
          </cell>
        </row>
        <row r="359">
          <cell r="G359" t="str">
            <v>Spain</v>
          </cell>
          <cell r="H359">
            <v>3</v>
          </cell>
          <cell r="I359">
            <v>4</v>
          </cell>
          <cell r="J359">
            <v>1</v>
          </cell>
          <cell r="K359">
            <v>133.6</v>
          </cell>
          <cell r="L359">
            <v>742748.32866846502</v>
          </cell>
          <cell r="M359">
            <v>87.203435888968301</v>
          </cell>
          <cell r="N359">
            <v>3.8570602579764901</v>
          </cell>
        </row>
        <row r="360">
          <cell r="G360" t="str">
            <v>Sweden</v>
          </cell>
          <cell r="H360">
            <v>1</v>
          </cell>
          <cell r="I360">
            <v>1</v>
          </cell>
          <cell r="J360">
            <v>1</v>
          </cell>
          <cell r="K360">
            <v>106.5</v>
          </cell>
          <cell r="L360">
            <v>171328.83733805001</v>
          </cell>
          <cell r="M360">
            <v>51.686825174452999</v>
          </cell>
          <cell r="N360">
            <v>4.0869460336091299</v>
          </cell>
        </row>
        <row r="361">
          <cell r="G361" t="str">
            <v>Sweden</v>
          </cell>
          <cell r="H361">
            <v>1</v>
          </cell>
          <cell r="I361">
            <v>2</v>
          </cell>
          <cell r="J361">
            <v>1</v>
          </cell>
          <cell r="K361">
            <v>144.1</v>
          </cell>
          <cell r="L361">
            <v>234696.548750919</v>
          </cell>
          <cell r="M361">
            <v>68.939346890041904</v>
          </cell>
          <cell r="N361">
            <v>3.9972682017445802</v>
          </cell>
        </row>
        <row r="362">
          <cell r="G362" t="str">
            <v>Sweden</v>
          </cell>
          <cell r="H362">
            <v>1</v>
          </cell>
          <cell r="I362">
            <v>3</v>
          </cell>
          <cell r="J362">
            <v>1</v>
          </cell>
          <cell r="K362">
            <v>87.3</v>
          </cell>
          <cell r="L362">
            <v>144560.97229416101</v>
          </cell>
          <cell r="M362">
            <v>79.437789896686695</v>
          </cell>
          <cell r="N362">
            <v>5.1340732012134502</v>
          </cell>
        </row>
        <row r="363">
          <cell r="G363" t="str">
            <v>Sweden</v>
          </cell>
          <cell r="H363">
            <v>1</v>
          </cell>
          <cell r="I363">
            <v>4</v>
          </cell>
          <cell r="J363">
            <v>1</v>
          </cell>
          <cell r="K363">
            <v>13.1</v>
          </cell>
          <cell r="L363">
            <v>21446.247092515299</v>
          </cell>
          <cell r="M363">
            <v>82.654214152972898</v>
          </cell>
          <cell r="N363">
            <v>12.746763770391601</v>
          </cell>
        </row>
        <row r="364">
          <cell r="G364" t="str">
            <v>Sweden</v>
          </cell>
          <cell r="H364">
            <v>2</v>
          </cell>
          <cell r="I364">
            <v>1</v>
          </cell>
          <cell r="J364">
            <v>1</v>
          </cell>
          <cell r="K364">
            <v>138.9</v>
          </cell>
          <cell r="L364">
            <v>206784.34727984</v>
          </cell>
          <cell r="M364">
            <v>69.949399761217407</v>
          </cell>
          <cell r="N364">
            <v>3.7366531662856102</v>
          </cell>
        </row>
        <row r="365">
          <cell r="G365" t="str">
            <v>Sweden</v>
          </cell>
          <cell r="H365">
            <v>2</v>
          </cell>
          <cell r="I365">
            <v>2</v>
          </cell>
          <cell r="J365">
            <v>1</v>
          </cell>
          <cell r="K365">
            <v>394.3</v>
          </cell>
          <cell r="L365">
            <v>571607.32847338205</v>
          </cell>
          <cell r="M365">
            <v>81.093935012099607</v>
          </cell>
          <cell r="N365">
            <v>2.1659410653388602</v>
          </cell>
        </row>
        <row r="366">
          <cell r="G366" t="str">
            <v>Sweden</v>
          </cell>
          <cell r="H366">
            <v>2</v>
          </cell>
          <cell r="I366">
            <v>3</v>
          </cell>
          <cell r="J366">
            <v>1</v>
          </cell>
          <cell r="K366">
            <v>580.70000000000005</v>
          </cell>
          <cell r="L366">
            <v>813045.94984839403</v>
          </cell>
          <cell r="M366">
            <v>87.770225525845902</v>
          </cell>
          <cell r="N366">
            <v>1.54513127037582</v>
          </cell>
        </row>
        <row r="367">
          <cell r="G367" t="str">
            <v>Sweden</v>
          </cell>
          <cell r="H367">
            <v>2</v>
          </cell>
          <cell r="I367">
            <v>4</v>
          </cell>
          <cell r="J367">
            <v>1</v>
          </cell>
          <cell r="K367">
            <v>228.1</v>
          </cell>
          <cell r="L367">
            <v>305902.020258345</v>
          </cell>
          <cell r="M367">
            <v>92.694581988473303</v>
          </cell>
          <cell r="N367">
            <v>2.0732975528256099</v>
          </cell>
        </row>
        <row r="368">
          <cell r="G368" t="str">
            <v>Sweden</v>
          </cell>
          <cell r="H368">
            <v>3</v>
          </cell>
          <cell r="I368">
            <v>1</v>
          </cell>
          <cell r="J368">
            <v>1</v>
          </cell>
          <cell r="K368">
            <v>56.4</v>
          </cell>
          <cell r="L368">
            <v>56729.436735852301</v>
          </cell>
          <cell r="M368">
            <v>65.870108563621201</v>
          </cell>
          <cell r="N368">
            <v>6.0273762426244799</v>
          </cell>
        </row>
        <row r="369">
          <cell r="G369" t="str">
            <v>Sweden</v>
          </cell>
          <cell r="H369">
            <v>3</v>
          </cell>
          <cell r="I369">
            <v>2</v>
          </cell>
          <cell r="J369">
            <v>1</v>
          </cell>
          <cell r="K369">
            <v>193.8</v>
          </cell>
          <cell r="L369">
            <v>217515.90471057</v>
          </cell>
          <cell r="M369">
            <v>86.711408103775696</v>
          </cell>
          <cell r="N369">
            <v>2.8476832814424098</v>
          </cell>
        </row>
        <row r="370">
          <cell r="G370" t="str">
            <v>Sweden</v>
          </cell>
          <cell r="H370">
            <v>3</v>
          </cell>
          <cell r="I370">
            <v>3</v>
          </cell>
          <cell r="J370">
            <v>1</v>
          </cell>
          <cell r="K370">
            <v>533.70000000000005</v>
          </cell>
          <cell r="L370">
            <v>596084.23846830404</v>
          </cell>
          <cell r="M370">
            <v>90.241296390269994</v>
          </cell>
          <cell r="N370">
            <v>1.3586375335132701</v>
          </cell>
        </row>
        <row r="371">
          <cell r="G371" t="str">
            <v>Sweden</v>
          </cell>
          <cell r="H371">
            <v>3</v>
          </cell>
          <cell r="I371">
            <v>4</v>
          </cell>
          <cell r="J371">
            <v>1</v>
          </cell>
          <cell r="K371">
            <v>495.1</v>
          </cell>
          <cell r="L371">
            <v>546401.50195650896</v>
          </cell>
          <cell r="M371">
            <v>94.601219991412904</v>
          </cell>
          <cell r="N371">
            <v>0.97762662734820904</v>
          </cell>
        </row>
        <row r="372">
          <cell r="G372" t="str">
            <v>Predators</v>
          </cell>
          <cell r="H372">
            <v>1</v>
          </cell>
          <cell r="I372">
            <v>1</v>
          </cell>
          <cell r="J372">
            <v>1</v>
          </cell>
          <cell r="K372">
            <v>566.79999999999995</v>
          </cell>
          <cell r="L372">
            <v>5752562.8891910901</v>
          </cell>
          <cell r="M372">
            <v>32.773820682748998</v>
          </cell>
          <cell r="N372">
            <v>1.39577219780638</v>
          </cell>
        </row>
        <row r="373">
          <cell r="G373" t="str">
            <v>Predators</v>
          </cell>
          <cell r="H373">
            <v>1</v>
          </cell>
          <cell r="I373">
            <v>2</v>
          </cell>
          <cell r="J373">
            <v>1</v>
          </cell>
          <cell r="K373">
            <v>314.60000000000002</v>
          </cell>
          <cell r="L373">
            <v>3467300.20489599</v>
          </cell>
          <cell r="M373">
            <v>51.041126710044097</v>
          </cell>
          <cell r="N373">
            <v>2.62490083163084</v>
          </cell>
        </row>
        <row r="374">
          <cell r="G374" t="str">
            <v>Predators</v>
          </cell>
          <cell r="H374">
            <v>1</v>
          </cell>
          <cell r="I374">
            <v>3</v>
          </cell>
          <cell r="J374">
            <v>1</v>
          </cell>
          <cell r="K374">
            <v>68.900000000000006</v>
          </cell>
          <cell r="L374">
            <v>747928.61689839605</v>
          </cell>
          <cell r="M374">
            <v>58.015703813012301</v>
          </cell>
          <cell r="N374">
            <v>6.0663143331701201</v>
          </cell>
        </row>
        <row r="375">
          <cell r="G375" t="str">
            <v>Predators</v>
          </cell>
          <cell r="H375">
            <v>1</v>
          </cell>
          <cell r="I375">
            <v>4</v>
          </cell>
          <cell r="J375">
            <v>1</v>
          </cell>
          <cell r="K375">
            <v>3.7</v>
          </cell>
          <cell r="L375">
            <v>40697.757764763701</v>
          </cell>
          <cell r="M375">
            <v>68.151896815075204</v>
          </cell>
          <cell r="N375">
            <v>27.313231030344301</v>
          </cell>
        </row>
        <row r="376">
          <cell r="G376" t="str">
            <v>Predators</v>
          </cell>
          <cell r="H376">
            <v>2</v>
          </cell>
          <cell r="I376">
            <v>1</v>
          </cell>
          <cell r="J376">
            <v>1</v>
          </cell>
          <cell r="K376">
            <v>156</v>
          </cell>
          <cell r="L376">
            <v>1221654.38884447</v>
          </cell>
          <cell r="M376">
            <v>53.6709314904503</v>
          </cell>
          <cell r="N376">
            <v>3.7955523894220198</v>
          </cell>
        </row>
        <row r="377">
          <cell r="G377" t="str">
            <v>Predators</v>
          </cell>
          <cell r="H377">
            <v>2</v>
          </cell>
          <cell r="I377">
            <v>2</v>
          </cell>
          <cell r="J377">
            <v>1</v>
          </cell>
          <cell r="K377">
            <v>207.6</v>
          </cell>
          <cell r="L377">
            <v>1718181.6180963099</v>
          </cell>
          <cell r="M377">
            <v>53.936807448096502</v>
          </cell>
          <cell r="N377">
            <v>3.7843781661365301</v>
          </cell>
        </row>
        <row r="378">
          <cell r="G378" t="str">
            <v>Predators</v>
          </cell>
          <cell r="H378">
            <v>2</v>
          </cell>
          <cell r="I378">
            <v>3</v>
          </cell>
          <cell r="J378">
            <v>1</v>
          </cell>
          <cell r="K378">
            <v>105.9</v>
          </cell>
          <cell r="L378">
            <v>835447.77512263204</v>
          </cell>
          <cell r="M378">
            <v>58.686899612355397</v>
          </cell>
          <cell r="N378">
            <v>4.8262354628850099</v>
          </cell>
        </row>
        <row r="379">
          <cell r="G379" t="str">
            <v>Predators</v>
          </cell>
          <cell r="H379">
            <v>2</v>
          </cell>
          <cell r="I379">
            <v>4</v>
          </cell>
          <cell r="J379">
            <v>1</v>
          </cell>
          <cell r="K379">
            <v>10.5</v>
          </cell>
          <cell r="L379">
            <v>84195.751766487199</v>
          </cell>
          <cell r="M379">
            <v>71.279897130649999</v>
          </cell>
          <cell r="N379">
            <v>17.440696174072698</v>
          </cell>
        </row>
        <row r="380">
          <cell r="G380" t="str">
            <v>Predators</v>
          </cell>
          <cell r="H380">
            <v>3</v>
          </cell>
          <cell r="I380">
            <v>1</v>
          </cell>
          <cell r="J380">
            <v>1</v>
          </cell>
          <cell r="K380">
            <v>90.6</v>
          </cell>
          <cell r="L380">
            <v>669741.191877131</v>
          </cell>
          <cell r="M380">
            <v>69.032178063150397</v>
          </cell>
          <cell r="N380">
            <v>6.2970256194527696</v>
          </cell>
        </row>
        <row r="381">
          <cell r="G381" t="str">
            <v>Predators</v>
          </cell>
          <cell r="H381">
            <v>3</v>
          </cell>
          <cell r="I381">
            <v>2</v>
          </cell>
          <cell r="J381">
            <v>1</v>
          </cell>
          <cell r="K381">
            <v>228.8</v>
          </cell>
          <cell r="L381">
            <v>1432057.8463951701</v>
          </cell>
          <cell r="M381">
            <v>64.858386189669702</v>
          </cell>
          <cell r="N381">
            <v>3.7862242035352001</v>
          </cell>
        </row>
        <row r="382">
          <cell r="G382" t="str">
            <v>Predators</v>
          </cell>
          <cell r="H382">
            <v>3</v>
          </cell>
          <cell r="I382">
            <v>3</v>
          </cell>
          <cell r="J382">
            <v>1</v>
          </cell>
          <cell r="K382">
            <v>223.7</v>
          </cell>
          <cell r="L382">
            <v>1499625.66049282</v>
          </cell>
          <cell r="M382">
            <v>73.440457272470894</v>
          </cell>
          <cell r="N382">
            <v>3.5768972052618699</v>
          </cell>
        </row>
        <row r="383">
          <cell r="G383" t="str">
            <v>Predators</v>
          </cell>
          <cell r="H383">
            <v>3</v>
          </cell>
          <cell r="I383">
            <v>4</v>
          </cell>
          <cell r="J383">
            <v>1</v>
          </cell>
          <cell r="K383">
            <v>53.9</v>
          </cell>
          <cell r="L383">
            <v>363652.85326964298</v>
          </cell>
          <cell r="M383">
            <v>86.838426067813799</v>
          </cell>
          <cell r="N383">
            <v>5.3821162521753196</v>
          </cell>
        </row>
        <row r="384">
          <cell r="G384" t="str">
            <v>United States</v>
          </cell>
          <cell r="H384">
            <v>1</v>
          </cell>
          <cell r="I384">
            <v>1</v>
          </cell>
          <cell r="J384">
            <v>1</v>
          </cell>
          <cell r="K384">
            <v>151.30000000000001</v>
          </cell>
          <cell r="L384">
            <v>7364277.25835835</v>
          </cell>
          <cell r="M384">
            <v>60.140588982289501</v>
          </cell>
          <cell r="N384">
            <v>3.0902461411629401</v>
          </cell>
        </row>
        <row r="385">
          <cell r="G385" t="str">
            <v>United States</v>
          </cell>
          <cell r="H385">
            <v>1</v>
          </cell>
          <cell r="I385">
            <v>2</v>
          </cell>
          <cell r="J385">
            <v>1</v>
          </cell>
          <cell r="K385">
            <v>50.8</v>
          </cell>
          <cell r="L385">
            <v>2263989.8916489002</v>
          </cell>
          <cell r="M385">
            <v>67.323206352798906</v>
          </cell>
          <cell r="N385">
            <v>5.8792377322466001</v>
          </cell>
        </row>
        <row r="386">
          <cell r="G386" t="str">
            <v>United States</v>
          </cell>
          <cell r="H386">
            <v>1</v>
          </cell>
          <cell r="I386">
            <v>3</v>
          </cell>
          <cell r="J386">
            <v>1</v>
          </cell>
          <cell r="K386">
            <v>8.8000000000000007</v>
          </cell>
          <cell r="L386">
            <v>302786.73338806001</v>
          </cell>
          <cell r="M386">
            <v>73.340516385147495</v>
          </cell>
          <cell r="N386">
            <v>19.7448992496976</v>
          </cell>
        </row>
        <row r="387">
          <cell r="G387" t="str">
            <v>United States</v>
          </cell>
          <cell r="H387">
            <v>2</v>
          </cell>
          <cell r="I387">
            <v>1</v>
          </cell>
          <cell r="J387">
            <v>1</v>
          </cell>
          <cell r="K387">
            <v>424.4</v>
          </cell>
          <cell r="L387">
            <v>18334958.0607724</v>
          </cell>
          <cell r="M387">
            <v>65.285397593440194</v>
          </cell>
          <cell r="N387">
            <v>2.2380982009923298</v>
          </cell>
        </row>
        <row r="388">
          <cell r="G388" t="str">
            <v>United States</v>
          </cell>
          <cell r="H388">
            <v>2</v>
          </cell>
          <cell r="I388">
            <v>2</v>
          </cell>
          <cell r="J388">
            <v>1</v>
          </cell>
          <cell r="K388">
            <v>554.20000000000005</v>
          </cell>
          <cell r="L388">
            <v>22535557.776045501</v>
          </cell>
          <cell r="M388">
            <v>74.435814185360002</v>
          </cell>
          <cell r="N388">
            <v>2.0585336968574399</v>
          </cell>
        </row>
        <row r="389">
          <cell r="G389" t="str">
            <v>United States</v>
          </cell>
          <cell r="H389">
            <v>2</v>
          </cell>
          <cell r="I389">
            <v>3</v>
          </cell>
          <cell r="J389">
            <v>1</v>
          </cell>
          <cell r="K389">
            <v>322.5</v>
          </cell>
          <cell r="L389">
            <v>13735559.5165332</v>
          </cell>
          <cell r="M389">
            <v>85.906813835575804</v>
          </cell>
          <cell r="N389">
            <v>1.8703090203492101</v>
          </cell>
        </row>
        <row r="390">
          <cell r="G390" t="str">
            <v>United States</v>
          </cell>
          <cell r="H390">
            <v>2</v>
          </cell>
          <cell r="I390">
            <v>4</v>
          </cell>
          <cell r="J390">
            <v>1</v>
          </cell>
          <cell r="K390">
            <v>56.9</v>
          </cell>
          <cell r="L390">
            <v>2599628.9838383798</v>
          </cell>
          <cell r="M390">
            <v>89.202659137456905</v>
          </cell>
          <cell r="N390">
            <v>4.5829740568992801</v>
          </cell>
        </row>
        <row r="391">
          <cell r="G391" t="str">
            <v>United States</v>
          </cell>
          <cell r="H391">
            <v>3</v>
          </cell>
          <cell r="I391">
            <v>1</v>
          </cell>
          <cell r="J391">
            <v>1</v>
          </cell>
          <cell r="K391">
            <v>127.1</v>
          </cell>
          <cell r="L391">
            <v>4587627.1039865799</v>
          </cell>
          <cell r="M391">
            <v>74.4492094543062</v>
          </cell>
          <cell r="N391">
            <v>4.4078480667862099</v>
          </cell>
        </row>
        <row r="392">
          <cell r="G392" t="str">
            <v>United States</v>
          </cell>
          <cell r="H392">
            <v>3</v>
          </cell>
          <cell r="I392">
            <v>2</v>
          </cell>
          <cell r="J392">
            <v>1</v>
          </cell>
          <cell r="K392">
            <v>407.5</v>
          </cell>
          <cell r="L392">
            <v>14259128.628008099</v>
          </cell>
          <cell r="M392">
            <v>80.533443243445404</v>
          </cell>
          <cell r="N392">
            <v>2.14933340340973</v>
          </cell>
        </row>
        <row r="393">
          <cell r="G393" t="str">
            <v>United States</v>
          </cell>
          <cell r="H393">
            <v>3</v>
          </cell>
          <cell r="I393">
            <v>3</v>
          </cell>
          <cell r="J393">
            <v>1</v>
          </cell>
          <cell r="K393">
            <v>637.20000000000005</v>
          </cell>
          <cell r="L393">
            <v>23363295.222654998</v>
          </cell>
          <cell r="M393">
            <v>86.774697051888197</v>
          </cell>
          <cell r="N393">
            <v>1.3553027329103799</v>
          </cell>
        </row>
        <row r="394">
          <cell r="G394" t="str">
            <v>United States</v>
          </cell>
          <cell r="H394">
            <v>3</v>
          </cell>
          <cell r="I394">
            <v>4</v>
          </cell>
          <cell r="J394">
            <v>1</v>
          </cell>
          <cell r="K394">
            <v>300.2</v>
          </cell>
          <cell r="L394">
            <v>11171056.608105499</v>
          </cell>
          <cell r="M394">
            <v>92.542507356255101</v>
          </cell>
          <cell r="N394">
            <v>1.4986516053813901</v>
          </cell>
        </row>
        <row r="395">
          <cell r="G395" t="str">
            <v>Australia</v>
          </cell>
          <cell r="H395">
            <v>1</v>
          </cell>
          <cell r="I395">
            <v>1</v>
          </cell>
          <cell r="J395">
            <v>2</v>
          </cell>
          <cell r="K395">
            <v>24.6</v>
          </cell>
          <cell r="L395">
            <v>48292.050970335898</v>
          </cell>
          <cell r="M395">
            <v>3.7975286447382999</v>
          </cell>
          <cell r="N395">
            <v>1.1830834164837001</v>
          </cell>
        </row>
        <row r="396">
          <cell r="G396" t="str">
            <v>Australia</v>
          </cell>
          <cell r="H396">
            <v>1</v>
          </cell>
          <cell r="I396">
            <v>2</v>
          </cell>
          <cell r="J396">
            <v>2</v>
          </cell>
          <cell r="K396">
            <v>15.8</v>
          </cell>
          <cell r="L396">
            <v>32548.7075355782</v>
          </cell>
          <cell r="M396">
            <v>2.94183565007248</v>
          </cell>
          <cell r="N396">
            <v>1.1955171197936101</v>
          </cell>
        </row>
        <row r="397">
          <cell r="G397" t="str">
            <v>Australia</v>
          </cell>
          <cell r="H397">
            <v>1</v>
          </cell>
          <cell r="I397">
            <v>3</v>
          </cell>
          <cell r="J397">
            <v>2</v>
          </cell>
          <cell r="K397">
            <v>9.1999999999999993</v>
          </cell>
          <cell r="L397">
            <v>25630.517186144101</v>
          </cell>
          <cell r="M397">
            <v>4.1285868252777904</v>
          </cell>
          <cell r="N397">
            <v>1.8766597063603501</v>
          </cell>
        </row>
        <row r="398">
          <cell r="G398" t="str">
            <v>Australia</v>
          </cell>
          <cell r="H398">
            <v>2</v>
          </cell>
          <cell r="I398">
            <v>1</v>
          </cell>
          <cell r="J398">
            <v>2</v>
          </cell>
          <cell r="K398">
            <v>14.1</v>
          </cell>
          <cell r="L398">
            <v>34676.947529365301</v>
          </cell>
          <cell r="M398">
            <v>4.5070621034253797</v>
          </cell>
          <cell r="N398">
            <v>1.5403270038907999</v>
          </cell>
        </row>
        <row r="399">
          <cell r="G399" t="str">
            <v>Australia</v>
          </cell>
          <cell r="H399">
            <v>2</v>
          </cell>
          <cell r="I399">
            <v>2</v>
          </cell>
          <cell r="J399">
            <v>2</v>
          </cell>
          <cell r="K399">
            <v>29.6</v>
          </cell>
          <cell r="L399">
            <v>59058.432473061599</v>
          </cell>
          <cell r="M399">
            <v>3.7804217065396899</v>
          </cell>
          <cell r="N399">
            <v>0.95136800464346605</v>
          </cell>
        </row>
        <row r="400">
          <cell r="G400" t="str">
            <v>Australia</v>
          </cell>
          <cell r="H400">
            <v>2</v>
          </cell>
          <cell r="I400">
            <v>3</v>
          </cell>
          <cell r="J400">
            <v>2</v>
          </cell>
          <cell r="K400">
            <v>18.8</v>
          </cell>
          <cell r="L400">
            <v>49766.3736382606</v>
          </cell>
          <cell r="M400">
            <v>3.3259517782808801</v>
          </cell>
          <cell r="N400">
            <v>1.1333421880424199</v>
          </cell>
        </row>
        <row r="401">
          <cell r="G401" t="str">
            <v>Australia</v>
          </cell>
          <cell r="H401">
            <v>2</v>
          </cell>
          <cell r="I401">
            <v>4</v>
          </cell>
          <cell r="J401">
            <v>2</v>
          </cell>
          <cell r="K401">
            <v>4.5</v>
          </cell>
          <cell r="L401">
            <v>13122.328189280999</v>
          </cell>
          <cell r="M401">
            <v>3.1234803408639098</v>
          </cell>
          <cell r="N401">
            <v>2.34050864505453</v>
          </cell>
        </row>
        <row r="402">
          <cell r="G402" t="str">
            <v>Australia</v>
          </cell>
          <cell r="H402">
            <v>3</v>
          </cell>
          <cell r="I402">
            <v>1</v>
          </cell>
          <cell r="J402">
            <v>2</v>
          </cell>
          <cell r="K402">
            <v>8</v>
          </cell>
          <cell r="L402">
            <v>15084.442700437001</v>
          </cell>
          <cell r="M402">
            <v>4.01108971656911</v>
          </cell>
          <cell r="N402">
            <v>2.1720736192744798</v>
          </cell>
        </row>
        <row r="403">
          <cell r="G403" t="str">
            <v>Australia</v>
          </cell>
          <cell r="H403">
            <v>3</v>
          </cell>
          <cell r="I403">
            <v>2</v>
          </cell>
          <cell r="J403">
            <v>2</v>
          </cell>
          <cell r="K403">
            <v>19.100000000000001</v>
          </cell>
          <cell r="L403">
            <v>44936.3838012712</v>
          </cell>
          <cell r="M403">
            <v>4.1743999850747802</v>
          </cell>
          <cell r="N403">
            <v>1.2573841955641101</v>
          </cell>
        </row>
        <row r="404">
          <cell r="G404" t="str">
            <v>Australia</v>
          </cell>
          <cell r="H404">
            <v>3</v>
          </cell>
          <cell r="I404">
            <v>3</v>
          </cell>
          <cell r="J404">
            <v>2</v>
          </cell>
          <cell r="K404">
            <v>21</v>
          </cell>
          <cell r="L404">
            <v>46156.665031343699</v>
          </cell>
          <cell r="M404">
            <v>2.57774759247777</v>
          </cell>
          <cell r="N404">
            <v>0.82998761558933398</v>
          </cell>
        </row>
        <row r="405">
          <cell r="G405" t="str">
            <v>Australia</v>
          </cell>
          <cell r="H405">
            <v>3</v>
          </cell>
          <cell r="I405">
            <v>4</v>
          </cell>
          <cell r="J405">
            <v>2</v>
          </cell>
          <cell r="K405">
            <v>13.9</v>
          </cell>
          <cell r="L405">
            <v>26772.335983159101</v>
          </cell>
          <cell r="M405">
            <v>2.4122665234533902</v>
          </cell>
          <cell r="N405">
            <v>1.0127791424883299</v>
          </cell>
        </row>
        <row r="406">
          <cell r="G406" t="str">
            <v>Austria</v>
          </cell>
          <cell r="H406">
            <v>1</v>
          </cell>
          <cell r="I406">
            <v>1</v>
          </cell>
          <cell r="J406">
            <v>2</v>
          </cell>
          <cell r="K406">
            <v>13.4</v>
          </cell>
          <cell r="L406">
            <v>20087.3416232938</v>
          </cell>
          <cell r="M406">
            <v>6.4100647846126897</v>
          </cell>
          <cell r="N406">
            <v>1.80207598862826</v>
          </cell>
        </row>
        <row r="407">
          <cell r="G407" t="str">
            <v>Austria</v>
          </cell>
          <cell r="H407">
            <v>1</v>
          </cell>
          <cell r="I407">
            <v>2</v>
          </cell>
          <cell r="J407">
            <v>2</v>
          </cell>
          <cell r="K407">
            <v>9</v>
          </cell>
          <cell r="L407">
            <v>13685.1968875204</v>
          </cell>
          <cell r="M407">
            <v>3.8922543766832698</v>
          </cell>
          <cell r="N407">
            <v>1.4242023276345299</v>
          </cell>
        </row>
        <row r="408">
          <cell r="G408" t="str">
            <v>Austria</v>
          </cell>
          <cell r="H408">
            <v>1</v>
          </cell>
          <cell r="I408">
            <v>3</v>
          </cell>
          <cell r="J408">
            <v>2</v>
          </cell>
          <cell r="K408">
            <v>3.9</v>
          </cell>
          <cell r="L408">
            <v>5492.3958651680796</v>
          </cell>
          <cell r="M408">
            <v>3.23362227157032</v>
          </cell>
          <cell r="N408">
            <v>1.84537730031781</v>
          </cell>
        </row>
        <row r="409">
          <cell r="G409" t="str">
            <v>Austria</v>
          </cell>
          <cell r="H409">
            <v>2</v>
          </cell>
          <cell r="I409">
            <v>1</v>
          </cell>
          <cell r="J409">
            <v>2</v>
          </cell>
          <cell r="K409">
            <v>9.5</v>
          </cell>
          <cell r="L409">
            <v>11069.7604142571</v>
          </cell>
          <cell r="M409">
            <v>3.3654589864472499</v>
          </cell>
          <cell r="N409">
            <v>1.2998922959513599</v>
          </cell>
        </row>
        <row r="410">
          <cell r="G410" t="str">
            <v>Austria</v>
          </cell>
          <cell r="H410">
            <v>2</v>
          </cell>
          <cell r="I410">
            <v>2</v>
          </cell>
          <cell r="J410">
            <v>2</v>
          </cell>
          <cell r="K410">
            <v>22.3</v>
          </cell>
          <cell r="L410">
            <v>30500.692004746001</v>
          </cell>
          <cell r="M410">
            <v>2.9086244916420898</v>
          </cell>
          <cell r="N410">
            <v>0.65735059641002702</v>
          </cell>
        </row>
        <row r="411">
          <cell r="G411" t="str">
            <v>Austria</v>
          </cell>
          <cell r="H411">
            <v>2</v>
          </cell>
          <cell r="I411">
            <v>3</v>
          </cell>
          <cell r="J411">
            <v>2</v>
          </cell>
          <cell r="K411">
            <v>22.8</v>
          </cell>
          <cell r="L411">
            <v>29626.487241072598</v>
          </cell>
          <cell r="M411">
            <v>2.6364564217448501</v>
          </cell>
          <cell r="N411">
            <v>0.66433355457353405</v>
          </cell>
        </row>
        <row r="412">
          <cell r="G412" t="str">
            <v>Austria</v>
          </cell>
          <cell r="H412">
            <v>2</v>
          </cell>
          <cell r="I412">
            <v>4</v>
          </cell>
          <cell r="J412">
            <v>2</v>
          </cell>
          <cell r="K412">
            <v>6.4</v>
          </cell>
          <cell r="L412">
            <v>7137.9061952249203</v>
          </cell>
          <cell r="M412">
            <v>2.1742964135440901</v>
          </cell>
          <cell r="N412">
            <v>1.19757049153204</v>
          </cell>
        </row>
        <row r="413">
          <cell r="G413" t="str">
            <v>Austria</v>
          </cell>
          <cell r="H413">
            <v>3</v>
          </cell>
          <cell r="I413">
            <v>2</v>
          </cell>
          <cell r="J413">
            <v>2</v>
          </cell>
          <cell r="K413">
            <v>3.9</v>
          </cell>
          <cell r="L413">
            <v>4405.61498061975</v>
          </cell>
          <cell r="M413">
            <v>2.7461210557442302</v>
          </cell>
          <cell r="N413">
            <v>1.5767221555943101</v>
          </cell>
        </row>
        <row r="414">
          <cell r="G414" t="str">
            <v>Austria</v>
          </cell>
          <cell r="H414">
            <v>3</v>
          </cell>
          <cell r="I414">
            <v>3</v>
          </cell>
          <cell r="J414">
            <v>2</v>
          </cell>
          <cell r="K414">
            <v>8.4</v>
          </cell>
          <cell r="L414">
            <v>8371.3884272046707</v>
          </cell>
          <cell r="M414">
            <v>2.0578186316404499</v>
          </cell>
          <cell r="N414">
            <v>0.89799817200175702</v>
          </cell>
        </row>
        <row r="415">
          <cell r="G415" t="str">
            <v>Austria</v>
          </cell>
          <cell r="H415">
            <v>3</v>
          </cell>
          <cell r="I415">
            <v>4</v>
          </cell>
          <cell r="J415">
            <v>2</v>
          </cell>
          <cell r="K415">
            <v>3.8</v>
          </cell>
          <cell r="L415">
            <v>5586.7891070578398</v>
          </cell>
          <cell r="M415">
            <v>1.9325114823565299</v>
          </cell>
          <cell r="N415">
            <v>1.1842306190429299</v>
          </cell>
        </row>
        <row r="416">
          <cell r="G416" t="str">
            <v>Canada</v>
          </cell>
          <cell r="H416">
            <v>1</v>
          </cell>
          <cell r="I416">
            <v>1</v>
          </cell>
          <cell r="J416">
            <v>2</v>
          </cell>
          <cell r="K416">
            <v>137.69999999999999</v>
          </cell>
          <cell r="L416">
            <v>69840.377141002406</v>
          </cell>
          <cell r="M416">
            <v>5.3085387771143804</v>
          </cell>
          <cell r="N416">
            <v>0.99146818457948105</v>
          </cell>
        </row>
        <row r="417">
          <cell r="G417" t="str">
            <v>Canada</v>
          </cell>
          <cell r="H417">
            <v>1</v>
          </cell>
          <cell r="I417">
            <v>2</v>
          </cell>
          <cell r="J417">
            <v>2</v>
          </cell>
          <cell r="K417">
            <v>30.5</v>
          </cell>
          <cell r="L417">
            <v>20054.4956890336</v>
          </cell>
          <cell r="M417">
            <v>3.3703486547233599</v>
          </cell>
          <cell r="N417">
            <v>1.4275968306826701</v>
          </cell>
        </row>
        <row r="418">
          <cell r="G418" t="str">
            <v>Canada</v>
          </cell>
          <cell r="H418">
            <v>1</v>
          </cell>
          <cell r="I418">
            <v>3</v>
          </cell>
          <cell r="J418">
            <v>2</v>
          </cell>
          <cell r="K418">
            <v>5.7</v>
          </cell>
          <cell r="L418">
            <v>7932.4857828862096</v>
          </cell>
          <cell r="M418">
            <v>4.4250943715013102</v>
          </cell>
          <cell r="N418">
            <v>2.8331858922651199</v>
          </cell>
        </row>
        <row r="419">
          <cell r="G419" t="str">
            <v>Canada</v>
          </cell>
          <cell r="H419">
            <v>2</v>
          </cell>
          <cell r="I419">
            <v>1</v>
          </cell>
          <cell r="J419">
            <v>2</v>
          </cell>
          <cell r="K419">
            <v>131.5</v>
          </cell>
          <cell r="L419">
            <v>87912.975810575503</v>
          </cell>
          <cell r="M419">
            <v>4.9072932568087504</v>
          </cell>
          <cell r="N419">
            <v>0.88836314985818199</v>
          </cell>
        </row>
        <row r="420">
          <cell r="G420" t="str">
            <v>Canada</v>
          </cell>
          <cell r="H420">
            <v>2</v>
          </cell>
          <cell r="I420">
            <v>2</v>
          </cell>
          <cell r="J420">
            <v>2</v>
          </cell>
          <cell r="K420">
            <v>150.4</v>
          </cell>
          <cell r="L420">
            <v>88890.807960730701</v>
          </cell>
          <cell r="M420">
            <v>3.5137657866478702</v>
          </cell>
          <cell r="N420">
            <v>0.60185289861782099</v>
          </cell>
        </row>
        <row r="421">
          <cell r="G421" t="str">
            <v>Canada</v>
          </cell>
          <cell r="H421">
            <v>2</v>
          </cell>
          <cell r="I421">
            <v>3</v>
          </cell>
          <cell r="J421">
            <v>2</v>
          </cell>
          <cell r="K421">
            <v>76.900000000000006</v>
          </cell>
          <cell r="L421">
            <v>57312.096426954697</v>
          </cell>
          <cell r="M421">
            <v>2.9178468683100802</v>
          </cell>
          <cell r="N421">
            <v>0.77521198049254403</v>
          </cell>
        </row>
        <row r="422">
          <cell r="G422" t="str">
            <v>Canada</v>
          </cell>
          <cell r="H422">
            <v>2</v>
          </cell>
          <cell r="I422">
            <v>4</v>
          </cell>
          <cell r="J422">
            <v>2</v>
          </cell>
          <cell r="K422">
            <v>7.2</v>
          </cell>
          <cell r="L422">
            <v>6001.5008109869004</v>
          </cell>
          <cell r="M422">
            <v>1.46258705287413</v>
          </cell>
          <cell r="N422">
            <v>1.8627686865907001</v>
          </cell>
        </row>
        <row r="423">
          <cell r="G423" t="str">
            <v>Canada</v>
          </cell>
          <cell r="H423">
            <v>3</v>
          </cell>
          <cell r="I423">
            <v>1</v>
          </cell>
          <cell r="J423">
            <v>2</v>
          </cell>
          <cell r="K423">
            <v>63</v>
          </cell>
          <cell r="L423">
            <v>56086.765730964697</v>
          </cell>
          <cell r="M423">
            <v>4.6509959033947101</v>
          </cell>
          <cell r="N423">
            <v>1.23576259706294</v>
          </cell>
        </row>
        <row r="424">
          <cell r="G424" t="str">
            <v>Canada</v>
          </cell>
          <cell r="H424">
            <v>3</v>
          </cell>
          <cell r="I424">
            <v>2</v>
          </cell>
          <cell r="J424">
            <v>2</v>
          </cell>
          <cell r="K424">
            <v>115</v>
          </cell>
          <cell r="L424">
            <v>99348.646491043401</v>
          </cell>
          <cell r="M424">
            <v>3.54249277368451</v>
          </cell>
          <cell r="N424">
            <v>0.72364940027755698</v>
          </cell>
        </row>
        <row r="425">
          <cell r="G425" t="str">
            <v>Canada</v>
          </cell>
          <cell r="H425">
            <v>3</v>
          </cell>
          <cell r="I425">
            <v>3</v>
          </cell>
          <cell r="J425">
            <v>2</v>
          </cell>
          <cell r="K425">
            <v>103.1</v>
          </cell>
          <cell r="L425">
            <v>105797.80637772</v>
          </cell>
          <cell r="M425">
            <v>2.6781719295773199</v>
          </cell>
          <cell r="N425">
            <v>0.52930763596512798</v>
          </cell>
        </row>
        <row r="426">
          <cell r="G426" t="str">
            <v>Canada</v>
          </cell>
          <cell r="H426">
            <v>3</v>
          </cell>
          <cell r="I426">
            <v>4</v>
          </cell>
          <cell r="J426">
            <v>2</v>
          </cell>
          <cell r="K426">
            <v>31.9</v>
          </cell>
          <cell r="L426">
            <v>30819.519629897099</v>
          </cell>
          <cell r="M426">
            <v>1.5378823003697999</v>
          </cell>
          <cell r="N426">
            <v>0.480513108381732</v>
          </cell>
        </row>
        <row r="427">
          <cell r="G427" t="str">
            <v>Sharks</v>
          </cell>
          <cell r="H427">
            <v>1</v>
          </cell>
          <cell r="I427">
            <v>1</v>
          </cell>
          <cell r="J427">
            <v>2</v>
          </cell>
          <cell r="K427">
            <v>39.9</v>
          </cell>
          <cell r="L427">
            <v>65126.265523764101</v>
          </cell>
          <cell r="M427">
            <v>2.2952339420266701</v>
          </cell>
          <cell r="N427">
            <v>0.46376104132171198</v>
          </cell>
        </row>
        <row r="428">
          <cell r="G428" t="str">
            <v>Sharks</v>
          </cell>
          <cell r="H428">
            <v>2</v>
          </cell>
          <cell r="I428">
            <v>1</v>
          </cell>
          <cell r="J428">
            <v>2</v>
          </cell>
          <cell r="K428">
            <v>46.8</v>
          </cell>
          <cell r="L428">
            <v>115399.798424739</v>
          </cell>
          <cell r="M428">
            <v>4.6180708870847704</v>
          </cell>
          <cell r="N428">
            <v>1.2784604634468</v>
          </cell>
        </row>
        <row r="429">
          <cell r="G429" t="str">
            <v>Sharks</v>
          </cell>
          <cell r="H429">
            <v>2</v>
          </cell>
          <cell r="I429">
            <v>2</v>
          </cell>
          <cell r="J429">
            <v>2</v>
          </cell>
          <cell r="K429">
            <v>18.399999999999999</v>
          </cell>
          <cell r="L429">
            <v>40274.142851364901</v>
          </cell>
          <cell r="M429">
            <v>4.0562116993174904</v>
          </cell>
          <cell r="N429">
            <v>1.5040565607388099</v>
          </cell>
        </row>
        <row r="430">
          <cell r="G430" t="str">
            <v>Sharks</v>
          </cell>
          <cell r="H430">
            <v>2</v>
          </cell>
          <cell r="I430">
            <v>3</v>
          </cell>
          <cell r="J430">
            <v>2</v>
          </cell>
          <cell r="K430">
            <v>1.8</v>
          </cell>
          <cell r="L430">
            <v>5192.3451665754701</v>
          </cell>
          <cell r="M430">
            <v>2.25899016507489</v>
          </cell>
          <cell r="N430">
            <v>2.3532876137854899</v>
          </cell>
        </row>
        <row r="431">
          <cell r="G431" t="str">
            <v>Sharks</v>
          </cell>
          <cell r="H431">
            <v>3</v>
          </cell>
          <cell r="I431">
            <v>1</v>
          </cell>
          <cell r="J431">
            <v>2</v>
          </cell>
          <cell r="K431">
            <v>14.1</v>
          </cell>
          <cell r="L431">
            <v>21562.764000223098</v>
          </cell>
          <cell r="M431">
            <v>2.8090289872445702</v>
          </cell>
          <cell r="N431">
            <v>1.1970342080109599</v>
          </cell>
        </row>
        <row r="432">
          <cell r="G432" t="str">
            <v>Sharks</v>
          </cell>
          <cell r="H432">
            <v>3</v>
          </cell>
          <cell r="I432">
            <v>2</v>
          </cell>
          <cell r="J432">
            <v>2</v>
          </cell>
          <cell r="K432">
            <v>15.1</v>
          </cell>
          <cell r="L432">
            <v>37122.364914856502</v>
          </cell>
          <cell r="M432">
            <v>3.2646307955869398</v>
          </cell>
          <cell r="N432">
            <v>1.81089398324886</v>
          </cell>
        </row>
        <row r="433">
          <cell r="G433" t="str">
            <v>Sharks</v>
          </cell>
          <cell r="H433">
            <v>3</v>
          </cell>
          <cell r="I433">
            <v>3</v>
          </cell>
          <cell r="J433">
            <v>2</v>
          </cell>
          <cell r="K433">
            <v>5.0999999999999996</v>
          </cell>
          <cell r="L433">
            <v>12624.630931428301</v>
          </cell>
          <cell r="M433">
            <v>1.8628245103257399</v>
          </cell>
          <cell r="N433">
            <v>2.23230206567457</v>
          </cell>
        </row>
        <row r="434">
          <cell r="G434" t="str">
            <v>Sharks</v>
          </cell>
          <cell r="H434">
            <v>3</v>
          </cell>
          <cell r="I434">
            <v>4</v>
          </cell>
          <cell r="J434">
            <v>2</v>
          </cell>
          <cell r="K434">
            <v>1.7</v>
          </cell>
          <cell r="L434">
            <v>2166.4093255511498</v>
          </cell>
          <cell r="M434">
            <v>1.3077711897528601</v>
          </cell>
          <cell r="N434">
            <v>1.7825330511786299</v>
          </cell>
        </row>
        <row r="435">
          <cell r="G435" t="str">
            <v>Czech Republic</v>
          </cell>
          <cell r="H435">
            <v>1</v>
          </cell>
          <cell r="I435">
            <v>1</v>
          </cell>
          <cell r="J435">
            <v>2</v>
          </cell>
          <cell r="K435">
            <v>26.1</v>
          </cell>
          <cell r="L435">
            <v>35096.240835778997</v>
          </cell>
          <cell r="M435">
            <v>14.8442329075173</v>
          </cell>
          <cell r="N435">
            <v>4.7921315679519498</v>
          </cell>
        </row>
        <row r="436">
          <cell r="G436" t="str">
            <v>Czech Republic</v>
          </cell>
          <cell r="H436">
            <v>1</v>
          </cell>
          <cell r="I436">
            <v>2</v>
          </cell>
          <cell r="J436">
            <v>2</v>
          </cell>
          <cell r="K436">
            <v>23.3</v>
          </cell>
          <cell r="L436">
            <v>35442.292496311798</v>
          </cell>
          <cell r="M436">
            <v>13.0603216155761</v>
          </cell>
          <cell r="N436">
            <v>3.44791515443496</v>
          </cell>
        </row>
        <row r="437">
          <cell r="G437" t="str">
            <v>Czech Republic</v>
          </cell>
          <cell r="H437">
            <v>1</v>
          </cell>
          <cell r="I437">
            <v>3</v>
          </cell>
          <cell r="J437">
            <v>2</v>
          </cell>
          <cell r="K437">
            <v>6.5</v>
          </cell>
          <cell r="L437">
            <v>10742.2991717599</v>
          </cell>
          <cell r="M437">
            <v>12.321511714916801</v>
          </cell>
          <cell r="N437">
            <v>7.4070071069377503</v>
          </cell>
        </row>
        <row r="438">
          <cell r="G438" t="str">
            <v>Czech Republic</v>
          </cell>
          <cell r="H438">
            <v>2</v>
          </cell>
          <cell r="I438">
            <v>1</v>
          </cell>
          <cell r="J438">
            <v>2</v>
          </cell>
          <cell r="K438">
            <v>36.1</v>
          </cell>
          <cell r="L438">
            <v>27180.572231865899</v>
          </cell>
          <cell r="M438">
            <v>5.3464280969258997</v>
          </cell>
          <cell r="N438">
            <v>1.55001946790905</v>
          </cell>
        </row>
        <row r="439">
          <cell r="G439" t="str">
            <v>Czech Republic</v>
          </cell>
          <cell r="H439">
            <v>2</v>
          </cell>
          <cell r="I439">
            <v>2</v>
          </cell>
          <cell r="J439">
            <v>2</v>
          </cell>
          <cell r="K439">
            <v>69.5</v>
          </cell>
          <cell r="L439">
            <v>74231.924548352195</v>
          </cell>
          <cell r="M439">
            <v>4.5071096514018203</v>
          </cell>
          <cell r="N439">
            <v>0.85039460412423995</v>
          </cell>
        </row>
        <row r="440">
          <cell r="G440" t="str">
            <v>Czech Republic</v>
          </cell>
          <cell r="H440">
            <v>2</v>
          </cell>
          <cell r="I440">
            <v>3</v>
          </cell>
          <cell r="J440">
            <v>2</v>
          </cell>
          <cell r="K440">
            <v>47.6</v>
          </cell>
          <cell r="L440">
            <v>47661.080720448903</v>
          </cell>
          <cell r="M440">
            <v>2.8200798858519098</v>
          </cell>
          <cell r="N440">
            <v>0.717031874521737</v>
          </cell>
        </row>
        <row r="441">
          <cell r="G441" t="str">
            <v>Czech Republic</v>
          </cell>
          <cell r="H441">
            <v>2</v>
          </cell>
          <cell r="I441">
            <v>4</v>
          </cell>
          <cell r="J441">
            <v>2</v>
          </cell>
          <cell r="K441">
            <v>7.8</v>
          </cell>
          <cell r="L441">
            <v>9595.6711547539908</v>
          </cell>
          <cell r="M441">
            <v>3.55218443806505</v>
          </cell>
          <cell r="N441">
            <v>3.3196670792693102</v>
          </cell>
        </row>
        <row r="442">
          <cell r="G442" t="str">
            <v>Czech Republic</v>
          </cell>
          <cell r="H442">
            <v>3</v>
          </cell>
          <cell r="I442">
            <v>2</v>
          </cell>
          <cell r="J442">
            <v>2</v>
          </cell>
          <cell r="K442">
            <v>11</v>
          </cell>
          <cell r="L442">
            <v>5927.2552734788896</v>
          </cell>
          <cell r="M442">
            <v>3.27467832035311</v>
          </cell>
          <cell r="N442">
            <v>1.9130744468635199</v>
          </cell>
        </row>
        <row r="443">
          <cell r="G443" t="str">
            <v>Czech Republic</v>
          </cell>
          <cell r="H443">
            <v>3</v>
          </cell>
          <cell r="I443">
            <v>3</v>
          </cell>
          <cell r="J443">
            <v>2</v>
          </cell>
          <cell r="K443">
            <v>23.4</v>
          </cell>
          <cell r="L443">
            <v>21553.8326636235</v>
          </cell>
          <cell r="M443">
            <v>3.58094864931665</v>
          </cell>
          <cell r="N443">
            <v>1.7696405594319899</v>
          </cell>
        </row>
        <row r="444">
          <cell r="G444" t="str">
            <v>Czech Republic</v>
          </cell>
          <cell r="H444">
            <v>3</v>
          </cell>
          <cell r="I444">
            <v>4</v>
          </cell>
          <cell r="J444">
            <v>2</v>
          </cell>
          <cell r="K444">
            <v>5.4</v>
          </cell>
          <cell r="L444">
            <v>3096.0948699676301</v>
          </cell>
          <cell r="M444">
            <v>0.75733515045837996</v>
          </cell>
          <cell r="N444">
            <v>1.36681048015196</v>
          </cell>
        </row>
        <row r="445">
          <cell r="G445" t="str">
            <v>Denmark</v>
          </cell>
          <cell r="H445">
            <v>1</v>
          </cell>
          <cell r="I445">
            <v>1</v>
          </cell>
          <cell r="J445">
            <v>2</v>
          </cell>
          <cell r="K445">
            <v>37</v>
          </cell>
          <cell r="L445">
            <v>16486.382107687099</v>
          </cell>
          <cell r="M445">
            <v>8.3614367395813005</v>
          </cell>
          <cell r="N445">
            <v>1.6778404797611799</v>
          </cell>
        </row>
        <row r="446">
          <cell r="G446" t="str">
            <v>Denmark</v>
          </cell>
          <cell r="H446">
            <v>1</v>
          </cell>
          <cell r="I446">
            <v>2</v>
          </cell>
          <cell r="J446">
            <v>2</v>
          </cell>
          <cell r="K446">
            <v>23.3</v>
          </cell>
          <cell r="L446">
            <v>13539.6132389628</v>
          </cell>
          <cell r="M446">
            <v>5.9823852660385199</v>
          </cell>
          <cell r="N446">
            <v>1.63980439031051</v>
          </cell>
        </row>
        <row r="447">
          <cell r="G447" t="str">
            <v>Denmark</v>
          </cell>
          <cell r="H447">
            <v>1</v>
          </cell>
          <cell r="I447">
            <v>3</v>
          </cell>
          <cell r="J447">
            <v>2</v>
          </cell>
          <cell r="K447">
            <v>10.3</v>
          </cell>
          <cell r="L447">
            <v>5990.92057988128</v>
          </cell>
          <cell r="M447">
            <v>4.80759546049467</v>
          </cell>
          <cell r="N447">
            <v>1.82925176446681</v>
          </cell>
        </row>
        <row r="448">
          <cell r="G448" t="str">
            <v>Denmark</v>
          </cell>
          <cell r="H448">
            <v>2</v>
          </cell>
          <cell r="I448">
            <v>1</v>
          </cell>
          <cell r="J448">
            <v>2</v>
          </cell>
          <cell r="K448">
            <v>17.8</v>
          </cell>
          <cell r="L448">
            <v>8700.4853680394808</v>
          </cell>
          <cell r="M448">
            <v>5.9243706839119703</v>
          </cell>
          <cell r="N448">
            <v>2.05563215289243</v>
          </cell>
        </row>
        <row r="449">
          <cell r="G449" t="str">
            <v>Denmark</v>
          </cell>
          <cell r="H449">
            <v>2</v>
          </cell>
          <cell r="I449">
            <v>2</v>
          </cell>
          <cell r="J449">
            <v>2</v>
          </cell>
          <cell r="K449">
            <v>36.299999999999997</v>
          </cell>
          <cell r="L449">
            <v>21666.196735401099</v>
          </cell>
          <cell r="M449">
            <v>5.3588830441696897</v>
          </cell>
          <cell r="N449">
            <v>1.13981709036502</v>
          </cell>
        </row>
        <row r="450">
          <cell r="G450" t="str">
            <v>Denmark</v>
          </cell>
          <cell r="H450">
            <v>2</v>
          </cell>
          <cell r="I450">
            <v>3</v>
          </cell>
          <cell r="J450">
            <v>2</v>
          </cell>
          <cell r="K450">
            <v>31.8</v>
          </cell>
          <cell r="L450">
            <v>19669.456670706601</v>
          </cell>
          <cell r="M450">
            <v>4.2700666750466798</v>
          </cell>
          <cell r="N450">
            <v>0.95331739420976902</v>
          </cell>
        </row>
        <row r="451">
          <cell r="G451" t="str">
            <v>Denmark</v>
          </cell>
          <cell r="H451">
            <v>2</v>
          </cell>
          <cell r="I451">
            <v>4</v>
          </cell>
          <cell r="J451">
            <v>2</v>
          </cell>
          <cell r="K451">
            <v>9.1</v>
          </cell>
          <cell r="L451">
            <v>5786.4602052504397</v>
          </cell>
          <cell r="M451">
            <v>4.0714538206909996</v>
          </cell>
          <cell r="N451">
            <v>1.5464556020709801</v>
          </cell>
        </row>
        <row r="452">
          <cell r="G452" t="str">
            <v>Denmark</v>
          </cell>
          <cell r="H452">
            <v>3</v>
          </cell>
          <cell r="I452">
            <v>1</v>
          </cell>
          <cell r="J452">
            <v>2</v>
          </cell>
          <cell r="K452">
            <v>9.6</v>
          </cell>
          <cell r="L452">
            <v>2984.6818716529901</v>
          </cell>
          <cell r="M452">
            <v>4.4615357159943203</v>
          </cell>
          <cell r="N452">
            <v>1.6653969824181101</v>
          </cell>
        </row>
        <row r="453">
          <cell r="G453" t="str">
            <v>Denmark</v>
          </cell>
          <cell r="H453">
            <v>3</v>
          </cell>
          <cell r="I453">
            <v>2</v>
          </cell>
          <cell r="J453">
            <v>2</v>
          </cell>
          <cell r="K453">
            <v>26.4</v>
          </cell>
          <cell r="L453">
            <v>10942.0554264363</v>
          </cell>
          <cell r="M453">
            <v>4.8732372915003497</v>
          </cell>
          <cell r="N453">
            <v>1.3167493516387201</v>
          </cell>
        </row>
        <row r="454">
          <cell r="G454" t="str">
            <v>Denmark</v>
          </cell>
          <cell r="H454">
            <v>3</v>
          </cell>
          <cell r="I454">
            <v>3</v>
          </cell>
          <cell r="J454">
            <v>2</v>
          </cell>
          <cell r="K454">
            <v>38.799999999999997</v>
          </cell>
          <cell r="L454">
            <v>18702.4226435903</v>
          </cell>
          <cell r="M454">
            <v>3.4939090543788498</v>
          </cell>
          <cell r="N454">
            <v>0.66488453951238402</v>
          </cell>
        </row>
        <row r="455">
          <cell r="G455" t="str">
            <v>Denmark</v>
          </cell>
          <cell r="H455">
            <v>3</v>
          </cell>
          <cell r="I455">
            <v>4</v>
          </cell>
          <cell r="J455">
            <v>2</v>
          </cell>
          <cell r="K455">
            <v>16.2</v>
          </cell>
          <cell r="L455">
            <v>8569.7169850006794</v>
          </cell>
          <cell r="M455">
            <v>2.36168867317769</v>
          </cell>
          <cell r="N455">
            <v>0.72969709654381398</v>
          </cell>
        </row>
        <row r="456">
          <cell r="G456" t="str">
            <v>England (UK)</v>
          </cell>
          <cell r="H456">
            <v>1</v>
          </cell>
          <cell r="I456">
            <v>1</v>
          </cell>
          <cell r="J456">
            <v>2</v>
          </cell>
          <cell r="K456">
            <v>48.1</v>
          </cell>
          <cell r="L456">
            <v>296197.62246229098</v>
          </cell>
          <cell r="M456">
            <v>9.6590003687588997</v>
          </cell>
          <cell r="N456">
            <v>1.52105582851326</v>
          </cell>
        </row>
        <row r="457">
          <cell r="G457" t="str">
            <v>England (UK)</v>
          </cell>
          <cell r="H457">
            <v>1</v>
          </cell>
          <cell r="I457">
            <v>2</v>
          </cell>
          <cell r="J457">
            <v>2</v>
          </cell>
          <cell r="K457">
            <v>20.8</v>
          </cell>
          <cell r="L457">
            <v>121146.353799434</v>
          </cell>
          <cell r="M457">
            <v>5.07123485047254</v>
          </cell>
          <cell r="N457">
            <v>1.4845835165275001</v>
          </cell>
        </row>
        <row r="458">
          <cell r="G458" t="str">
            <v>England (UK)</v>
          </cell>
          <cell r="H458">
            <v>1</v>
          </cell>
          <cell r="I458">
            <v>3</v>
          </cell>
          <cell r="J458">
            <v>2</v>
          </cell>
          <cell r="K458">
            <v>6.1</v>
          </cell>
          <cell r="L458">
            <v>39646.985142053403</v>
          </cell>
          <cell r="M458">
            <v>4.4137271728557499</v>
          </cell>
          <cell r="N458">
            <v>2.27665161978243</v>
          </cell>
        </row>
        <row r="459">
          <cell r="G459" t="str">
            <v>England (UK)</v>
          </cell>
          <cell r="H459">
            <v>2</v>
          </cell>
          <cell r="I459">
            <v>1</v>
          </cell>
          <cell r="J459">
            <v>2</v>
          </cell>
          <cell r="K459">
            <v>31.4</v>
          </cell>
          <cell r="L459">
            <v>203231.25047303099</v>
          </cell>
          <cell r="M459">
            <v>9.3112638410822708</v>
          </cell>
          <cell r="N459">
            <v>1.9774710481589599</v>
          </cell>
        </row>
        <row r="460">
          <cell r="G460" t="str">
            <v>England (UK)</v>
          </cell>
          <cell r="H460">
            <v>2</v>
          </cell>
          <cell r="I460">
            <v>2</v>
          </cell>
          <cell r="J460">
            <v>2</v>
          </cell>
          <cell r="K460">
            <v>30</v>
          </cell>
          <cell r="L460">
            <v>198625.91517230601</v>
          </cell>
          <cell r="M460">
            <v>5.4733715776172298</v>
          </cell>
          <cell r="N460">
            <v>1.20053691020955</v>
          </cell>
        </row>
        <row r="461">
          <cell r="G461" t="str">
            <v>England (UK)</v>
          </cell>
          <cell r="H461">
            <v>2</v>
          </cell>
          <cell r="I461">
            <v>3</v>
          </cell>
          <cell r="J461">
            <v>2</v>
          </cell>
          <cell r="K461">
            <v>17.7</v>
          </cell>
          <cell r="L461">
            <v>114510.854781248</v>
          </cell>
          <cell r="M461">
            <v>3.63876466011985</v>
          </cell>
          <cell r="N461">
            <v>1.3134982485309701</v>
          </cell>
        </row>
        <row r="462">
          <cell r="G462" t="str">
            <v>England (UK)</v>
          </cell>
          <cell r="H462">
            <v>2</v>
          </cell>
          <cell r="I462">
            <v>4</v>
          </cell>
          <cell r="J462">
            <v>2</v>
          </cell>
          <cell r="K462">
            <v>4.9000000000000004</v>
          </cell>
          <cell r="L462">
            <v>34044.370863623502</v>
          </cell>
          <cell r="M462">
            <v>3.9105802566707899</v>
          </cell>
          <cell r="N462">
            <v>2.2558980327236</v>
          </cell>
        </row>
        <row r="463">
          <cell r="G463" t="str">
            <v>England (UK)</v>
          </cell>
          <cell r="H463">
            <v>3</v>
          </cell>
          <cell r="I463">
            <v>1</v>
          </cell>
          <cell r="J463">
            <v>2</v>
          </cell>
          <cell r="K463">
            <v>11.8</v>
          </cell>
          <cell r="L463">
            <v>61401.287570323999</v>
          </cell>
          <cell r="M463">
            <v>4.9543441304631504</v>
          </cell>
          <cell r="N463">
            <v>1.5932892959158</v>
          </cell>
        </row>
        <row r="464">
          <cell r="G464" t="str">
            <v>England (UK)</v>
          </cell>
          <cell r="H464">
            <v>3</v>
          </cell>
          <cell r="I464">
            <v>2</v>
          </cell>
          <cell r="J464">
            <v>2</v>
          </cell>
          <cell r="K464">
            <v>18.7</v>
          </cell>
          <cell r="L464">
            <v>107032.913636463</v>
          </cell>
          <cell r="M464">
            <v>3.7388445370388599</v>
          </cell>
          <cell r="N464">
            <v>0.98830239382277296</v>
          </cell>
        </row>
        <row r="465">
          <cell r="G465" t="str">
            <v>England (UK)</v>
          </cell>
          <cell r="H465">
            <v>3</v>
          </cell>
          <cell r="I465">
            <v>3</v>
          </cell>
          <cell r="J465">
            <v>2</v>
          </cell>
          <cell r="K465">
            <v>21.5</v>
          </cell>
          <cell r="L465">
            <v>108132.387261942</v>
          </cell>
          <cell r="M465">
            <v>2.4826881239578298</v>
          </cell>
          <cell r="N465">
            <v>0.63931379503093799</v>
          </cell>
        </row>
        <row r="466">
          <cell r="G466" t="str">
            <v>England (UK)</v>
          </cell>
          <cell r="H466">
            <v>3</v>
          </cell>
          <cell r="I466">
            <v>4</v>
          </cell>
          <cell r="J466">
            <v>2</v>
          </cell>
          <cell r="K466">
            <v>9</v>
          </cell>
          <cell r="L466">
            <v>40075.401632963803</v>
          </cell>
          <cell r="M466">
            <v>1.69013580327751</v>
          </cell>
          <cell r="N466">
            <v>0.68587168601748605</v>
          </cell>
        </row>
        <row r="467">
          <cell r="G467" t="str">
            <v>Estonia</v>
          </cell>
          <cell r="H467">
            <v>1</v>
          </cell>
          <cell r="I467">
            <v>1</v>
          </cell>
          <cell r="J467">
            <v>2</v>
          </cell>
          <cell r="K467">
            <v>28.1</v>
          </cell>
          <cell r="L467">
            <v>3527.31364546226</v>
          </cell>
          <cell r="M467">
            <v>10.513061956762099</v>
          </cell>
          <cell r="N467">
            <v>2.1414593195693001</v>
          </cell>
        </row>
        <row r="468">
          <cell r="G468" t="str">
            <v>Estonia</v>
          </cell>
          <cell r="H468">
            <v>1</v>
          </cell>
          <cell r="I468">
            <v>2</v>
          </cell>
          <cell r="J468">
            <v>2</v>
          </cell>
          <cell r="K468">
            <v>29.5</v>
          </cell>
          <cell r="L468">
            <v>3742.8698079273199</v>
          </cell>
          <cell r="M468">
            <v>10.119832181783</v>
          </cell>
          <cell r="N468">
            <v>2.0174420816710401</v>
          </cell>
        </row>
        <row r="469">
          <cell r="G469" t="str">
            <v>Estonia</v>
          </cell>
          <cell r="H469">
            <v>1</v>
          </cell>
          <cell r="I469">
            <v>3</v>
          </cell>
          <cell r="J469">
            <v>2</v>
          </cell>
          <cell r="K469">
            <v>7.4</v>
          </cell>
          <cell r="L469">
            <v>874.65440707881999</v>
          </cell>
          <cell r="M469">
            <v>5.3402008739842097</v>
          </cell>
          <cell r="N469">
            <v>2.6604548445941298</v>
          </cell>
        </row>
        <row r="470">
          <cell r="G470" t="str">
            <v>Estonia</v>
          </cell>
          <cell r="H470">
            <v>2</v>
          </cell>
          <cell r="I470">
            <v>1</v>
          </cell>
          <cell r="J470">
            <v>2</v>
          </cell>
          <cell r="K470">
            <v>39.799999999999997</v>
          </cell>
          <cell r="L470">
            <v>4848.3644410519901</v>
          </cell>
          <cell r="M470">
            <v>9.0072952232765893</v>
          </cell>
          <cell r="N470">
            <v>1.51972202147338</v>
          </cell>
        </row>
        <row r="471">
          <cell r="G471" t="str">
            <v>Estonia</v>
          </cell>
          <cell r="H471">
            <v>2</v>
          </cell>
          <cell r="I471">
            <v>2</v>
          </cell>
          <cell r="J471">
            <v>2</v>
          </cell>
          <cell r="K471">
            <v>72.400000000000006</v>
          </cell>
          <cell r="L471">
            <v>8921.8111371582709</v>
          </cell>
          <cell r="M471">
            <v>6.4909510896697</v>
          </cell>
          <cell r="N471">
            <v>0.85695334744944496</v>
          </cell>
        </row>
        <row r="472">
          <cell r="G472" t="str">
            <v>Estonia</v>
          </cell>
          <cell r="H472">
            <v>2</v>
          </cell>
          <cell r="I472">
            <v>3</v>
          </cell>
          <cell r="J472">
            <v>2</v>
          </cell>
          <cell r="K472">
            <v>51.2</v>
          </cell>
          <cell r="L472">
            <v>6201.2062961588899</v>
          </cell>
          <cell r="M472">
            <v>5.4498617803004503</v>
          </cell>
          <cell r="N472">
            <v>0.96023948547692894</v>
          </cell>
        </row>
        <row r="473">
          <cell r="G473" t="str">
            <v>Estonia</v>
          </cell>
          <cell r="H473">
            <v>2</v>
          </cell>
          <cell r="I473">
            <v>4</v>
          </cell>
          <cell r="J473">
            <v>2</v>
          </cell>
          <cell r="K473">
            <v>6.6</v>
          </cell>
          <cell r="L473">
            <v>825.03558052591904</v>
          </cell>
          <cell r="M473">
            <v>3.7920929699827401</v>
          </cell>
          <cell r="N473">
            <v>2.1328960713309399</v>
          </cell>
        </row>
        <row r="474">
          <cell r="G474" t="str">
            <v>Estonia</v>
          </cell>
          <cell r="H474">
            <v>3</v>
          </cell>
          <cell r="I474">
            <v>1</v>
          </cell>
          <cell r="J474">
            <v>2</v>
          </cell>
          <cell r="K474">
            <v>9.1999999999999993</v>
          </cell>
          <cell r="L474">
            <v>1118.97805604982</v>
          </cell>
          <cell r="M474">
            <v>5.7149700489741804</v>
          </cell>
          <cell r="N474">
            <v>1.95210376082646</v>
          </cell>
        </row>
        <row r="475">
          <cell r="G475" t="str">
            <v>Estonia</v>
          </cell>
          <cell r="H475">
            <v>3</v>
          </cell>
          <cell r="I475">
            <v>2</v>
          </cell>
          <cell r="J475">
            <v>2</v>
          </cell>
          <cell r="K475">
            <v>33.700000000000003</v>
          </cell>
          <cell r="L475">
            <v>4065.7240127790201</v>
          </cell>
          <cell r="M475">
            <v>4.6895713936330701</v>
          </cell>
          <cell r="N475">
            <v>0.94848466451725499</v>
          </cell>
        </row>
        <row r="476">
          <cell r="G476" t="str">
            <v>Estonia</v>
          </cell>
          <cell r="H476">
            <v>3</v>
          </cell>
          <cell r="I476">
            <v>3</v>
          </cell>
          <cell r="J476">
            <v>2</v>
          </cell>
          <cell r="K476">
            <v>42.3</v>
          </cell>
          <cell r="L476">
            <v>5166.2998595154904</v>
          </cell>
          <cell r="M476">
            <v>3.6953918045258698</v>
          </cell>
          <cell r="N476">
            <v>0.55010935887838197</v>
          </cell>
        </row>
        <row r="477">
          <cell r="G477" t="str">
            <v>Estonia</v>
          </cell>
          <cell r="H477">
            <v>3</v>
          </cell>
          <cell r="I477">
            <v>4</v>
          </cell>
          <cell r="J477">
            <v>2</v>
          </cell>
          <cell r="K477">
            <v>5.8</v>
          </cell>
          <cell r="L477">
            <v>707.37097172054803</v>
          </cell>
          <cell r="M477">
            <v>1.2404552201643499</v>
          </cell>
          <cell r="N477">
            <v>0.553861233923853</v>
          </cell>
        </row>
        <row r="478">
          <cell r="G478" t="str">
            <v>Finland</v>
          </cell>
          <cell r="H478">
            <v>1</v>
          </cell>
          <cell r="I478">
            <v>1</v>
          </cell>
          <cell r="J478">
            <v>2</v>
          </cell>
          <cell r="K478">
            <v>6.1</v>
          </cell>
          <cell r="L478">
            <v>5195.7119054768</v>
          </cell>
          <cell r="M478">
            <v>4.1793090105504804</v>
          </cell>
          <cell r="N478">
            <v>1.82452978934618</v>
          </cell>
        </row>
        <row r="479">
          <cell r="G479" t="str">
            <v>Finland</v>
          </cell>
          <cell r="H479">
            <v>1</v>
          </cell>
          <cell r="I479">
            <v>2</v>
          </cell>
          <cell r="J479">
            <v>2</v>
          </cell>
          <cell r="K479">
            <v>11.1</v>
          </cell>
          <cell r="L479">
            <v>7823.2997711380203</v>
          </cell>
          <cell r="M479">
            <v>4.8094934184095202</v>
          </cell>
          <cell r="N479">
            <v>1.57397384968721</v>
          </cell>
        </row>
        <row r="480">
          <cell r="G480" t="str">
            <v>Finland</v>
          </cell>
          <cell r="H480">
            <v>1</v>
          </cell>
          <cell r="I480">
            <v>3</v>
          </cell>
          <cell r="J480">
            <v>2</v>
          </cell>
          <cell r="K480">
            <v>3.8</v>
          </cell>
          <cell r="L480">
            <v>2894.8612892620099</v>
          </cell>
          <cell r="M480">
            <v>3.1842525145762202</v>
          </cell>
          <cell r="N480">
            <v>1.8014000094773299</v>
          </cell>
        </row>
        <row r="481">
          <cell r="G481" t="str">
            <v>Finland</v>
          </cell>
          <cell r="H481">
            <v>2</v>
          </cell>
          <cell r="I481">
            <v>1</v>
          </cell>
          <cell r="J481">
            <v>2</v>
          </cell>
          <cell r="K481">
            <v>17.8</v>
          </cell>
          <cell r="L481">
            <v>13632.564177099801</v>
          </cell>
          <cell r="M481">
            <v>7.0073600250742096</v>
          </cell>
          <cell r="N481">
            <v>1.6600940061475</v>
          </cell>
        </row>
        <row r="482">
          <cell r="G482" t="str">
            <v>Finland</v>
          </cell>
          <cell r="H482">
            <v>2</v>
          </cell>
          <cell r="I482">
            <v>2</v>
          </cell>
          <cell r="J482">
            <v>2</v>
          </cell>
          <cell r="K482">
            <v>25.5</v>
          </cell>
          <cell r="L482">
            <v>17478.462094851398</v>
          </cell>
          <cell r="M482">
            <v>4.1375751448503104</v>
          </cell>
          <cell r="N482">
            <v>1.0274854481433999</v>
          </cell>
        </row>
        <row r="483">
          <cell r="G483" t="str">
            <v>Finland</v>
          </cell>
          <cell r="H483">
            <v>2</v>
          </cell>
          <cell r="I483">
            <v>3</v>
          </cell>
          <cell r="J483">
            <v>2</v>
          </cell>
          <cell r="K483">
            <v>25.2</v>
          </cell>
          <cell r="L483">
            <v>17738.385722954699</v>
          </cell>
          <cell r="M483">
            <v>4.0477162668298199</v>
          </cell>
          <cell r="N483">
            <v>0.98231862451418495</v>
          </cell>
        </row>
        <row r="484">
          <cell r="G484" t="str">
            <v>Finland</v>
          </cell>
          <cell r="H484">
            <v>2</v>
          </cell>
          <cell r="I484">
            <v>4</v>
          </cell>
          <cell r="J484">
            <v>2</v>
          </cell>
          <cell r="K484">
            <v>10.5</v>
          </cell>
          <cell r="L484">
            <v>7199.3536765059098</v>
          </cell>
          <cell r="M484">
            <v>4.9361117379685497</v>
          </cell>
          <cell r="N484">
            <v>1.4766591199144601</v>
          </cell>
        </row>
        <row r="485">
          <cell r="G485" t="str">
            <v>Finland</v>
          </cell>
          <cell r="H485">
            <v>3</v>
          </cell>
          <cell r="I485">
            <v>2</v>
          </cell>
          <cell r="J485">
            <v>2</v>
          </cell>
          <cell r="K485">
            <v>11.3</v>
          </cell>
          <cell r="L485">
            <v>7266.0157380235896</v>
          </cell>
          <cell r="M485">
            <v>3.1282101803102398</v>
          </cell>
          <cell r="N485">
            <v>1.0314948676256399</v>
          </cell>
        </row>
        <row r="486">
          <cell r="G486" t="str">
            <v>Finland</v>
          </cell>
          <cell r="H486">
            <v>3</v>
          </cell>
          <cell r="I486">
            <v>3</v>
          </cell>
          <cell r="J486">
            <v>2</v>
          </cell>
          <cell r="K486">
            <v>22</v>
          </cell>
          <cell r="L486">
            <v>13595.3009061424</v>
          </cell>
          <cell r="M486">
            <v>2.5232450384543501</v>
          </cell>
          <cell r="N486">
            <v>0.56150219742644603</v>
          </cell>
        </row>
        <row r="487">
          <cell r="G487" t="str">
            <v>Finland</v>
          </cell>
          <cell r="H487">
            <v>3</v>
          </cell>
          <cell r="I487">
            <v>4</v>
          </cell>
          <cell r="J487">
            <v>2</v>
          </cell>
          <cell r="K487">
            <v>16.2</v>
          </cell>
          <cell r="L487">
            <v>9510.6755095216795</v>
          </cell>
          <cell r="M487">
            <v>2.3362935556340401</v>
          </cell>
          <cell r="N487">
            <v>0.61585162322055598</v>
          </cell>
        </row>
        <row r="488">
          <cell r="G488" t="str">
            <v>Flanders (Belgium)</v>
          </cell>
          <cell r="H488">
            <v>1</v>
          </cell>
          <cell r="I488">
            <v>1</v>
          </cell>
          <cell r="J488">
            <v>2</v>
          </cell>
          <cell r="K488">
            <v>5.5</v>
          </cell>
          <cell r="L488">
            <v>3636.83296362481</v>
          </cell>
          <cell r="M488">
            <v>1.6501871982176199</v>
          </cell>
          <cell r="N488">
            <v>0.74626244350758197</v>
          </cell>
        </row>
        <row r="489">
          <cell r="G489" t="str">
            <v>Flanders (Belgium)</v>
          </cell>
          <cell r="H489">
            <v>1</v>
          </cell>
          <cell r="I489">
            <v>2</v>
          </cell>
          <cell r="J489">
            <v>2</v>
          </cell>
          <cell r="K489">
            <v>8.9</v>
          </cell>
          <cell r="L489">
            <v>5911.6929773799802</v>
          </cell>
          <cell r="M489">
            <v>2.72523536013707</v>
          </cell>
          <cell r="N489">
            <v>1.0034313867362801</v>
          </cell>
        </row>
        <row r="490">
          <cell r="G490" t="str">
            <v>Flanders (Belgium)</v>
          </cell>
          <cell r="H490">
            <v>2</v>
          </cell>
          <cell r="I490">
            <v>1</v>
          </cell>
          <cell r="J490">
            <v>2</v>
          </cell>
          <cell r="K490">
            <v>6.9</v>
          </cell>
          <cell r="L490">
            <v>4741.4390691546296</v>
          </cell>
          <cell r="M490">
            <v>2.2721394864553899</v>
          </cell>
          <cell r="N490">
            <v>1.12527125400591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9.1999999999999993</v>
          </cell>
          <cell r="L492">
            <v>6471.7431036239605</v>
          </cell>
          <cell r="M492">
            <v>1.2048039619978499</v>
          </cell>
          <cell r="N492">
            <v>0.47884946994663202</v>
          </cell>
        </row>
        <row r="493">
          <cell r="G493" t="str">
            <v>Flanders (Belgium)</v>
          </cell>
          <cell r="H493">
            <v>2</v>
          </cell>
          <cell r="I493">
            <v>4</v>
          </cell>
          <cell r="J493">
            <v>2</v>
          </cell>
          <cell r="K493">
            <v>3.6</v>
          </cell>
          <cell r="L493">
            <v>2679.4826843968599</v>
          </cell>
          <cell r="M493">
            <v>1.9153050381254599</v>
          </cell>
          <cell r="N493">
            <v>1.0921165053104001</v>
          </cell>
        </row>
        <row r="494">
          <cell r="G494" t="str">
            <v>Flanders (Belgium)</v>
          </cell>
          <cell r="H494">
            <v>3</v>
          </cell>
          <cell r="I494">
            <v>3</v>
          </cell>
          <cell r="J494">
            <v>2</v>
          </cell>
          <cell r="K494">
            <v>12.2</v>
          </cell>
          <cell r="L494">
            <v>8558.1697666187592</v>
          </cell>
          <cell r="M494">
            <v>1.4368402566529499</v>
          </cell>
          <cell r="N494">
            <v>0.49380782022724301</v>
          </cell>
        </row>
        <row r="495">
          <cell r="G495" t="str">
            <v>Flanders (Belgium)</v>
          </cell>
          <cell r="H495">
            <v>3</v>
          </cell>
          <cell r="I495">
            <v>4</v>
          </cell>
          <cell r="J495">
            <v>2</v>
          </cell>
          <cell r="K495">
            <v>8.1999999999999993</v>
          </cell>
          <cell r="L495">
            <v>5568.4051604228798</v>
          </cell>
          <cell r="M495">
            <v>1.23110710653046</v>
          </cell>
          <cell r="N495">
            <v>0.52512762734335705</v>
          </cell>
        </row>
        <row r="496">
          <cell r="G496" t="str">
            <v>France</v>
          </cell>
          <cell r="H496">
            <v>1</v>
          </cell>
          <cell r="I496">
            <v>1</v>
          </cell>
          <cell r="J496">
            <v>2</v>
          </cell>
          <cell r="K496">
            <v>45.4</v>
          </cell>
          <cell r="L496">
            <v>343855.46057284699</v>
          </cell>
          <cell r="M496">
            <v>6.78254645467005</v>
          </cell>
          <cell r="N496">
            <v>0.92799652679695699</v>
          </cell>
        </row>
        <row r="497">
          <cell r="G497" t="str">
            <v>France</v>
          </cell>
          <cell r="H497">
            <v>1</v>
          </cell>
          <cell r="I497">
            <v>2</v>
          </cell>
          <cell r="J497">
            <v>2</v>
          </cell>
          <cell r="K497">
            <v>21.7</v>
          </cell>
          <cell r="L497">
            <v>162384.724616202</v>
          </cell>
          <cell r="M497">
            <v>6.5586786630205998</v>
          </cell>
          <cell r="N497">
            <v>1.22799956578225</v>
          </cell>
        </row>
        <row r="498">
          <cell r="G498" t="str">
            <v>France</v>
          </cell>
          <cell r="H498">
            <v>1</v>
          </cell>
          <cell r="I498">
            <v>3</v>
          </cell>
          <cell r="J498">
            <v>2</v>
          </cell>
          <cell r="K498">
            <v>4.2</v>
          </cell>
          <cell r="L498">
            <v>30998.082310022299</v>
          </cell>
          <cell r="M498">
            <v>4.2336325839436899</v>
          </cell>
          <cell r="N498">
            <v>2.0617007659624398</v>
          </cell>
        </row>
        <row r="499">
          <cell r="G499" t="str">
            <v>France</v>
          </cell>
          <cell r="H499">
            <v>2</v>
          </cell>
          <cell r="I499">
            <v>1</v>
          </cell>
          <cell r="J499">
            <v>2</v>
          </cell>
          <cell r="K499">
            <v>38.9</v>
          </cell>
          <cell r="L499">
            <v>280288.760574819</v>
          </cell>
          <cell r="M499">
            <v>7.2729065323432698</v>
          </cell>
          <cell r="N499">
            <v>1.07796953103352</v>
          </cell>
        </row>
        <row r="500">
          <cell r="G500" t="str">
            <v>France</v>
          </cell>
          <cell r="H500">
            <v>2</v>
          </cell>
          <cell r="I500">
            <v>2</v>
          </cell>
          <cell r="J500">
            <v>2</v>
          </cell>
          <cell r="K500">
            <v>53.9</v>
          </cell>
          <cell r="L500">
            <v>384325.16542575398</v>
          </cell>
          <cell r="M500">
            <v>6.2545171664966199</v>
          </cell>
          <cell r="N500">
            <v>0.79000773103137101</v>
          </cell>
        </row>
        <row r="501">
          <cell r="G501" t="str">
            <v>France</v>
          </cell>
          <cell r="H501">
            <v>2</v>
          </cell>
          <cell r="I501">
            <v>3</v>
          </cell>
          <cell r="J501">
            <v>2</v>
          </cell>
          <cell r="K501">
            <v>26.4</v>
          </cell>
          <cell r="L501">
            <v>178154.49929275201</v>
          </cell>
          <cell r="M501">
            <v>4.6337521810100597</v>
          </cell>
          <cell r="N501">
            <v>1.0686398692071899</v>
          </cell>
        </row>
        <row r="502">
          <cell r="G502" t="str">
            <v>France</v>
          </cell>
          <cell r="H502">
            <v>2</v>
          </cell>
          <cell r="I502">
            <v>4</v>
          </cell>
          <cell r="J502">
            <v>2</v>
          </cell>
          <cell r="K502">
            <v>3.8</v>
          </cell>
          <cell r="L502">
            <v>27229.606481845502</v>
          </cell>
          <cell r="M502">
            <v>5.5998001009787304</v>
          </cell>
          <cell r="N502">
            <v>3.3232307172525299</v>
          </cell>
        </row>
        <row r="503">
          <cell r="G503" t="str">
            <v>France</v>
          </cell>
          <cell r="H503">
            <v>3</v>
          </cell>
          <cell r="I503">
            <v>1</v>
          </cell>
          <cell r="J503">
            <v>2</v>
          </cell>
          <cell r="K503">
            <v>7.3</v>
          </cell>
          <cell r="L503">
            <v>51082.6557718576</v>
          </cell>
          <cell r="M503">
            <v>8.0741630355430392</v>
          </cell>
          <cell r="N503">
            <v>2.62380324785053</v>
          </cell>
        </row>
        <row r="504">
          <cell r="G504" t="str">
            <v>France</v>
          </cell>
          <cell r="H504">
            <v>3</v>
          </cell>
          <cell r="I504">
            <v>2</v>
          </cell>
          <cell r="J504">
            <v>2</v>
          </cell>
          <cell r="K504">
            <v>14.9</v>
          </cell>
          <cell r="L504">
            <v>93476.266655681902</v>
          </cell>
          <cell r="M504">
            <v>4.3549250777031396</v>
          </cell>
          <cell r="N504">
            <v>1.2804073599883501</v>
          </cell>
        </row>
        <row r="505">
          <cell r="G505" t="str">
            <v>France</v>
          </cell>
          <cell r="H505">
            <v>3</v>
          </cell>
          <cell r="I505">
            <v>3</v>
          </cell>
          <cell r="J505">
            <v>2</v>
          </cell>
          <cell r="K505">
            <v>24.7</v>
          </cell>
          <cell r="L505">
            <v>143129.55991203</v>
          </cell>
          <cell r="M505">
            <v>3.13094810085164</v>
          </cell>
          <cell r="N505">
            <v>0.75883925860163204</v>
          </cell>
        </row>
        <row r="506">
          <cell r="G506" t="str">
            <v>France</v>
          </cell>
          <cell r="H506">
            <v>3</v>
          </cell>
          <cell r="I506">
            <v>4</v>
          </cell>
          <cell r="J506">
            <v>2</v>
          </cell>
          <cell r="K506">
            <v>12.1</v>
          </cell>
          <cell r="L506">
            <v>75206.570641546699</v>
          </cell>
          <cell r="M506">
            <v>3.4695140108414502</v>
          </cell>
          <cell r="N506">
            <v>1.20599947447866</v>
          </cell>
        </row>
        <row r="507">
          <cell r="G507" t="str">
            <v>Germany</v>
          </cell>
          <cell r="H507">
            <v>1</v>
          </cell>
          <cell r="I507">
            <v>1</v>
          </cell>
          <cell r="J507">
            <v>2</v>
          </cell>
          <cell r="K507">
            <v>21.2</v>
          </cell>
          <cell r="L507">
            <v>277400.75981954997</v>
          </cell>
          <cell r="M507">
            <v>10.5208795840413</v>
          </cell>
          <cell r="N507">
            <v>2.4976247188592802</v>
          </cell>
        </row>
        <row r="508">
          <cell r="G508" t="str">
            <v>Germany</v>
          </cell>
          <cell r="H508">
            <v>1</v>
          </cell>
          <cell r="I508">
            <v>2</v>
          </cell>
          <cell r="J508">
            <v>2</v>
          </cell>
          <cell r="K508">
            <v>6.4</v>
          </cell>
          <cell r="L508">
            <v>71886.572152231194</v>
          </cell>
          <cell r="M508">
            <v>5.7947520643926502</v>
          </cell>
          <cell r="N508">
            <v>3.20760413592674</v>
          </cell>
        </row>
        <row r="509">
          <cell r="G509" t="str">
            <v>Germany</v>
          </cell>
          <cell r="H509">
            <v>1</v>
          </cell>
          <cell r="I509">
            <v>3</v>
          </cell>
          <cell r="J509">
            <v>2</v>
          </cell>
          <cell r="K509">
            <v>2.4</v>
          </cell>
          <cell r="L509">
            <v>31733.742326346499</v>
          </cell>
          <cell r="M509">
            <v>7.9213395006058196</v>
          </cell>
          <cell r="N509">
            <v>5.3638906375121804</v>
          </cell>
        </row>
        <row r="510">
          <cell r="G510" t="str">
            <v>Germany</v>
          </cell>
          <cell r="H510">
            <v>2</v>
          </cell>
          <cell r="I510">
            <v>1</v>
          </cell>
          <cell r="J510">
            <v>2</v>
          </cell>
          <cell r="K510">
            <v>23.5</v>
          </cell>
          <cell r="L510">
            <v>256864.755558551</v>
          </cell>
          <cell r="M510">
            <v>5.3994092118803598</v>
          </cell>
          <cell r="N510">
            <v>1.24649446849014</v>
          </cell>
        </row>
        <row r="511">
          <cell r="G511" t="str">
            <v>Germany</v>
          </cell>
          <cell r="H511">
            <v>2</v>
          </cell>
          <cell r="I511">
            <v>2</v>
          </cell>
          <cell r="J511">
            <v>2</v>
          </cell>
          <cell r="K511">
            <v>37.4</v>
          </cell>
          <cell r="L511">
            <v>443226.74014136899</v>
          </cell>
          <cell r="M511">
            <v>4.7229975192061202</v>
          </cell>
          <cell r="N511">
            <v>0.96250418503481705</v>
          </cell>
        </row>
        <row r="512">
          <cell r="G512" t="str">
            <v>Germany</v>
          </cell>
          <cell r="H512">
            <v>2</v>
          </cell>
          <cell r="I512">
            <v>3</v>
          </cell>
          <cell r="J512">
            <v>2</v>
          </cell>
          <cell r="K512">
            <v>26.2</v>
          </cell>
          <cell r="L512">
            <v>291605.99987961003</v>
          </cell>
          <cell r="M512">
            <v>3.5568762190907699</v>
          </cell>
          <cell r="N512">
            <v>0.94963035731651102</v>
          </cell>
        </row>
        <row r="513">
          <cell r="G513" t="str">
            <v>Germany</v>
          </cell>
          <cell r="H513">
            <v>2</v>
          </cell>
          <cell r="I513">
            <v>4</v>
          </cell>
          <cell r="J513">
            <v>2</v>
          </cell>
          <cell r="K513">
            <v>1.9</v>
          </cell>
          <cell r="L513">
            <v>16985.492644445501</v>
          </cell>
          <cell r="M513">
            <v>0.82980056457110796</v>
          </cell>
          <cell r="N513">
            <v>0.85898535568516798</v>
          </cell>
        </row>
        <row r="514">
          <cell r="G514" t="str">
            <v>Germany</v>
          </cell>
          <cell r="H514">
            <v>3</v>
          </cell>
          <cell r="I514">
            <v>1</v>
          </cell>
          <cell r="J514">
            <v>2</v>
          </cell>
          <cell r="K514">
            <v>5.5</v>
          </cell>
          <cell r="L514">
            <v>45073.970426898799</v>
          </cell>
          <cell r="M514">
            <v>5.6301135570222902</v>
          </cell>
          <cell r="N514">
            <v>3.0233156093883302</v>
          </cell>
        </row>
        <row r="515">
          <cell r="G515" t="str">
            <v>Germany</v>
          </cell>
          <cell r="H515">
            <v>3</v>
          </cell>
          <cell r="I515">
            <v>2</v>
          </cell>
          <cell r="J515">
            <v>2</v>
          </cell>
          <cell r="K515">
            <v>10</v>
          </cell>
          <cell r="L515">
            <v>90612.133255901601</v>
          </cell>
          <cell r="M515">
            <v>2.9192745095269701</v>
          </cell>
          <cell r="N515">
            <v>1.17934269627087</v>
          </cell>
        </row>
        <row r="516">
          <cell r="G516" t="str">
            <v>Germany</v>
          </cell>
          <cell r="H516">
            <v>3</v>
          </cell>
          <cell r="I516">
            <v>3</v>
          </cell>
          <cell r="J516">
            <v>2</v>
          </cell>
          <cell r="K516">
            <v>17.399999999999999</v>
          </cell>
          <cell r="L516">
            <v>174394.48674685901</v>
          </cell>
          <cell r="M516">
            <v>2.5604865162530102</v>
          </cell>
          <cell r="N516">
            <v>0.82069308660135998</v>
          </cell>
        </row>
        <row r="517">
          <cell r="G517" t="str">
            <v>Germany</v>
          </cell>
          <cell r="H517">
            <v>3</v>
          </cell>
          <cell r="I517">
            <v>4</v>
          </cell>
          <cell r="J517">
            <v>2</v>
          </cell>
          <cell r="K517">
            <v>7.1</v>
          </cell>
          <cell r="L517">
            <v>56428.0349851844</v>
          </cell>
          <cell r="M517">
            <v>1.28500006669621</v>
          </cell>
          <cell r="N517">
            <v>0.74164624150406699</v>
          </cell>
        </row>
        <row r="518">
          <cell r="G518" t="str">
            <v>Capitals</v>
          </cell>
          <cell r="H518">
            <v>1</v>
          </cell>
          <cell r="I518">
            <v>1</v>
          </cell>
          <cell r="J518">
            <v>2</v>
          </cell>
          <cell r="K518">
            <v>56</v>
          </cell>
          <cell r="L518">
            <v>86873.319303398603</v>
          </cell>
          <cell r="M518">
            <v>9.5625631442538506</v>
          </cell>
          <cell r="N518">
            <v>1.92385549003337</v>
          </cell>
        </row>
        <row r="519">
          <cell r="G519" t="str">
            <v>Capitals</v>
          </cell>
          <cell r="H519">
            <v>1</v>
          </cell>
          <cell r="I519">
            <v>2</v>
          </cell>
          <cell r="J519">
            <v>2</v>
          </cell>
          <cell r="K519">
            <v>59.6</v>
          </cell>
          <cell r="L519">
            <v>124989.960956207</v>
          </cell>
          <cell r="M519">
            <v>16.738664675482099</v>
          </cell>
          <cell r="N519">
            <v>2.9226681075175098</v>
          </cell>
        </row>
        <row r="520">
          <cell r="G520" t="str">
            <v>Capitals</v>
          </cell>
          <cell r="H520">
            <v>1</v>
          </cell>
          <cell r="I520">
            <v>3</v>
          </cell>
          <cell r="J520">
            <v>2</v>
          </cell>
          <cell r="K520">
            <v>18.2</v>
          </cell>
          <cell r="L520">
            <v>47388.459580058203</v>
          </cell>
          <cell r="M520">
            <v>20.730719790121402</v>
          </cell>
          <cell r="N520">
            <v>5.9806762104806603</v>
          </cell>
        </row>
        <row r="521">
          <cell r="G521" t="str">
            <v>Capitals</v>
          </cell>
          <cell r="H521">
            <v>2</v>
          </cell>
          <cell r="I521">
            <v>1</v>
          </cell>
          <cell r="J521">
            <v>2</v>
          </cell>
          <cell r="K521">
            <v>68.2</v>
          </cell>
          <cell r="L521">
            <v>82487.923495363502</v>
          </cell>
          <cell r="M521">
            <v>13.1900841721473</v>
          </cell>
          <cell r="N521">
            <v>1.85024751089506</v>
          </cell>
        </row>
        <row r="522">
          <cell r="G522" t="str">
            <v>Capitals</v>
          </cell>
          <cell r="H522">
            <v>2</v>
          </cell>
          <cell r="I522">
            <v>2</v>
          </cell>
          <cell r="J522">
            <v>2</v>
          </cell>
          <cell r="K522">
            <v>119.1</v>
          </cell>
          <cell r="L522">
            <v>148090.11875677801</v>
          </cell>
          <cell r="M522">
            <v>14.078745758806001</v>
          </cell>
          <cell r="N522">
            <v>1.65421891395988</v>
          </cell>
        </row>
        <row r="523">
          <cell r="G523" t="str">
            <v>Capitals</v>
          </cell>
          <cell r="H523">
            <v>2</v>
          </cell>
          <cell r="I523">
            <v>3</v>
          </cell>
          <cell r="J523">
            <v>2</v>
          </cell>
          <cell r="K523">
            <v>61.2</v>
          </cell>
          <cell r="L523">
            <v>90802.293680498697</v>
          </cell>
          <cell r="M523">
            <v>14.673458647800899</v>
          </cell>
          <cell r="N523">
            <v>2.8647331145120001</v>
          </cell>
        </row>
        <row r="524">
          <cell r="G524" t="str">
            <v>Capitals</v>
          </cell>
          <cell r="H524">
            <v>2</v>
          </cell>
          <cell r="I524">
            <v>4</v>
          </cell>
          <cell r="J524">
            <v>2</v>
          </cell>
          <cell r="K524">
            <v>5.5</v>
          </cell>
          <cell r="L524">
            <v>9247.9844867310403</v>
          </cell>
          <cell r="M524">
            <v>10.583433252342999</v>
          </cell>
          <cell r="N524">
            <v>6.1926350392042</v>
          </cell>
        </row>
        <row r="525">
          <cell r="G525" t="str">
            <v>Capitals</v>
          </cell>
          <cell r="H525">
            <v>3</v>
          </cell>
          <cell r="I525">
            <v>1</v>
          </cell>
          <cell r="J525">
            <v>2</v>
          </cell>
          <cell r="K525">
            <v>21.8</v>
          </cell>
          <cell r="L525">
            <v>27325.717403509399</v>
          </cell>
          <cell r="M525">
            <v>14.907442843847299</v>
          </cell>
          <cell r="N525">
            <v>4.4995355324287001</v>
          </cell>
        </row>
        <row r="526">
          <cell r="G526" t="str">
            <v>Capitals</v>
          </cell>
          <cell r="H526">
            <v>3</v>
          </cell>
          <cell r="I526">
            <v>2</v>
          </cell>
          <cell r="J526">
            <v>2</v>
          </cell>
          <cell r="K526">
            <v>62.9</v>
          </cell>
          <cell r="L526">
            <v>84066.386869087597</v>
          </cell>
          <cell r="M526">
            <v>14.614400368194</v>
          </cell>
          <cell r="N526">
            <v>2.84377440043591</v>
          </cell>
        </row>
        <row r="527">
          <cell r="G527" t="str">
            <v>Capitals</v>
          </cell>
          <cell r="H527">
            <v>3</v>
          </cell>
          <cell r="I527">
            <v>3</v>
          </cell>
          <cell r="J527">
            <v>2</v>
          </cell>
          <cell r="K527">
            <v>42.4</v>
          </cell>
          <cell r="L527">
            <v>61223.222910265802</v>
          </cell>
          <cell r="M527">
            <v>9.7072279149232301</v>
          </cell>
          <cell r="N527">
            <v>2.0187317902262301</v>
          </cell>
        </row>
        <row r="528">
          <cell r="G528" t="str">
            <v>Capitals</v>
          </cell>
          <cell r="H528">
            <v>3</v>
          </cell>
          <cell r="I528">
            <v>4</v>
          </cell>
          <cell r="J528">
            <v>2</v>
          </cell>
          <cell r="K528">
            <v>8.9</v>
          </cell>
          <cell r="L528">
            <v>13537.860261828901</v>
          </cell>
          <cell r="M528">
            <v>5.4015062008761596</v>
          </cell>
          <cell r="N528">
            <v>2.6779365564528801</v>
          </cell>
        </row>
        <row r="529">
          <cell r="G529" t="str">
            <v>Ireland</v>
          </cell>
          <cell r="H529">
            <v>1</v>
          </cell>
          <cell r="I529">
            <v>1</v>
          </cell>
          <cell r="J529">
            <v>2</v>
          </cell>
          <cell r="K529">
            <v>55.1</v>
          </cell>
          <cell r="L529">
            <v>30977.218740944001</v>
          </cell>
          <cell r="M529">
            <v>9.2710493091887507</v>
          </cell>
          <cell r="N529">
            <v>1.66480636342013</v>
          </cell>
        </row>
        <row r="530">
          <cell r="G530" t="str">
            <v>Ireland</v>
          </cell>
          <cell r="H530">
            <v>1</v>
          </cell>
          <cell r="I530">
            <v>2</v>
          </cell>
          <cell r="J530">
            <v>2</v>
          </cell>
          <cell r="K530">
            <v>45.3</v>
          </cell>
          <cell r="L530">
            <v>26037.044407630801</v>
          </cell>
          <cell r="M530">
            <v>10.519200511286</v>
          </cell>
          <cell r="N530">
            <v>2.0569859955248102</v>
          </cell>
        </row>
        <row r="531">
          <cell r="G531" t="str">
            <v>Ireland</v>
          </cell>
          <cell r="H531">
            <v>1</v>
          </cell>
          <cell r="I531">
            <v>3</v>
          </cell>
          <cell r="J531">
            <v>2</v>
          </cell>
          <cell r="K531">
            <v>11.4</v>
          </cell>
          <cell r="L531">
            <v>6147.1125965820302</v>
          </cell>
          <cell r="M531">
            <v>8.0852161053561105</v>
          </cell>
          <cell r="N531">
            <v>3.5765451407700999</v>
          </cell>
        </row>
        <row r="532">
          <cell r="G532" t="str">
            <v>Ireland</v>
          </cell>
          <cell r="H532">
            <v>2</v>
          </cell>
          <cell r="I532">
            <v>1</v>
          </cell>
          <cell r="J532">
            <v>2</v>
          </cell>
          <cell r="K532">
            <v>52.1</v>
          </cell>
          <cell r="L532">
            <v>25857.6355299108</v>
          </cell>
          <cell r="M532">
            <v>11.922711660685501</v>
          </cell>
          <cell r="N532">
            <v>1.7144545777959299</v>
          </cell>
        </row>
        <row r="533">
          <cell r="G533" t="str">
            <v>Ireland</v>
          </cell>
          <cell r="H533">
            <v>2</v>
          </cell>
          <cell r="I533">
            <v>2</v>
          </cell>
          <cell r="J533">
            <v>2</v>
          </cell>
          <cell r="K533">
            <v>82.2</v>
          </cell>
          <cell r="L533">
            <v>39997.805028265597</v>
          </cell>
          <cell r="M533">
            <v>10.0071157180619</v>
          </cell>
          <cell r="N533">
            <v>1.1655300749387401</v>
          </cell>
        </row>
        <row r="534">
          <cell r="G534" t="str">
            <v>Ireland</v>
          </cell>
          <cell r="H534">
            <v>2</v>
          </cell>
          <cell r="I534">
            <v>3</v>
          </cell>
          <cell r="J534">
            <v>2</v>
          </cell>
          <cell r="K534">
            <v>51</v>
          </cell>
          <cell r="L534">
            <v>27032.0801036911</v>
          </cell>
          <cell r="M534">
            <v>10.4393819506524</v>
          </cell>
          <cell r="N534">
            <v>1.829694201523</v>
          </cell>
        </row>
        <row r="535">
          <cell r="G535" t="str">
            <v>Ireland</v>
          </cell>
          <cell r="H535">
            <v>2</v>
          </cell>
          <cell r="I535">
            <v>4</v>
          </cell>
          <cell r="J535">
            <v>2</v>
          </cell>
          <cell r="K535">
            <v>5.7</v>
          </cell>
          <cell r="L535">
            <v>3559.87319917062</v>
          </cell>
          <cell r="M535">
            <v>8.5233690617009206</v>
          </cell>
          <cell r="N535">
            <v>4.6304242340889399</v>
          </cell>
        </row>
        <row r="536">
          <cell r="G536" t="str">
            <v>Ireland</v>
          </cell>
          <cell r="H536">
            <v>3</v>
          </cell>
          <cell r="I536">
            <v>1</v>
          </cell>
          <cell r="J536">
            <v>2</v>
          </cell>
          <cell r="K536">
            <v>10</v>
          </cell>
          <cell r="L536">
            <v>3375.2979743581</v>
          </cell>
          <cell r="M536">
            <v>4.9067790689107804</v>
          </cell>
          <cell r="N536">
            <v>1.90809536444003</v>
          </cell>
        </row>
        <row r="537">
          <cell r="G537" t="str">
            <v>Ireland</v>
          </cell>
          <cell r="H537">
            <v>3</v>
          </cell>
          <cell r="I537">
            <v>2</v>
          </cell>
          <cell r="J537">
            <v>2</v>
          </cell>
          <cell r="K537">
            <v>38</v>
          </cell>
          <cell r="L537">
            <v>15399.731802907299</v>
          </cell>
          <cell r="M537">
            <v>5.8388285778004798</v>
          </cell>
          <cell r="N537">
            <v>1.1632342300626799</v>
          </cell>
        </row>
        <row r="538">
          <cell r="G538" t="str">
            <v>Ireland</v>
          </cell>
          <cell r="H538">
            <v>3</v>
          </cell>
          <cell r="I538">
            <v>3</v>
          </cell>
          <cell r="J538">
            <v>2</v>
          </cell>
          <cell r="K538">
            <v>29.5</v>
          </cell>
          <cell r="L538">
            <v>12605.418641292001</v>
          </cell>
          <cell r="M538">
            <v>3.46453133595115</v>
          </cell>
          <cell r="N538">
            <v>0.89741112051444405</v>
          </cell>
        </row>
        <row r="539">
          <cell r="G539" t="str">
            <v>Ireland</v>
          </cell>
          <cell r="H539">
            <v>3</v>
          </cell>
          <cell r="I539">
            <v>4</v>
          </cell>
          <cell r="J539">
            <v>2</v>
          </cell>
          <cell r="K539">
            <v>13.5</v>
          </cell>
          <cell r="L539">
            <v>4973.4190526202301</v>
          </cell>
          <cell r="M539">
            <v>3.3866360457931699</v>
          </cell>
          <cell r="N539">
            <v>1.1969413538373499</v>
          </cell>
        </row>
        <row r="540">
          <cell r="G540" t="str">
            <v>Penguins</v>
          </cell>
          <cell r="H540">
            <v>1</v>
          </cell>
          <cell r="I540">
            <v>1</v>
          </cell>
          <cell r="J540">
            <v>2</v>
          </cell>
          <cell r="K540">
            <v>13</v>
          </cell>
          <cell r="L540">
            <v>7853.2049288851604</v>
          </cell>
          <cell r="M540">
            <v>2.5814167950723199</v>
          </cell>
          <cell r="N540">
            <v>0.99133851695432096</v>
          </cell>
        </row>
        <row r="541">
          <cell r="G541" t="str">
            <v>Penguins</v>
          </cell>
          <cell r="H541">
            <v>1</v>
          </cell>
          <cell r="I541">
            <v>2</v>
          </cell>
          <cell r="J541">
            <v>2</v>
          </cell>
          <cell r="K541">
            <v>9.9</v>
          </cell>
          <cell r="L541">
            <v>6515.2901270719503</v>
          </cell>
          <cell r="M541">
            <v>6.3321927754397196</v>
          </cell>
          <cell r="N541">
            <v>2.6047468858603899</v>
          </cell>
        </row>
        <row r="542">
          <cell r="G542" t="str">
            <v>Penguins</v>
          </cell>
          <cell r="H542">
            <v>2</v>
          </cell>
          <cell r="I542">
            <v>1</v>
          </cell>
          <cell r="J542">
            <v>2</v>
          </cell>
          <cell r="K542">
            <v>31</v>
          </cell>
          <cell r="L542">
            <v>25680.154480788198</v>
          </cell>
          <cell r="M542">
            <v>4.9804341046413896</v>
          </cell>
          <cell r="N542">
            <v>0.95506357299832301</v>
          </cell>
        </row>
        <row r="543">
          <cell r="G543" t="str">
            <v>Penguins</v>
          </cell>
          <cell r="H543">
            <v>2</v>
          </cell>
          <cell r="I543">
            <v>2</v>
          </cell>
          <cell r="J543">
            <v>2</v>
          </cell>
          <cell r="K543">
            <v>25.6</v>
          </cell>
          <cell r="L543">
            <v>21635.1564124092</v>
          </cell>
          <cell r="M543">
            <v>5.0231836267844097</v>
          </cell>
          <cell r="N543">
            <v>1.13096302574178</v>
          </cell>
        </row>
        <row r="544">
          <cell r="G544" t="str">
            <v>Penguins</v>
          </cell>
          <cell r="H544">
            <v>2</v>
          </cell>
          <cell r="I544">
            <v>3</v>
          </cell>
          <cell r="J544">
            <v>2</v>
          </cell>
          <cell r="K544">
            <v>12.3</v>
          </cell>
          <cell r="L544">
            <v>12438.2329522031</v>
          </cell>
          <cell r="M544">
            <v>4.9265553558813098</v>
          </cell>
          <cell r="N544">
            <v>1.8124548281525901</v>
          </cell>
        </row>
        <row r="545">
          <cell r="G545" t="str">
            <v>Penguins</v>
          </cell>
          <cell r="H545">
            <v>2</v>
          </cell>
          <cell r="I545">
            <v>4</v>
          </cell>
          <cell r="J545">
            <v>2</v>
          </cell>
          <cell r="K545">
            <v>3.1</v>
          </cell>
          <cell r="L545">
            <v>3954.9545756607599</v>
          </cell>
          <cell r="M545">
            <v>5.4020205343468204</v>
          </cell>
          <cell r="N545">
            <v>3.7150801381668099</v>
          </cell>
        </row>
        <row r="546">
          <cell r="G546" t="str">
            <v>Penguins</v>
          </cell>
          <cell r="H546">
            <v>3</v>
          </cell>
          <cell r="I546">
            <v>1</v>
          </cell>
          <cell r="J546">
            <v>2</v>
          </cell>
          <cell r="K546">
            <v>14.3</v>
          </cell>
          <cell r="L546">
            <v>12285.82615121</v>
          </cell>
          <cell r="M546">
            <v>4.0062320638773503</v>
          </cell>
          <cell r="N546">
            <v>1.47853774057336</v>
          </cell>
        </row>
        <row r="547">
          <cell r="G547" t="str">
            <v>Penguins</v>
          </cell>
          <cell r="H547">
            <v>3</v>
          </cell>
          <cell r="I547">
            <v>2</v>
          </cell>
          <cell r="J547">
            <v>2</v>
          </cell>
          <cell r="K547">
            <v>17.3</v>
          </cell>
          <cell r="L547">
            <v>16433.703289484802</v>
          </cell>
          <cell r="M547">
            <v>3.0398038664969098</v>
          </cell>
          <cell r="N547">
            <v>1.0567855184097401</v>
          </cell>
        </row>
        <row r="548">
          <cell r="G548" t="str">
            <v>Penguins</v>
          </cell>
          <cell r="H548">
            <v>3</v>
          </cell>
          <cell r="I548">
            <v>3</v>
          </cell>
          <cell r="J548">
            <v>2</v>
          </cell>
          <cell r="K548">
            <v>16.600000000000001</v>
          </cell>
          <cell r="L548">
            <v>18000.4682315674</v>
          </cell>
          <cell r="M548">
            <v>2.78030888517223</v>
          </cell>
          <cell r="N548">
            <v>0.71996667311307705</v>
          </cell>
        </row>
        <row r="549">
          <cell r="G549" t="str">
            <v>Penguins</v>
          </cell>
          <cell r="H549">
            <v>3</v>
          </cell>
          <cell r="I549">
            <v>4</v>
          </cell>
          <cell r="J549">
            <v>2</v>
          </cell>
          <cell r="K549">
            <v>8.8000000000000007</v>
          </cell>
          <cell r="L549">
            <v>10255.285894803201</v>
          </cell>
          <cell r="M549">
            <v>3.0914134371137898</v>
          </cell>
          <cell r="N549">
            <v>1.2025585684425399</v>
          </cell>
        </row>
        <row r="550">
          <cell r="G550" t="str">
            <v>Italy</v>
          </cell>
          <cell r="H550">
            <v>1</v>
          </cell>
          <cell r="I550">
            <v>1</v>
          </cell>
          <cell r="J550">
            <v>2</v>
          </cell>
          <cell r="K550">
            <v>79.5</v>
          </cell>
          <cell r="L550">
            <v>926379.11341850006</v>
          </cell>
          <cell r="M550">
            <v>11.653591295303199</v>
          </cell>
          <cell r="N550">
            <v>1.46040391700507</v>
          </cell>
        </row>
        <row r="551">
          <cell r="G551" t="str">
            <v>Italy</v>
          </cell>
          <cell r="H551">
            <v>1</v>
          </cell>
          <cell r="I551">
            <v>2</v>
          </cell>
          <cell r="J551">
            <v>2</v>
          </cell>
          <cell r="K551">
            <v>40.6</v>
          </cell>
          <cell r="L551">
            <v>464122.00688559999</v>
          </cell>
          <cell r="M551">
            <v>6.9050687833599698</v>
          </cell>
          <cell r="N551">
            <v>1.34411008747814</v>
          </cell>
        </row>
        <row r="552">
          <cell r="G552" t="str">
            <v>Italy</v>
          </cell>
          <cell r="H552">
            <v>1</v>
          </cell>
          <cell r="I552">
            <v>3</v>
          </cell>
          <cell r="J552">
            <v>2</v>
          </cell>
          <cell r="K552">
            <v>12</v>
          </cell>
          <cell r="L552">
            <v>140025.20189990001</v>
          </cell>
          <cell r="M552">
            <v>6.94447528802481</v>
          </cell>
          <cell r="N552">
            <v>2.4323129942249602</v>
          </cell>
        </row>
        <row r="553">
          <cell r="G553" t="str">
            <v>Italy</v>
          </cell>
          <cell r="H553">
            <v>2</v>
          </cell>
          <cell r="I553">
            <v>1</v>
          </cell>
          <cell r="J553">
            <v>2</v>
          </cell>
          <cell r="K553">
            <v>20</v>
          </cell>
          <cell r="L553">
            <v>163822.54879619999</v>
          </cell>
          <cell r="M553">
            <v>8.4849781756376501</v>
          </cell>
          <cell r="N553">
            <v>2.1996705339000302</v>
          </cell>
        </row>
        <row r="554">
          <cell r="G554" t="str">
            <v>Italy</v>
          </cell>
          <cell r="H554">
            <v>2</v>
          </cell>
          <cell r="I554">
            <v>2</v>
          </cell>
          <cell r="J554">
            <v>2</v>
          </cell>
          <cell r="K554">
            <v>57</v>
          </cell>
          <cell r="L554">
            <v>487322.26104020001</v>
          </cell>
          <cell r="M554">
            <v>10.6434026880156</v>
          </cell>
          <cell r="N554">
            <v>1.55895846174423</v>
          </cell>
        </row>
        <row r="555">
          <cell r="G555" t="str">
            <v>Italy</v>
          </cell>
          <cell r="H555">
            <v>2</v>
          </cell>
          <cell r="I555">
            <v>3</v>
          </cell>
          <cell r="J555">
            <v>2</v>
          </cell>
          <cell r="K555">
            <v>41.7</v>
          </cell>
          <cell r="L555">
            <v>366233.78698530002</v>
          </cell>
          <cell r="M555">
            <v>9.2187640040291807</v>
          </cell>
          <cell r="N555">
            <v>1.72452232587611</v>
          </cell>
        </row>
        <row r="556">
          <cell r="G556" t="str">
            <v>Italy</v>
          </cell>
          <cell r="H556">
            <v>2</v>
          </cell>
          <cell r="I556">
            <v>4</v>
          </cell>
          <cell r="J556">
            <v>2</v>
          </cell>
          <cell r="K556">
            <v>3.3</v>
          </cell>
          <cell r="L556">
            <v>25500.022096299999</v>
          </cell>
          <cell r="M556">
            <v>3.4199911728248198</v>
          </cell>
          <cell r="N556">
            <v>3.1583899419758898</v>
          </cell>
        </row>
        <row r="557">
          <cell r="G557" t="str">
            <v>Italy</v>
          </cell>
          <cell r="H557">
            <v>3</v>
          </cell>
          <cell r="I557">
            <v>1</v>
          </cell>
          <cell r="J557">
            <v>2</v>
          </cell>
          <cell r="K557">
            <v>3</v>
          </cell>
          <cell r="L557">
            <v>34224.488480400003</v>
          </cell>
          <cell r="M557">
            <v>6.4123648147873897</v>
          </cell>
          <cell r="N557">
            <v>4.4655449961974103</v>
          </cell>
        </row>
        <row r="558">
          <cell r="G558" t="str">
            <v>Italy</v>
          </cell>
          <cell r="H558">
            <v>3</v>
          </cell>
          <cell r="I558">
            <v>2</v>
          </cell>
          <cell r="J558">
            <v>2</v>
          </cell>
          <cell r="K558">
            <v>16.100000000000001</v>
          </cell>
          <cell r="L558">
            <v>137246.53163089999</v>
          </cell>
          <cell r="M558">
            <v>9.6499849954296195</v>
          </cell>
          <cell r="N558">
            <v>3.13185803113854</v>
          </cell>
        </row>
        <row r="559">
          <cell r="G559" t="str">
            <v>Italy</v>
          </cell>
          <cell r="H559">
            <v>3</v>
          </cell>
          <cell r="I559">
            <v>3</v>
          </cell>
          <cell r="J559">
            <v>2</v>
          </cell>
          <cell r="K559">
            <v>13</v>
          </cell>
          <cell r="L559">
            <v>107525.8696151</v>
          </cell>
          <cell r="M559">
            <v>5.5148184897417503</v>
          </cell>
          <cell r="N559">
            <v>1.93155814808825</v>
          </cell>
        </row>
        <row r="560">
          <cell r="G560" t="str">
            <v>Italy</v>
          </cell>
          <cell r="H560">
            <v>3</v>
          </cell>
          <cell r="I560">
            <v>4</v>
          </cell>
          <cell r="J560">
            <v>2</v>
          </cell>
          <cell r="K560">
            <v>3.9</v>
          </cell>
          <cell r="L560">
            <v>34734.490372599997</v>
          </cell>
          <cell r="M560">
            <v>5.43695847013168</v>
          </cell>
          <cell r="N560">
            <v>3.5346738370654802</v>
          </cell>
        </row>
        <row r="561">
          <cell r="G561" t="str">
            <v>Panthers</v>
          </cell>
          <cell r="H561">
            <v>1</v>
          </cell>
          <cell r="I561">
            <v>1</v>
          </cell>
          <cell r="J561">
            <v>2</v>
          </cell>
          <cell r="K561">
            <v>33.799999999999997</v>
          </cell>
          <cell r="L561">
            <v>31781.731760872801</v>
          </cell>
          <cell r="M561">
            <v>1.85774261471556</v>
          </cell>
          <cell r="N561">
            <v>0.40768032299718399</v>
          </cell>
        </row>
        <row r="562">
          <cell r="G562" t="str">
            <v>Panthers</v>
          </cell>
          <cell r="H562">
            <v>2</v>
          </cell>
          <cell r="I562">
            <v>1</v>
          </cell>
          <cell r="J562">
            <v>2</v>
          </cell>
          <cell r="K562">
            <v>35.6</v>
          </cell>
          <cell r="L562">
            <v>42195.966337873702</v>
          </cell>
          <cell r="M562">
            <v>3.1617026706512599</v>
          </cell>
          <cell r="N562">
            <v>0.67044974590489903</v>
          </cell>
        </row>
        <row r="563">
          <cell r="G563" t="str">
            <v>Panthers</v>
          </cell>
          <cell r="H563">
            <v>2</v>
          </cell>
          <cell r="I563">
            <v>2</v>
          </cell>
          <cell r="J563">
            <v>2</v>
          </cell>
          <cell r="K563">
            <v>14.3</v>
          </cell>
          <cell r="L563">
            <v>14611.040758654801</v>
          </cell>
          <cell r="M563">
            <v>2.0346125035440399</v>
          </cell>
          <cell r="N563">
            <v>0.83287466773107299</v>
          </cell>
        </row>
        <row r="564">
          <cell r="G564" t="str">
            <v>Panthers</v>
          </cell>
          <cell r="H564">
            <v>2</v>
          </cell>
          <cell r="I564">
            <v>3</v>
          </cell>
          <cell r="J564">
            <v>2</v>
          </cell>
          <cell r="K564">
            <v>3.9</v>
          </cell>
          <cell r="L564">
            <v>5593.03932085418</v>
          </cell>
          <cell r="M564">
            <v>3.28467332177628</v>
          </cell>
          <cell r="N564">
            <v>2.3388003751036601</v>
          </cell>
        </row>
        <row r="565">
          <cell r="G565" t="str">
            <v>Panthers</v>
          </cell>
          <cell r="H565">
            <v>3</v>
          </cell>
          <cell r="I565">
            <v>1</v>
          </cell>
          <cell r="J565">
            <v>2</v>
          </cell>
          <cell r="K565">
            <v>5</v>
          </cell>
          <cell r="L565">
            <v>9309.8085614670508</v>
          </cell>
          <cell r="M565">
            <v>3.1386175359955701</v>
          </cell>
          <cell r="N565">
            <v>1.71925665609557</v>
          </cell>
        </row>
        <row r="566">
          <cell r="G566" t="str">
            <v>Panthers</v>
          </cell>
          <cell r="H566">
            <v>3</v>
          </cell>
          <cell r="I566">
            <v>2</v>
          </cell>
          <cell r="J566">
            <v>3</v>
          </cell>
          <cell r="K566">
            <v>2</v>
          </cell>
          <cell r="L566">
            <v>6164.452167805508</v>
          </cell>
          <cell r="M566">
            <v>56.682274486635052</v>
          </cell>
          <cell r="N566">
            <v>37.953738130957653</v>
          </cell>
        </row>
        <row r="567">
          <cell r="G567" t="str">
            <v>Panthers</v>
          </cell>
          <cell r="H567">
            <v>3</v>
          </cell>
          <cell r="I567">
            <v>3</v>
          </cell>
          <cell r="J567">
            <v>2</v>
          </cell>
          <cell r="K567">
            <v>6.2</v>
          </cell>
          <cell r="L567">
            <v>7000.3602508204804</v>
          </cell>
          <cell r="M567">
            <v>3.7304409240124401</v>
          </cell>
          <cell r="N567">
            <v>2.3940193274241102</v>
          </cell>
        </row>
        <row r="568">
          <cell r="G568" t="str">
            <v>Panthers</v>
          </cell>
          <cell r="H568">
            <v>3</v>
          </cell>
          <cell r="I568">
            <v>4</v>
          </cell>
          <cell r="J568">
            <v>2</v>
          </cell>
          <cell r="K568">
            <v>1.8</v>
          </cell>
          <cell r="L568">
            <v>3955.5285714704701</v>
          </cell>
          <cell r="M568">
            <v>10.8102178692371</v>
          </cell>
          <cell r="N568">
            <v>9.2798325205793706</v>
          </cell>
        </row>
        <row r="569">
          <cell r="G569" t="str">
            <v>Japan</v>
          </cell>
          <cell r="H569">
            <v>1</v>
          </cell>
          <cell r="I569">
            <v>1</v>
          </cell>
          <cell r="J569">
            <v>2</v>
          </cell>
          <cell r="K569">
            <v>1.2</v>
          </cell>
          <cell r="L569">
            <v>32881.955528400002</v>
          </cell>
          <cell r="M569">
            <v>1.42820975648476</v>
          </cell>
          <cell r="N569">
            <v>1.2396757185318501</v>
          </cell>
        </row>
        <row r="570">
          <cell r="G570" t="str">
            <v>Japan</v>
          </cell>
          <cell r="H570">
            <v>1</v>
          </cell>
          <cell r="I570">
            <v>2</v>
          </cell>
          <cell r="J570">
            <v>2</v>
          </cell>
          <cell r="K570">
            <v>1.6</v>
          </cell>
          <cell r="L570">
            <v>34914.137974899997</v>
          </cell>
          <cell r="M570">
            <v>1.0811500743621401</v>
          </cell>
          <cell r="N570">
            <v>0.97578916896646695</v>
          </cell>
        </row>
        <row r="571">
          <cell r="G571" t="str">
            <v>Japan</v>
          </cell>
          <cell r="H571">
            <v>1</v>
          </cell>
          <cell r="I571">
            <v>3</v>
          </cell>
          <cell r="J571">
            <v>2</v>
          </cell>
          <cell r="K571">
            <v>3.9</v>
          </cell>
          <cell r="L571">
            <v>101215.4930744</v>
          </cell>
          <cell r="M571">
            <v>5.2880629943313497</v>
          </cell>
          <cell r="N571">
            <v>2.6939921836471199</v>
          </cell>
        </row>
        <row r="572">
          <cell r="G572" t="str">
            <v>Japan</v>
          </cell>
          <cell r="H572">
            <v>2</v>
          </cell>
          <cell r="I572">
            <v>2</v>
          </cell>
          <cell r="J572">
            <v>2</v>
          </cell>
          <cell r="K572">
            <v>10.1</v>
          </cell>
          <cell r="L572">
            <v>254272.71265189999</v>
          </cell>
          <cell r="M572">
            <v>2.5946201956295698</v>
          </cell>
          <cell r="N572">
            <v>0.92996004756792106</v>
          </cell>
        </row>
        <row r="573">
          <cell r="G573" t="str">
            <v>Japan</v>
          </cell>
          <cell r="H573">
            <v>2</v>
          </cell>
          <cell r="I573">
            <v>3</v>
          </cell>
          <cell r="J573">
            <v>2</v>
          </cell>
          <cell r="K573">
            <v>9.1999999999999993</v>
          </cell>
          <cell r="L573">
            <v>239846.75115649999</v>
          </cell>
          <cell r="M573">
            <v>1.78437824249374</v>
          </cell>
          <cell r="N573">
            <v>0.70245308154499198</v>
          </cell>
        </row>
        <row r="574">
          <cell r="G574" t="str">
            <v>Japan</v>
          </cell>
          <cell r="H574">
            <v>3</v>
          </cell>
          <cell r="I574">
            <v>2</v>
          </cell>
          <cell r="J574">
            <v>2</v>
          </cell>
          <cell r="K574">
            <v>5.7</v>
          </cell>
          <cell r="L574">
            <v>141900.72178210001</v>
          </cell>
          <cell r="M574">
            <v>2.5895776738443699</v>
          </cell>
          <cell r="N574">
            <v>1.4995517997660499</v>
          </cell>
        </row>
        <row r="575">
          <cell r="G575" t="str">
            <v>Japan</v>
          </cell>
          <cell r="H575">
            <v>3</v>
          </cell>
          <cell r="I575">
            <v>3</v>
          </cell>
          <cell r="J575">
            <v>3</v>
          </cell>
          <cell r="K575">
            <v>1</v>
          </cell>
          <cell r="L575">
            <v>1727.7475962304075</v>
          </cell>
          <cell r="M575">
            <v>77.971970707656766</v>
          </cell>
          <cell r="N575">
            <v>80.645015430315951</v>
          </cell>
        </row>
        <row r="576">
          <cell r="G576" t="str">
            <v>Japan</v>
          </cell>
          <cell r="H576">
            <v>3</v>
          </cell>
          <cell r="I576">
            <v>4</v>
          </cell>
          <cell r="J576">
            <v>2</v>
          </cell>
          <cell r="K576">
            <v>7.6</v>
          </cell>
          <cell r="L576">
            <v>179622.32921719999</v>
          </cell>
          <cell r="M576">
            <v>1.79192623569096</v>
          </cell>
          <cell r="N576">
            <v>0.60697390344899305</v>
          </cell>
        </row>
        <row r="577">
          <cell r="G577" t="str">
            <v>Korea</v>
          </cell>
          <cell r="H577">
            <v>1</v>
          </cell>
          <cell r="I577">
            <v>1</v>
          </cell>
          <cell r="J577">
            <v>2</v>
          </cell>
          <cell r="K577">
            <v>13.8</v>
          </cell>
          <cell r="L577">
            <v>68931.977924573206</v>
          </cell>
          <cell r="M577">
            <v>2.2937637222193099</v>
          </cell>
          <cell r="N577">
            <v>0.71399696759723796</v>
          </cell>
        </row>
        <row r="578">
          <cell r="G578" t="str">
            <v>Korea</v>
          </cell>
          <cell r="H578">
            <v>1</v>
          </cell>
          <cell r="I578">
            <v>2</v>
          </cell>
          <cell r="J578">
            <v>2</v>
          </cell>
          <cell r="K578">
            <v>8.4</v>
          </cell>
          <cell r="L578">
            <v>30957.059328478099</v>
          </cell>
          <cell r="M578">
            <v>1.5829761974960299</v>
          </cell>
          <cell r="N578">
            <v>0.74586338414949005</v>
          </cell>
        </row>
        <row r="579">
          <cell r="G579" t="str">
            <v>Korea</v>
          </cell>
          <cell r="H579">
            <v>1</v>
          </cell>
          <cell r="I579">
            <v>3</v>
          </cell>
          <cell r="J579">
            <v>2</v>
          </cell>
          <cell r="K579">
            <v>1.8</v>
          </cell>
          <cell r="L579">
            <v>7096.4311250190203</v>
          </cell>
          <cell r="M579">
            <v>1.8890580976051099</v>
          </cell>
          <cell r="N579">
            <v>1.8191718403680699</v>
          </cell>
        </row>
        <row r="580">
          <cell r="G580" t="str">
            <v>Korea</v>
          </cell>
          <cell r="H580">
            <v>2</v>
          </cell>
          <cell r="I580">
            <v>1</v>
          </cell>
          <cell r="J580">
            <v>2</v>
          </cell>
          <cell r="K580">
            <v>13.3</v>
          </cell>
          <cell r="L580">
            <v>70199.490229375995</v>
          </cell>
          <cell r="M580">
            <v>3.0217841198826001</v>
          </cell>
          <cell r="N580">
            <v>1.0183618626832101</v>
          </cell>
        </row>
        <row r="581">
          <cell r="G581" t="str">
            <v>Korea</v>
          </cell>
          <cell r="H581">
            <v>2</v>
          </cell>
          <cell r="I581">
            <v>2</v>
          </cell>
          <cell r="J581">
            <v>2</v>
          </cell>
          <cell r="K581">
            <v>25.8</v>
          </cell>
          <cell r="L581">
            <v>138902.56413192599</v>
          </cell>
          <cell r="M581">
            <v>2.44708693744853</v>
          </cell>
          <cell r="N581">
            <v>0.65802185204768804</v>
          </cell>
        </row>
        <row r="582">
          <cell r="G582" t="str">
            <v>Korea</v>
          </cell>
          <cell r="H582">
            <v>2</v>
          </cell>
          <cell r="I582">
            <v>3</v>
          </cell>
          <cell r="J582">
            <v>2</v>
          </cell>
          <cell r="K582">
            <v>13</v>
          </cell>
          <cell r="L582">
            <v>93510.730233229304</v>
          </cell>
          <cell r="M582">
            <v>2.94647851474158</v>
          </cell>
          <cell r="N582">
            <v>1.0707428067672999</v>
          </cell>
        </row>
        <row r="583">
          <cell r="G583" t="str">
            <v>Korea</v>
          </cell>
          <cell r="H583">
            <v>3</v>
          </cell>
          <cell r="I583">
            <v>2</v>
          </cell>
          <cell r="J583">
            <v>2</v>
          </cell>
          <cell r="K583">
            <v>23.2</v>
          </cell>
          <cell r="L583">
            <v>108978.69089965901</v>
          </cell>
          <cell r="M583">
            <v>2.8343431072075602</v>
          </cell>
          <cell r="N583">
            <v>0.69302693516436897</v>
          </cell>
        </row>
        <row r="584">
          <cell r="G584" t="str">
            <v>Korea</v>
          </cell>
          <cell r="H584">
            <v>3</v>
          </cell>
          <cell r="I584">
            <v>3</v>
          </cell>
          <cell r="J584">
            <v>2</v>
          </cell>
          <cell r="K584">
            <v>29.2</v>
          </cell>
          <cell r="L584">
            <v>128153.37899270801</v>
          </cell>
          <cell r="M584">
            <v>2.2659035020948499</v>
          </cell>
          <cell r="N584">
            <v>0.54776767910574298</v>
          </cell>
        </row>
        <row r="585">
          <cell r="G585" t="str">
            <v>Korea</v>
          </cell>
          <cell r="H585">
            <v>3</v>
          </cell>
          <cell r="I585">
            <v>4</v>
          </cell>
          <cell r="J585">
            <v>2</v>
          </cell>
          <cell r="K585">
            <v>7.8</v>
          </cell>
          <cell r="L585">
            <v>37592.678096886099</v>
          </cell>
          <cell r="M585">
            <v>2.5809052047732601</v>
          </cell>
          <cell r="N585">
            <v>1.2264956834655001</v>
          </cell>
        </row>
        <row r="586">
          <cell r="G586" t="str">
            <v>Islanders</v>
          </cell>
          <cell r="H586">
            <v>1</v>
          </cell>
          <cell r="I586">
            <v>1</v>
          </cell>
          <cell r="J586">
            <v>2</v>
          </cell>
          <cell r="K586">
            <v>19</v>
          </cell>
          <cell r="L586">
            <v>7460.1089699232398</v>
          </cell>
          <cell r="M586">
            <v>20.690411707589998</v>
          </cell>
          <cell r="N586">
            <v>4.6558581123837897</v>
          </cell>
        </row>
        <row r="587">
          <cell r="G587" t="str">
            <v>Islanders</v>
          </cell>
          <cell r="H587">
            <v>1</v>
          </cell>
          <cell r="I587">
            <v>2</v>
          </cell>
          <cell r="J587">
            <v>2</v>
          </cell>
          <cell r="K587">
            <v>17.5</v>
          </cell>
          <cell r="L587">
            <v>5324.8662044057901</v>
          </cell>
          <cell r="M587">
            <v>14.071055239778</v>
          </cell>
          <cell r="N587">
            <v>4.0707582103720599</v>
          </cell>
        </row>
        <row r="588">
          <cell r="G588" t="str">
            <v>Islanders</v>
          </cell>
          <cell r="H588">
            <v>1</v>
          </cell>
          <cell r="I588">
            <v>3</v>
          </cell>
          <cell r="J588">
            <v>2</v>
          </cell>
          <cell r="K588">
            <v>3.3</v>
          </cell>
          <cell r="L588">
            <v>1856.6914223121501</v>
          </cell>
          <cell r="M588">
            <v>11.221404790331</v>
          </cell>
          <cell r="N588">
            <v>7.2436432605708099</v>
          </cell>
        </row>
        <row r="589">
          <cell r="G589" t="str">
            <v>Islanders</v>
          </cell>
          <cell r="H589">
            <v>2</v>
          </cell>
          <cell r="I589">
            <v>1</v>
          </cell>
          <cell r="J589">
            <v>2</v>
          </cell>
          <cell r="K589">
            <v>78</v>
          </cell>
          <cell r="L589">
            <v>30967.225962465898</v>
          </cell>
          <cell r="M589">
            <v>12.9257724266891</v>
          </cell>
          <cell r="N589">
            <v>1.7652304007925601</v>
          </cell>
        </row>
        <row r="590">
          <cell r="G590" t="str">
            <v>Islanders</v>
          </cell>
          <cell r="H590">
            <v>2</v>
          </cell>
          <cell r="I590">
            <v>2</v>
          </cell>
          <cell r="J590">
            <v>2</v>
          </cell>
          <cell r="K590">
            <v>108.2</v>
          </cell>
          <cell r="L590">
            <v>38168.421930401499</v>
          </cell>
          <cell r="M590">
            <v>8.8446048624886799</v>
          </cell>
          <cell r="N590">
            <v>1.14555389190899</v>
          </cell>
        </row>
        <row r="591">
          <cell r="G591" t="str">
            <v>Islanders</v>
          </cell>
          <cell r="H591">
            <v>2</v>
          </cell>
          <cell r="I591">
            <v>3</v>
          </cell>
          <cell r="J591">
            <v>2</v>
          </cell>
          <cell r="K591">
            <v>45.2</v>
          </cell>
          <cell r="L591">
            <v>18378.973946871101</v>
          </cell>
          <cell r="M591">
            <v>7.2700702997751501</v>
          </cell>
          <cell r="N591">
            <v>1.3964738446890199</v>
          </cell>
        </row>
        <row r="592">
          <cell r="G592" t="str">
            <v>Islanders</v>
          </cell>
          <cell r="H592">
            <v>2</v>
          </cell>
          <cell r="I592">
            <v>4</v>
          </cell>
          <cell r="J592">
            <v>3</v>
          </cell>
          <cell r="K592">
            <v>3</v>
          </cell>
          <cell r="L592">
            <v>681.43747986728351</v>
          </cell>
          <cell r="M592">
            <v>100</v>
          </cell>
          <cell r="N592">
            <v>0</v>
          </cell>
        </row>
        <row r="593">
          <cell r="G593" t="str">
            <v>Islanders</v>
          </cell>
          <cell r="H593">
            <v>3</v>
          </cell>
          <cell r="I593">
            <v>1</v>
          </cell>
          <cell r="J593">
            <v>2</v>
          </cell>
          <cell r="K593">
            <v>3.8</v>
          </cell>
          <cell r="L593">
            <v>1334.2679864470799</v>
          </cell>
          <cell r="M593">
            <v>5.68183559851113</v>
          </cell>
          <cell r="N593">
            <v>3.4424744303455501</v>
          </cell>
        </row>
        <row r="594">
          <cell r="G594" t="str">
            <v>Islanders</v>
          </cell>
          <cell r="H594">
            <v>3</v>
          </cell>
          <cell r="I594">
            <v>2</v>
          </cell>
          <cell r="J594">
            <v>2</v>
          </cell>
          <cell r="K594">
            <v>18.899999999999999</v>
          </cell>
          <cell r="L594">
            <v>5475.5707822779104</v>
          </cell>
          <cell r="M594">
            <v>4.7251205091980104</v>
          </cell>
          <cell r="N594">
            <v>1.51407047902624</v>
          </cell>
        </row>
        <row r="595">
          <cell r="G595" t="str">
            <v>Islanders</v>
          </cell>
          <cell r="H595">
            <v>3</v>
          </cell>
          <cell r="I595">
            <v>3</v>
          </cell>
          <cell r="J595">
            <v>2</v>
          </cell>
          <cell r="K595">
            <v>19</v>
          </cell>
          <cell r="L595">
            <v>6543.9499477579402</v>
          </cell>
          <cell r="M595">
            <v>3.2745888871512498</v>
          </cell>
          <cell r="N595">
            <v>1.00504943311138</v>
          </cell>
        </row>
        <row r="596">
          <cell r="G596" t="str">
            <v>Islanders</v>
          </cell>
          <cell r="H596">
            <v>3</v>
          </cell>
          <cell r="I596">
            <v>4</v>
          </cell>
          <cell r="J596">
            <v>2</v>
          </cell>
          <cell r="K596">
            <v>8.3000000000000007</v>
          </cell>
          <cell r="L596">
            <v>2166.9856131148599</v>
          </cell>
          <cell r="M596">
            <v>2.1708348973753</v>
          </cell>
          <cell r="N596">
            <v>0.89922630821005001</v>
          </cell>
        </row>
        <row r="597">
          <cell r="G597" t="str">
            <v>Netherlands</v>
          </cell>
          <cell r="H597">
            <v>1</v>
          </cell>
          <cell r="I597">
            <v>1</v>
          </cell>
          <cell r="J597">
            <v>2</v>
          </cell>
          <cell r="K597">
            <v>18</v>
          </cell>
          <cell r="L597">
            <v>58882.725607236302</v>
          </cell>
          <cell r="M597">
            <v>6.9587163476905003</v>
          </cell>
          <cell r="N597">
            <v>1.6231316267871601</v>
          </cell>
        </row>
        <row r="598">
          <cell r="G598" t="str">
            <v>Netherlands</v>
          </cell>
          <cell r="H598">
            <v>1</v>
          </cell>
          <cell r="I598">
            <v>2</v>
          </cell>
          <cell r="J598">
            <v>2</v>
          </cell>
          <cell r="K598">
            <v>10.5</v>
          </cell>
          <cell r="L598">
            <v>29182.369708513401</v>
          </cell>
          <cell r="M598">
            <v>3.0713816571030899</v>
          </cell>
          <cell r="N598">
            <v>1.02803309186581</v>
          </cell>
        </row>
        <row r="599">
          <cell r="G599" t="str">
            <v>Netherlands</v>
          </cell>
          <cell r="H599">
            <v>1</v>
          </cell>
          <cell r="I599">
            <v>3</v>
          </cell>
          <cell r="J599">
            <v>2</v>
          </cell>
          <cell r="K599">
            <v>5.2</v>
          </cell>
          <cell r="L599">
            <v>12902.652837269099</v>
          </cell>
          <cell r="M599">
            <v>2.0847741928978301</v>
          </cell>
          <cell r="N599">
            <v>1.15159802519276</v>
          </cell>
        </row>
        <row r="600">
          <cell r="G600" t="str">
            <v>Netherlands</v>
          </cell>
          <cell r="H600">
            <v>2</v>
          </cell>
          <cell r="I600">
            <v>1</v>
          </cell>
          <cell r="J600">
            <v>2</v>
          </cell>
          <cell r="K600">
            <v>6.9</v>
          </cell>
          <cell r="L600">
            <v>20748.6846932751</v>
          </cell>
          <cell r="M600">
            <v>6.0828145995468796</v>
          </cell>
          <cell r="N600">
            <v>2.5293228835660799</v>
          </cell>
        </row>
        <row r="601">
          <cell r="G601" t="str">
            <v>Netherlands</v>
          </cell>
          <cell r="H601">
            <v>2</v>
          </cell>
          <cell r="I601">
            <v>2</v>
          </cell>
          <cell r="J601">
            <v>2</v>
          </cell>
          <cell r="K601">
            <v>19.3</v>
          </cell>
          <cell r="L601">
            <v>48012.752695013602</v>
          </cell>
          <cell r="M601">
            <v>4.6020502211260004</v>
          </cell>
          <cell r="N601">
            <v>1.28189585017688</v>
          </cell>
        </row>
        <row r="602">
          <cell r="G602" t="str">
            <v>Netherlands</v>
          </cell>
          <cell r="H602">
            <v>2</v>
          </cell>
          <cell r="I602">
            <v>3</v>
          </cell>
          <cell r="J602">
            <v>2</v>
          </cell>
          <cell r="K602">
            <v>22.9</v>
          </cell>
          <cell r="L602">
            <v>46426.693658121098</v>
          </cell>
          <cell r="M602">
            <v>3.3026189633903802</v>
          </cell>
          <cell r="N602">
            <v>0.80246454615514795</v>
          </cell>
        </row>
        <row r="603">
          <cell r="G603" t="str">
            <v>Netherlands</v>
          </cell>
          <cell r="H603">
            <v>2</v>
          </cell>
          <cell r="I603">
            <v>4</v>
          </cell>
          <cell r="J603">
            <v>2</v>
          </cell>
          <cell r="K603">
            <v>4.9000000000000004</v>
          </cell>
          <cell r="L603">
            <v>10667.923351049099</v>
          </cell>
          <cell r="M603">
            <v>2.3352431496048198</v>
          </cell>
          <cell r="N603">
            <v>1.4937995205799399</v>
          </cell>
        </row>
        <row r="604">
          <cell r="G604" t="str">
            <v>Netherlands</v>
          </cell>
          <cell r="H604">
            <v>3</v>
          </cell>
          <cell r="I604">
            <v>2</v>
          </cell>
          <cell r="J604">
            <v>2</v>
          </cell>
          <cell r="K604">
            <v>4.0999999999999996</v>
          </cell>
          <cell r="L604">
            <v>12569.587607019999</v>
          </cell>
          <cell r="M604">
            <v>2.4633374961020502</v>
          </cell>
          <cell r="N604">
            <v>1.63325947049822</v>
          </cell>
        </row>
        <row r="605">
          <cell r="G605" t="str">
            <v>Netherlands</v>
          </cell>
          <cell r="H605">
            <v>3</v>
          </cell>
          <cell r="I605">
            <v>3</v>
          </cell>
          <cell r="J605">
            <v>2</v>
          </cell>
          <cell r="K605">
            <v>15</v>
          </cell>
          <cell r="L605">
            <v>36320.203202745499</v>
          </cell>
          <cell r="M605">
            <v>2.49390691723235</v>
          </cell>
          <cell r="N605">
            <v>0.90609283977412403</v>
          </cell>
        </row>
        <row r="606">
          <cell r="G606" t="str">
            <v>Netherlands</v>
          </cell>
          <cell r="H606">
            <v>3</v>
          </cell>
          <cell r="I606">
            <v>4</v>
          </cell>
          <cell r="J606">
            <v>2</v>
          </cell>
          <cell r="K606">
            <v>12.4</v>
          </cell>
          <cell r="L606">
            <v>29322.0079509311</v>
          </cell>
          <cell r="M606">
            <v>2.8311479066714802</v>
          </cell>
          <cell r="N606">
            <v>1.08229808460092</v>
          </cell>
        </row>
        <row r="607">
          <cell r="G607" t="str">
            <v>Blues</v>
          </cell>
          <cell r="H607">
            <v>1</v>
          </cell>
          <cell r="I607">
            <v>1</v>
          </cell>
          <cell r="J607">
            <v>2</v>
          </cell>
          <cell r="K607">
            <v>59</v>
          </cell>
          <cell r="L607">
            <v>19963.693784433799</v>
          </cell>
          <cell r="M607">
            <v>10.4907223599222</v>
          </cell>
          <cell r="N607">
            <v>1.7102007363854901</v>
          </cell>
        </row>
        <row r="608">
          <cell r="G608" t="str">
            <v>Blues</v>
          </cell>
          <cell r="H608">
            <v>1</v>
          </cell>
          <cell r="I608">
            <v>2</v>
          </cell>
          <cell r="J608">
            <v>2</v>
          </cell>
          <cell r="K608">
            <v>25.5</v>
          </cell>
          <cell r="L608">
            <v>9258.6835432672306</v>
          </cell>
          <cell r="M608">
            <v>5.3108570804740998</v>
          </cell>
          <cell r="N608">
            <v>1.4519249356780399</v>
          </cell>
        </row>
        <row r="609">
          <cell r="G609" t="str">
            <v>Blues</v>
          </cell>
          <cell r="H609">
            <v>1</v>
          </cell>
          <cell r="I609">
            <v>3</v>
          </cell>
          <cell r="J609">
            <v>2</v>
          </cell>
          <cell r="K609">
            <v>11.3</v>
          </cell>
          <cell r="L609">
            <v>4045.8888346214699</v>
          </cell>
          <cell r="M609">
            <v>4.9566821315315304</v>
          </cell>
          <cell r="N609">
            <v>1.93906047261058</v>
          </cell>
        </row>
        <row r="610">
          <cell r="G610" t="str">
            <v>Blues</v>
          </cell>
          <cell r="H610">
            <v>2</v>
          </cell>
          <cell r="I610">
            <v>1</v>
          </cell>
          <cell r="J610">
            <v>2</v>
          </cell>
          <cell r="K610">
            <v>22.4</v>
          </cell>
          <cell r="L610">
            <v>6463.8544195783297</v>
          </cell>
          <cell r="M610">
            <v>5.5427445662504198</v>
          </cell>
          <cell r="N610">
            <v>1.41886088307423</v>
          </cell>
        </row>
        <row r="611">
          <cell r="G611" t="str">
            <v>Blues</v>
          </cell>
          <cell r="H611">
            <v>2</v>
          </cell>
          <cell r="I611">
            <v>2</v>
          </cell>
          <cell r="J611">
            <v>2</v>
          </cell>
          <cell r="K611">
            <v>32.5</v>
          </cell>
          <cell r="L611">
            <v>11044.389604337901</v>
          </cell>
          <cell r="M611">
            <v>5.1639437228644596</v>
          </cell>
          <cell r="N611">
            <v>1.0018136286969399</v>
          </cell>
        </row>
        <row r="612">
          <cell r="G612" t="str">
            <v>Blues</v>
          </cell>
          <cell r="H612">
            <v>2</v>
          </cell>
          <cell r="I612">
            <v>3</v>
          </cell>
          <cell r="J612">
            <v>2</v>
          </cell>
          <cell r="K612">
            <v>19.100000000000001</v>
          </cell>
          <cell r="L612">
            <v>7733.4675091907002</v>
          </cell>
          <cell r="M612">
            <v>3.6242587311299799</v>
          </cell>
          <cell r="N612">
            <v>1.07932191920372</v>
          </cell>
        </row>
        <row r="613">
          <cell r="G613" t="str">
            <v>Blues</v>
          </cell>
          <cell r="H613">
            <v>2</v>
          </cell>
          <cell r="I613">
            <v>4</v>
          </cell>
          <cell r="J613">
            <v>2</v>
          </cell>
          <cell r="K613">
            <v>4</v>
          </cell>
          <cell r="L613">
            <v>1828.2071044962299</v>
          </cell>
          <cell r="M613">
            <v>2.5308755195284101</v>
          </cell>
          <cell r="N613">
            <v>1.57266668693267</v>
          </cell>
        </row>
        <row r="614">
          <cell r="G614" t="str">
            <v>Blues</v>
          </cell>
          <cell r="H614">
            <v>3</v>
          </cell>
          <cell r="I614">
            <v>1</v>
          </cell>
          <cell r="J614">
            <v>2</v>
          </cell>
          <cell r="K614">
            <v>11.8</v>
          </cell>
          <cell r="L614">
            <v>3259.8321691095098</v>
          </cell>
          <cell r="M614">
            <v>3.45347023128513</v>
          </cell>
          <cell r="N614">
            <v>1.37978328241754</v>
          </cell>
        </row>
        <row r="615">
          <cell r="G615" t="str">
            <v>Blues</v>
          </cell>
          <cell r="H615">
            <v>3</v>
          </cell>
          <cell r="I615">
            <v>2</v>
          </cell>
          <cell r="J615">
            <v>3</v>
          </cell>
          <cell r="K615">
            <v>1</v>
          </cell>
          <cell r="L615">
            <v>380.6895718011159</v>
          </cell>
          <cell r="M615">
            <v>43.641135480642106</v>
          </cell>
          <cell r="N615">
            <v>50.67027137287559</v>
          </cell>
        </row>
        <row r="616">
          <cell r="G616" t="str">
            <v>Blues</v>
          </cell>
          <cell r="H616">
            <v>3</v>
          </cell>
          <cell r="I616">
            <v>3</v>
          </cell>
          <cell r="J616">
            <v>2</v>
          </cell>
          <cell r="K616">
            <v>36.700000000000003</v>
          </cell>
          <cell r="L616">
            <v>14763.4833836324</v>
          </cell>
          <cell r="M616">
            <v>3.3992158939835702</v>
          </cell>
          <cell r="N616">
            <v>0.68712185973720397</v>
          </cell>
        </row>
        <row r="617">
          <cell r="G617" t="str">
            <v>Blues</v>
          </cell>
          <cell r="H617">
            <v>3</v>
          </cell>
          <cell r="I617">
            <v>4</v>
          </cell>
          <cell r="J617">
            <v>2</v>
          </cell>
          <cell r="K617">
            <v>12.8</v>
          </cell>
          <cell r="L617">
            <v>5404.6082570001399</v>
          </cell>
          <cell r="M617">
            <v>2.0633960829870399</v>
          </cell>
          <cell r="N617">
            <v>0.71515562001370403</v>
          </cell>
        </row>
        <row r="618">
          <cell r="G618" t="str">
            <v>Northern Ireland (UK)</v>
          </cell>
          <cell r="H618">
            <v>1</v>
          </cell>
          <cell r="I618">
            <v>1</v>
          </cell>
          <cell r="J618">
            <v>2</v>
          </cell>
          <cell r="K618">
            <v>25.8</v>
          </cell>
          <cell r="L618">
            <v>5747.5905272048503</v>
          </cell>
          <cell r="M618">
            <v>3.9391906761643098</v>
          </cell>
          <cell r="N618">
            <v>0.88962633876182595</v>
          </cell>
        </row>
        <row r="619">
          <cell r="G619" t="str">
            <v>Northern Ireland (UK)</v>
          </cell>
          <cell r="H619">
            <v>1</v>
          </cell>
          <cell r="I619">
            <v>2</v>
          </cell>
          <cell r="J619">
            <v>2</v>
          </cell>
          <cell r="K619">
            <v>12.3</v>
          </cell>
          <cell r="L619">
            <v>3133.7864665008601</v>
          </cell>
          <cell r="M619">
            <v>2.7222947003369899</v>
          </cell>
          <cell r="N619">
            <v>1.0581279021384</v>
          </cell>
        </row>
        <row r="620">
          <cell r="G620" t="str">
            <v>Northern Ireland (UK)</v>
          </cell>
          <cell r="H620">
            <v>1</v>
          </cell>
          <cell r="I620">
            <v>3</v>
          </cell>
          <cell r="J620">
            <v>2</v>
          </cell>
          <cell r="K620">
            <v>3.6</v>
          </cell>
          <cell r="L620">
            <v>1359.20437543194</v>
          </cell>
          <cell r="M620">
            <v>3.8171867900646101</v>
          </cell>
          <cell r="N620">
            <v>2.5746771666135899</v>
          </cell>
        </row>
        <row r="621">
          <cell r="G621" t="str">
            <v>Northern Ireland (UK)</v>
          </cell>
          <cell r="H621">
            <v>2</v>
          </cell>
          <cell r="I621">
            <v>1</v>
          </cell>
          <cell r="J621">
            <v>2</v>
          </cell>
          <cell r="K621">
            <v>16.100000000000001</v>
          </cell>
          <cell r="L621">
            <v>4225.2939788512804</v>
          </cell>
          <cell r="M621">
            <v>6.95836297250227</v>
          </cell>
          <cell r="N621">
            <v>2.2720686454801902</v>
          </cell>
        </row>
        <row r="622">
          <cell r="G622" t="str">
            <v>Northern Ireland (UK)</v>
          </cell>
          <cell r="H622">
            <v>2</v>
          </cell>
          <cell r="I622">
            <v>2</v>
          </cell>
          <cell r="J622">
            <v>2</v>
          </cell>
          <cell r="K622">
            <v>21.6</v>
          </cell>
          <cell r="L622">
            <v>8182.0288210130402</v>
          </cell>
          <cell r="M622">
            <v>6.38022426053071</v>
          </cell>
          <cell r="N622">
            <v>1.9485207248332299</v>
          </cell>
        </row>
        <row r="623">
          <cell r="G623" t="str">
            <v>Northern Ireland (UK)</v>
          </cell>
          <cell r="H623">
            <v>2</v>
          </cell>
          <cell r="I623">
            <v>3</v>
          </cell>
          <cell r="J623">
            <v>2</v>
          </cell>
          <cell r="K623">
            <v>8.8000000000000007</v>
          </cell>
          <cell r="L623">
            <v>2953.4456850473798</v>
          </cell>
          <cell r="M623">
            <v>3.1916910822371798</v>
          </cell>
          <cell r="N623">
            <v>1.8854054295476901</v>
          </cell>
        </row>
        <row r="624">
          <cell r="G624" t="str">
            <v>Northern Ireland (UK)</v>
          </cell>
          <cell r="H624">
            <v>2</v>
          </cell>
          <cell r="I624">
            <v>4</v>
          </cell>
          <cell r="J624">
            <v>2</v>
          </cell>
          <cell r="K624">
            <v>2.5</v>
          </cell>
          <cell r="L624">
            <v>493.47201824152199</v>
          </cell>
          <cell r="M624">
            <v>2.8511271303136101</v>
          </cell>
          <cell r="N624">
            <v>2.1579189088501201</v>
          </cell>
        </row>
        <row r="625">
          <cell r="G625" t="str">
            <v>Northern Ireland (UK)</v>
          </cell>
          <cell r="H625">
            <v>3</v>
          </cell>
          <cell r="I625">
            <v>1</v>
          </cell>
          <cell r="J625">
            <v>2</v>
          </cell>
          <cell r="K625">
            <v>4.9000000000000004</v>
          </cell>
          <cell r="L625">
            <v>1784.28916670223</v>
          </cell>
          <cell r="M625">
            <v>7.7893039029764601</v>
          </cell>
          <cell r="N625">
            <v>3.6144140633483799</v>
          </cell>
        </row>
        <row r="626">
          <cell r="G626" t="str">
            <v>Northern Ireland (UK)</v>
          </cell>
          <cell r="H626">
            <v>3</v>
          </cell>
          <cell r="I626">
            <v>2</v>
          </cell>
          <cell r="J626">
            <v>2</v>
          </cell>
          <cell r="K626">
            <v>8</v>
          </cell>
          <cell r="L626">
            <v>1946.3276168104901</v>
          </cell>
          <cell r="M626">
            <v>2.4167944701730599</v>
          </cell>
          <cell r="N626">
            <v>1.02629412383201</v>
          </cell>
        </row>
        <row r="627">
          <cell r="G627" t="str">
            <v>Northern Ireland (UK)</v>
          </cell>
          <cell r="H627">
            <v>3</v>
          </cell>
          <cell r="I627">
            <v>3</v>
          </cell>
          <cell r="J627">
            <v>2</v>
          </cell>
          <cell r="K627">
            <v>15.7</v>
          </cell>
          <cell r="L627">
            <v>4017.4187699089498</v>
          </cell>
          <cell r="M627">
            <v>2.92304455532686</v>
          </cell>
          <cell r="N627">
            <v>1.0060919525323999</v>
          </cell>
        </row>
        <row r="628">
          <cell r="G628" t="str">
            <v>Northern Ireland (UK)</v>
          </cell>
          <cell r="H628">
            <v>3</v>
          </cell>
          <cell r="I628">
            <v>4</v>
          </cell>
          <cell r="J628">
            <v>3</v>
          </cell>
          <cell r="K628">
            <v>1</v>
          </cell>
          <cell r="L628">
            <v>7790.4045308494287</v>
          </cell>
          <cell r="M628">
            <v>100</v>
          </cell>
          <cell r="N628">
            <v>0</v>
          </cell>
        </row>
        <row r="629">
          <cell r="G629" t="str">
            <v>Norway</v>
          </cell>
          <cell r="H629">
            <v>1</v>
          </cell>
          <cell r="I629">
            <v>1</v>
          </cell>
          <cell r="J629">
            <v>2</v>
          </cell>
          <cell r="K629">
            <v>1</v>
          </cell>
          <cell r="L629">
            <v>338.71632070986101</v>
          </cell>
          <cell r="M629">
            <v>100</v>
          </cell>
          <cell r="N629">
            <v>0</v>
          </cell>
        </row>
        <row r="630">
          <cell r="G630" t="str">
            <v>Norway</v>
          </cell>
          <cell r="H630">
            <v>1</v>
          </cell>
          <cell r="I630">
            <v>1</v>
          </cell>
          <cell r="J630">
            <v>2</v>
          </cell>
          <cell r="K630">
            <v>9.6999999999999993</v>
          </cell>
          <cell r="L630">
            <v>7937.7503809356604</v>
          </cell>
          <cell r="M630">
            <v>4.8534341604529603</v>
          </cell>
          <cell r="N630">
            <v>1.80751193411239</v>
          </cell>
        </row>
        <row r="631">
          <cell r="G631" t="str">
            <v>Norway</v>
          </cell>
          <cell r="H631">
            <v>1</v>
          </cell>
          <cell r="I631">
            <v>2</v>
          </cell>
          <cell r="J631">
            <v>2</v>
          </cell>
          <cell r="K631">
            <v>7.3</v>
          </cell>
          <cell r="L631">
            <v>6217.9585599010798</v>
          </cell>
          <cell r="M631">
            <v>2.9997600558030801</v>
          </cell>
          <cell r="N631">
            <v>1.2944452187997699</v>
          </cell>
        </row>
        <row r="632">
          <cell r="G632" t="str">
            <v>Norway</v>
          </cell>
          <cell r="H632">
            <v>1</v>
          </cell>
          <cell r="I632">
            <v>3</v>
          </cell>
          <cell r="J632">
            <v>2</v>
          </cell>
          <cell r="K632">
            <v>2.4</v>
          </cell>
          <cell r="L632">
            <v>1846.0865392129899</v>
          </cell>
          <cell r="M632">
            <v>1.2435202494978801</v>
          </cell>
          <cell r="N632">
            <v>0.99792760872805997</v>
          </cell>
        </row>
        <row r="633">
          <cell r="G633" t="str">
            <v>Norway</v>
          </cell>
          <cell r="H633">
            <v>1</v>
          </cell>
          <cell r="I633">
            <v>4</v>
          </cell>
          <cell r="J633">
            <v>2</v>
          </cell>
          <cell r="K633">
            <v>1.6</v>
          </cell>
          <cell r="L633">
            <v>1436.63996437475</v>
          </cell>
          <cell r="M633">
            <v>6.04061250390306</v>
          </cell>
          <cell r="N633">
            <v>5.2604143004931103</v>
          </cell>
        </row>
        <row r="634">
          <cell r="G634" t="str">
            <v>Norway</v>
          </cell>
          <cell r="H634">
            <v>2</v>
          </cell>
          <cell r="I634">
            <v>1</v>
          </cell>
          <cell r="J634">
            <v>2</v>
          </cell>
          <cell r="K634">
            <v>8.4</v>
          </cell>
          <cell r="L634">
            <v>6594.0926774713498</v>
          </cell>
          <cell r="M634">
            <v>4.5959128020309796</v>
          </cell>
          <cell r="N634">
            <v>1.65704413246258</v>
          </cell>
        </row>
        <row r="635">
          <cell r="G635" t="str">
            <v>Norway</v>
          </cell>
          <cell r="H635">
            <v>2</v>
          </cell>
          <cell r="I635">
            <v>2</v>
          </cell>
          <cell r="J635">
            <v>2</v>
          </cell>
          <cell r="K635">
            <v>14.5</v>
          </cell>
          <cell r="L635">
            <v>11288.3270117785</v>
          </cell>
          <cell r="M635">
            <v>3.4077154327240899</v>
          </cell>
          <cell r="N635">
            <v>1.0469303854938401</v>
          </cell>
        </row>
        <row r="636">
          <cell r="G636" t="str">
            <v>Norway</v>
          </cell>
          <cell r="H636">
            <v>2</v>
          </cell>
          <cell r="I636">
            <v>3</v>
          </cell>
          <cell r="J636">
            <v>2</v>
          </cell>
          <cell r="K636">
            <v>12.1</v>
          </cell>
          <cell r="L636">
            <v>8586.3908922578594</v>
          </cell>
          <cell r="M636">
            <v>2.3311159610937899</v>
          </cell>
          <cell r="N636">
            <v>0.78605238698494195</v>
          </cell>
        </row>
        <row r="637">
          <cell r="G637" t="str">
            <v>Norway</v>
          </cell>
          <cell r="H637">
            <v>2</v>
          </cell>
          <cell r="I637">
            <v>4</v>
          </cell>
          <cell r="J637">
            <v>2</v>
          </cell>
          <cell r="K637">
            <v>4</v>
          </cell>
          <cell r="L637">
            <v>2949.7305263818498</v>
          </cell>
          <cell r="M637">
            <v>2.5262478070481098</v>
          </cell>
          <cell r="N637">
            <v>1.5111228444788201</v>
          </cell>
        </row>
        <row r="638">
          <cell r="G638" t="str">
            <v>Norway</v>
          </cell>
          <cell r="H638">
            <v>3</v>
          </cell>
          <cell r="I638">
            <v>1</v>
          </cell>
          <cell r="J638">
            <v>2</v>
          </cell>
          <cell r="K638">
            <v>6.2</v>
          </cell>
          <cell r="L638">
            <v>3536.6198191611502</v>
          </cell>
          <cell r="M638">
            <v>6.1761139727084498</v>
          </cell>
          <cell r="N638">
            <v>2.6233869164958001</v>
          </cell>
        </row>
        <row r="639">
          <cell r="G639" t="str">
            <v>Norway</v>
          </cell>
          <cell r="H639">
            <v>3</v>
          </cell>
          <cell r="I639">
            <v>2</v>
          </cell>
          <cell r="J639">
            <v>2</v>
          </cell>
          <cell r="K639">
            <v>4.5</v>
          </cell>
          <cell r="L639">
            <v>2584.0217990051401</v>
          </cell>
          <cell r="M639">
            <v>1.5092951990105501</v>
          </cell>
          <cell r="N639">
            <v>0.92933049238160403</v>
          </cell>
        </row>
        <row r="640">
          <cell r="G640" t="str">
            <v>Norway</v>
          </cell>
          <cell r="H640">
            <v>3</v>
          </cell>
          <cell r="I640">
            <v>3</v>
          </cell>
          <cell r="J640">
            <v>2</v>
          </cell>
          <cell r="K640">
            <v>14.5</v>
          </cell>
          <cell r="L640">
            <v>8328.5035844247395</v>
          </cell>
          <cell r="M640">
            <v>1.76614028693896</v>
          </cell>
          <cell r="N640">
            <v>0.55548755147264095</v>
          </cell>
        </row>
        <row r="641">
          <cell r="G641" t="str">
            <v>Norway</v>
          </cell>
          <cell r="H641">
            <v>3</v>
          </cell>
          <cell r="I641">
            <v>4</v>
          </cell>
          <cell r="J641">
            <v>3</v>
          </cell>
          <cell r="K641">
            <v>1</v>
          </cell>
          <cell r="L641">
            <v>7790.4045308494287</v>
          </cell>
          <cell r="M641">
            <v>100</v>
          </cell>
          <cell r="N641">
            <v>0</v>
          </cell>
        </row>
        <row r="642">
          <cell r="G642" t="str">
            <v>Poland</v>
          </cell>
          <cell r="H642">
            <v>1</v>
          </cell>
          <cell r="I642">
            <v>1</v>
          </cell>
          <cell r="J642">
            <v>2</v>
          </cell>
          <cell r="K642">
            <v>26.9</v>
          </cell>
          <cell r="L642">
            <v>115783.88439002199</v>
          </cell>
          <cell r="M642">
            <v>9.8239392009222204</v>
          </cell>
          <cell r="N642">
            <v>2.3484059270415898</v>
          </cell>
        </row>
        <row r="643">
          <cell r="G643" t="str">
            <v>Poland</v>
          </cell>
          <cell r="H643">
            <v>1</v>
          </cell>
          <cell r="I643">
            <v>2</v>
          </cell>
          <cell r="J643">
            <v>2</v>
          </cell>
          <cell r="K643">
            <v>18.399999999999999</v>
          </cell>
          <cell r="L643">
            <v>91096.298800926103</v>
          </cell>
          <cell r="M643">
            <v>12.5870238186455</v>
          </cell>
          <cell r="N643">
            <v>3.3937389265170599</v>
          </cell>
        </row>
        <row r="644">
          <cell r="G644" t="str">
            <v>Poland</v>
          </cell>
          <cell r="H644">
            <v>1</v>
          </cell>
          <cell r="I644">
            <v>3</v>
          </cell>
          <cell r="J644">
            <v>2</v>
          </cell>
          <cell r="K644">
            <v>8</v>
          </cell>
          <cell r="L644">
            <v>33017.060255380398</v>
          </cell>
          <cell r="M644">
            <v>12.6106294188651</v>
          </cell>
          <cell r="N644">
            <v>5.6828527284155701</v>
          </cell>
        </row>
        <row r="645">
          <cell r="G645" t="str">
            <v>Poland</v>
          </cell>
          <cell r="H645">
            <v>2</v>
          </cell>
          <cell r="I645">
            <v>1</v>
          </cell>
          <cell r="J645">
            <v>2</v>
          </cell>
          <cell r="K645">
            <v>69.8</v>
          </cell>
          <cell r="L645">
            <v>317415.91771646799</v>
          </cell>
          <cell r="M645">
            <v>8.5472146931144106</v>
          </cell>
          <cell r="N645">
            <v>1.3296745059265</v>
          </cell>
        </row>
        <row r="646">
          <cell r="G646" t="str">
            <v>Poland</v>
          </cell>
          <cell r="H646">
            <v>2</v>
          </cell>
          <cell r="I646">
            <v>2</v>
          </cell>
          <cell r="J646">
            <v>2</v>
          </cell>
          <cell r="K646">
            <v>81.7</v>
          </cell>
          <cell r="L646">
            <v>320377.50799149298</v>
          </cell>
          <cell r="M646">
            <v>5.6896359994340999</v>
          </cell>
          <cell r="N646">
            <v>0.95514648946824399</v>
          </cell>
        </row>
        <row r="647">
          <cell r="G647" t="str">
            <v>Poland</v>
          </cell>
          <cell r="H647">
            <v>2</v>
          </cell>
          <cell r="I647">
            <v>3</v>
          </cell>
          <cell r="J647">
            <v>2</v>
          </cell>
          <cell r="K647">
            <v>52.9</v>
          </cell>
          <cell r="L647">
            <v>190559.30611141899</v>
          </cell>
          <cell r="M647">
            <v>5.6989540180860203</v>
          </cell>
          <cell r="N647">
            <v>1.01742918927194</v>
          </cell>
        </row>
        <row r="648">
          <cell r="G648" t="str">
            <v>Poland</v>
          </cell>
          <cell r="H648">
            <v>2</v>
          </cell>
          <cell r="I648">
            <v>4</v>
          </cell>
          <cell r="J648">
            <v>2</v>
          </cell>
          <cell r="K648">
            <v>7.6</v>
          </cell>
          <cell r="L648">
            <v>38259.546681271298</v>
          </cell>
          <cell r="M648">
            <v>7.5285784503379798</v>
          </cell>
          <cell r="N648">
            <v>3.9300601805183701</v>
          </cell>
        </row>
        <row r="649">
          <cell r="G649" t="str">
            <v>Poland</v>
          </cell>
          <cell r="H649">
            <v>3</v>
          </cell>
          <cell r="I649">
            <v>1</v>
          </cell>
          <cell r="J649">
            <v>2</v>
          </cell>
          <cell r="K649">
            <v>3.1</v>
          </cell>
          <cell r="L649">
            <v>8497.5318786153894</v>
          </cell>
          <cell r="M649">
            <v>1.88782425022164</v>
          </cell>
          <cell r="N649">
            <v>1.9896917625289301</v>
          </cell>
        </row>
        <row r="650">
          <cell r="G650" t="str">
            <v>Poland</v>
          </cell>
          <cell r="H650">
            <v>3</v>
          </cell>
          <cell r="I650">
            <v>2</v>
          </cell>
          <cell r="J650">
            <v>2</v>
          </cell>
          <cell r="K650">
            <v>28.7</v>
          </cell>
          <cell r="L650">
            <v>65578.199549994097</v>
          </cell>
          <cell r="M650">
            <v>3.7514174721021201</v>
          </cell>
          <cell r="N650">
            <v>1.1400519267414599</v>
          </cell>
        </row>
        <row r="651">
          <cell r="G651" t="str">
            <v>Poland</v>
          </cell>
          <cell r="H651">
            <v>3</v>
          </cell>
          <cell r="I651">
            <v>3</v>
          </cell>
          <cell r="J651">
            <v>2</v>
          </cell>
          <cell r="K651">
            <v>40.299999999999997</v>
          </cell>
          <cell r="L651">
            <v>91498.175995146201</v>
          </cell>
          <cell r="M651">
            <v>3.2650602997096501</v>
          </cell>
          <cell r="N651">
            <v>0.80851982847207404</v>
          </cell>
        </row>
        <row r="652">
          <cell r="G652" t="str">
            <v>Poland</v>
          </cell>
          <cell r="H652">
            <v>3</v>
          </cell>
          <cell r="I652">
            <v>4</v>
          </cell>
          <cell r="J652">
            <v>2</v>
          </cell>
          <cell r="K652">
            <v>10.9</v>
          </cell>
          <cell r="L652">
            <v>16581.340768693299</v>
          </cell>
          <cell r="M652">
            <v>1.31633856840661</v>
          </cell>
          <cell r="N652">
            <v>0.83589657436853904</v>
          </cell>
        </row>
        <row r="653">
          <cell r="G653" t="str">
            <v>Russian Federation</v>
          </cell>
          <cell r="H653">
            <v>1</v>
          </cell>
          <cell r="I653">
            <v>2</v>
          </cell>
          <cell r="J653">
            <v>2</v>
          </cell>
          <cell r="K653">
            <v>3.6</v>
          </cell>
          <cell r="L653">
            <v>341708.80783383898</v>
          </cell>
          <cell r="M653">
            <v>26.1408658039941</v>
          </cell>
          <cell r="N653">
            <v>12.2127121853222</v>
          </cell>
        </row>
        <row r="654">
          <cell r="G654" t="str">
            <v>Russian Federation</v>
          </cell>
          <cell r="H654">
            <v>1</v>
          </cell>
          <cell r="I654">
            <v>3</v>
          </cell>
          <cell r="J654">
            <v>2</v>
          </cell>
          <cell r="K654">
            <v>2</v>
          </cell>
          <cell r="L654">
            <v>112769.360171744</v>
          </cell>
          <cell r="M654">
            <v>13.870563435848799</v>
          </cell>
          <cell r="N654">
            <v>10.9068160605835</v>
          </cell>
        </row>
        <row r="655">
          <cell r="G655" t="str">
            <v>Russian Federation</v>
          </cell>
          <cell r="H655">
            <v>2</v>
          </cell>
          <cell r="I655">
            <v>2</v>
          </cell>
          <cell r="J655">
            <v>2</v>
          </cell>
          <cell r="K655">
            <v>4.8</v>
          </cell>
          <cell r="L655">
            <v>164839.317225103</v>
          </cell>
          <cell r="M655">
            <v>1.9601403081614099</v>
          </cell>
          <cell r="N655">
            <v>1.2772005130389701</v>
          </cell>
        </row>
        <row r="656">
          <cell r="G656" t="str">
            <v>Russian Federation</v>
          </cell>
          <cell r="H656">
            <v>2</v>
          </cell>
          <cell r="I656">
            <v>3</v>
          </cell>
          <cell r="J656">
            <v>2</v>
          </cell>
          <cell r="K656">
            <v>5.8</v>
          </cell>
          <cell r="L656">
            <v>287432.224881734</v>
          </cell>
          <cell r="M656">
            <v>3.96913868638162</v>
          </cell>
          <cell r="N656">
            <v>2.6550798293198099</v>
          </cell>
        </row>
        <row r="657">
          <cell r="G657" t="str">
            <v>Russian Federation</v>
          </cell>
          <cell r="H657">
            <v>2</v>
          </cell>
          <cell r="I657">
            <v>4</v>
          </cell>
          <cell r="J657">
            <v>2</v>
          </cell>
          <cell r="K657">
            <v>3.2</v>
          </cell>
          <cell r="L657">
            <v>219862.566452267</v>
          </cell>
          <cell r="M657">
            <v>17.7556330330513</v>
          </cell>
          <cell r="N657">
            <v>10.034998177700301</v>
          </cell>
        </row>
        <row r="658">
          <cell r="G658" t="str">
            <v>Russian Federation</v>
          </cell>
          <cell r="H658">
            <v>3</v>
          </cell>
          <cell r="I658">
            <v>1</v>
          </cell>
          <cell r="J658">
            <v>2</v>
          </cell>
          <cell r="K658">
            <v>4.2</v>
          </cell>
          <cell r="L658">
            <v>142221.024390612</v>
          </cell>
          <cell r="M658">
            <v>2.6674920576008998</v>
          </cell>
          <cell r="N658">
            <v>2.12473826356115</v>
          </cell>
        </row>
        <row r="659">
          <cell r="G659" t="str">
            <v>Russian Federation</v>
          </cell>
          <cell r="H659">
            <v>3</v>
          </cell>
          <cell r="I659">
            <v>2</v>
          </cell>
          <cell r="J659">
            <v>2</v>
          </cell>
          <cell r="K659">
            <v>14.9</v>
          </cell>
          <cell r="L659">
            <v>369650.92637873598</v>
          </cell>
          <cell r="M659">
            <v>1.9977205109529901</v>
          </cell>
          <cell r="N659">
            <v>0.931013466231431</v>
          </cell>
        </row>
        <row r="660">
          <cell r="G660" t="str">
            <v>Russian Federation</v>
          </cell>
          <cell r="H660">
            <v>3</v>
          </cell>
          <cell r="I660">
            <v>3</v>
          </cell>
          <cell r="J660">
            <v>2</v>
          </cell>
          <cell r="K660">
            <v>24</v>
          </cell>
          <cell r="L660">
            <v>600701.42057810398</v>
          </cell>
          <cell r="M660">
            <v>3.1228216205569601</v>
          </cell>
          <cell r="N660">
            <v>0.96913006111759803</v>
          </cell>
        </row>
        <row r="661">
          <cell r="G661" t="str">
            <v>Russian Federation</v>
          </cell>
          <cell r="H661">
            <v>3</v>
          </cell>
          <cell r="I661">
            <v>4</v>
          </cell>
          <cell r="J661">
            <v>2</v>
          </cell>
          <cell r="K661">
            <v>6.9</v>
          </cell>
          <cell r="L661">
            <v>191166.19656417001</v>
          </cell>
          <cell r="M661">
            <v>4.5442243240031699</v>
          </cell>
          <cell r="N661">
            <v>2.7751822155351098</v>
          </cell>
        </row>
        <row r="662">
          <cell r="G662" t="str">
            <v>Lightning</v>
          </cell>
          <cell r="H662">
            <v>1</v>
          </cell>
          <cell r="I662">
            <v>1</v>
          </cell>
          <cell r="J662">
            <v>2</v>
          </cell>
          <cell r="K662">
            <v>25</v>
          </cell>
          <cell r="L662">
            <v>14141.2698599584</v>
          </cell>
          <cell r="M662">
            <v>3.6366096751297201</v>
          </cell>
          <cell r="N662">
            <v>0.80314123271944604</v>
          </cell>
        </row>
        <row r="663">
          <cell r="G663" t="str">
            <v>Lightning</v>
          </cell>
          <cell r="H663">
            <v>1</v>
          </cell>
          <cell r="I663">
            <v>2</v>
          </cell>
          <cell r="J663">
            <v>2</v>
          </cell>
          <cell r="K663">
            <v>3.7</v>
          </cell>
          <cell r="L663">
            <v>2516.8246743990799</v>
          </cell>
          <cell r="M663">
            <v>3.4200791708085299</v>
          </cell>
          <cell r="N663">
            <v>1.9968323333018601</v>
          </cell>
        </row>
        <row r="664">
          <cell r="G664" t="str">
            <v>Lightning</v>
          </cell>
          <cell r="H664">
            <v>2</v>
          </cell>
          <cell r="I664">
            <v>1</v>
          </cell>
          <cell r="J664">
            <v>2</v>
          </cell>
          <cell r="K664">
            <v>18.7</v>
          </cell>
          <cell r="L664">
            <v>9075.2331050262201</v>
          </cell>
          <cell r="M664">
            <v>3.59542850651831</v>
          </cell>
          <cell r="N664">
            <v>0.92989327752394901</v>
          </cell>
        </row>
        <row r="665">
          <cell r="G665" t="str">
            <v>Lightning</v>
          </cell>
          <cell r="H665">
            <v>2</v>
          </cell>
          <cell r="I665">
            <v>2</v>
          </cell>
          <cell r="J665">
            <v>2</v>
          </cell>
          <cell r="K665">
            <v>16.7</v>
          </cell>
          <cell r="L665">
            <v>8618.0804917782098</v>
          </cell>
          <cell r="M665">
            <v>3.3095270772419298</v>
          </cell>
          <cell r="N665">
            <v>1.04221685576221</v>
          </cell>
        </row>
        <row r="666">
          <cell r="G666" t="str">
            <v>Lightning</v>
          </cell>
          <cell r="H666">
            <v>2</v>
          </cell>
          <cell r="I666">
            <v>3</v>
          </cell>
          <cell r="J666">
            <v>2</v>
          </cell>
          <cell r="K666">
            <v>9.1999999999999993</v>
          </cell>
          <cell r="L666">
            <v>5237.7835920526304</v>
          </cell>
          <cell r="M666">
            <v>4.09620735747278</v>
          </cell>
          <cell r="N666">
            <v>1.4927473429982101</v>
          </cell>
        </row>
        <row r="667">
          <cell r="G667" t="str">
            <v>Lightning</v>
          </cell>
          <cell r="H667">
            <v>3</v>
          </cell>
          <cell r="I667">
            <v>1</v>
          </cell>
          <cell r="J667">
            <v>2</v>
          </cell>
          <cell r="K667">
            <v>2.6</v>
          </cell>
          <cell r="L667">
            <v>1189.61702878969</v>
          </cell>
          <cell r="M667">
            <v>1.5488727629299599</v>
          </cell>
          <cell r="N667">
            <v>1.1849077779800901</v>
          </cell>
        </row>
        <row r="668">
          <cell r="G668" t="str">
            <v>Lightning</v>
          </cell>
          <cell r="H668">
            <v>3</v>
          </cell>
          <cell r="I668">
            <v>2</v>
          </cell>
          <cell r="J668">
            <v>2</v>
          </cell>
          <cell r="K668">
            <v>12.7</v>
          </cell>
          <cell r="L668">
            <v>6144.1570789034204</v>
          </cell>
          <cell r="M668">
            <v>2.1896827238036098</v>
          </cell>
          <cell r="N668">
            <v>0.70930478135685504</v>
          </cell>
        </row>
        <row r="669">
          <cell r="G669" t="str">
            <v>Lightning</v>
          </cell>
          <cell r="H669">
            <v>3</v>
          </cell>
          <cell r="I669">
            <v>3</v>
          </cell>
          <cell r="J669">
            <v>2</v>
          </cell>
          <cell r="K669">
            <v>26.1</v>
          </cell>
          <cell r="L669">
            <v>13503.466906535001</v>
          </cell>
          <cell r="M669">
            <v>2.5569194452847701</v>
          </cell>
          <cell r="N669">
            <v>0.61288424607543002</v>
          </cell>
        </row>
        <row r="670">
          <cell r="G670" t="str">
            <v>Lightning</v>
          </cell>
          <cell r="H670">
            <v>3</v>
          </cell>
          <cell r="I670">
            <v>4</v>
          </cell>
          <cell r="J670">
            <v>2</v>
          </cell>
          <cell r="K670">
            <v>8.6</v>
          </cell>
          <cell r="L670">
            <v>4349.1872336219503</v>
          </cell>
          <cell r="M670">
            <v>1.62087736990567</v>
          </cell>
          <cell r="N670">
            <v>0.68678676548031503</v>
          </cell>
        </row>
        <row r="671">
          <cell r="G671" t="str">
            <v>Slovak Republic</v>
          </cell>
          <cell r="H671">
            <v>1</v>
          </cell>
          <cell r="I671">
            <v>1</v>
          </cell>
          <cell r="J671">
            <v>2</v>
          </cell>
          <cell r="K671">
            <v>52.9</v>
          </cell>
          <cell r="L671">
            <v>32942.1091139868</v>
          </cell>
          <cell r="M671">
            <v>14.109875053851701</v>
          </cell>
          <cell r="N671">
            <v>1.9821242141972699</v>
          </cell>
        </row>
        <row r="672">
          <cell r="G672" t="str">
            <v>Slovak Republic</v>
          </cell>
          <cell r="H672">
            <v>1</v>
          </cell>
          <cell r="I672">
            <v>2</v>
          </cell>
          <cell r="J672">
            <v>2</v>
          </cell>
          <cell r="K672">
            <v>35.799999999999997</v>
          </cell>
          <cell r="L672">
            <v>21805.084836612201</v>
          </cell>
          <cell r="M672">
            <v>11.6970282191648</v>
          </cell>
          <cell r="N672">
            <v>2.1332682345185301</v>
          </cell>
        </row>
        <row r="673">
          <cell r="G673" t="str">
            <v>Slovak Republic</v>
          </cell>
          <cell r="H673">
            <v>1</v>
          </cell>
          <cell r="I673">
            <v>3</v>
          </cell>
          <cell r="J673">
            <v>2</v>
          </cell>
          <cell r="K673">
            <v>11</v>
          </cell>
          <cell r="L673">
            <v>6379.7515840554397</v>
          </cell>
          <cell r="M673">
            <v>8.0939299649589493</v>
          </cell>
          <cell r="N673">
            <v>2.8275350557198902</v>
          </cell>
        </row>
        <row r="674">
          <cell r="G674" t="str">
            <v>Slovak Republic</v>
          </cell>
          <cell r="H674">
            <v>2</v>
          </cell>
          <cell r="I674">
            <v>1</v>
          </cell>
          <cell r="J674">
            <v>2</v>
          </cell>
          <cell r="K674">
            <v>32.200000000000003</v>
          </cell>
          <cell r="L674">
            <v>23917.887303481901</v>
          </cell>
          <cell r="M674">
            <v>12.3905085257239</v>
          </cell>
          <cell r="N674">
            <v>2.6783641728443</v>
          </cell>
        </row>
        <row r="675">
          <cell r="G675" t="str">
            <v>Slovak Republic</v>
          </cell>
          <cell r="H675">
            <v>2</v>
          </cell>
          <cell r="I675">
            <v>2</v>
          </cell>
          <cell r="J675">
            <v>2</v>
          </cell>
          <cell r="K675">
            <v>77.5</v>
          </cell>
          <cell r="L675">
            <v>50986.595659946099</v>
          </cell>
          <cell r="M675">
            <v>7.2529632049565604</v>
          </cell>
          <cell r="N675">
            <v>1.09684404838574</v>
          </cell>
        </row>
        <row r="676">
          <cell r="G676" t="str">
            <v>Slovak Republic</v>
          </cell>
          <cell r="H676">
            <v>2</v>
          </cell>
          <cell r="I676">
            <v>3</v>
          </cell>
          <cell r="J676">
            <v>2</v>
          </cell>
          <cell r="K676">
            <v>69.599999999999994</v>
          </cell>
          <cell r="L676">
            <v>51974.975889830203</v>
          </cell>
          <cell r="M676">
            <v>6.0127663215724798</v>
          </cell>
          <cell r="N676">
            <v>0.92650463790835602</v>
          </cell>
        </row>
        <row r="677">
          <cell r="G677" t="str">
            <v>Slovak Republic</v>
          </cell>
          <cell r="H677">
            <v>2</v>
          </cell>
          <cell r="I677">
            <v>4</v>
          </cell>
          <cell r="J677">
            <v>2</v>
          </cell>
          <cell r="K677">
            <v>17.7</v>
          </cell>
          <cell r="L677">
            <v>13940.9692222503</v>
          </cell>
          <cell r="M677">
            <v>6.9079945664311504</v>
          </cell>
          <cell r="N677">
            <v>2.1959953473955398</v>
          </cell>
        </row>
        <row r="678">
          <cell r="G678" t="str">
            <v>Slovak Republic</v>
          </cell>
          <cell r="H678">
            <v>3</v>
          </cell>
          <cell r="I678">
            <v>2</v>
          </cell>
          <cell r="J678">
            <v>2</v>
          </cell>
          <cell r="K678">
            <v>8</v>
          </cell>
          <cell r="L678">
            <v>5204.2661080882699</v>
          </cell>
          <cell r="M678">
            <v>4.3334026364331502</v>
          </cell>
          <cell r="N678">
            <v>2.0357666156393699</v>
          </cell>
        </row>
        <row r="679">
          <cell r="G679" t="str">
            <v>Slovak Republic</v>
          </cell>
          <cell r="H679">
            <v>3</v>
          </cell>
          <cell r="I679">
            <v>3</v>
          </cell>
          <cell r="J679">
            <v>2</v>
          </cell>
          <cell r="K679">
            <v>15.5</v>
          </cell>
          <cell r="L679">
            <v>10966.966203203699</v>
          </cell>
          <cell r="M679">
            <v>3.2254999463895402</v>
          </cell>
          <cell r="N679">
            <v>0.93023279747500998</v>
          </cell>
        </row>
        <row r="680">
          <cell r="G680" t="str">
            <v>Slovak Republic</v>
          </cell>
          <cell r="H680">
            <v>3</v>
          </cell>
          <cell r="I680">
            <v>4</v>
          </cell>
          <cell r="J680">
            <v>2</v>
          </cell>
          <cell r="K680">
            <v>7.2</v>
          </cell>
          <cell r="L680">
            <v>4461.0959369132497</v>
          </cell>
          <cell r="M680">
            <v>2.2900618652703701</v>
          </cell>
          <cell r="N680">
            <v>1.11251319097049</v>
          </cell>
        </row>
        <row r="681">
          <cell r="G681" t="str">
            <v>Stars</v>
          </cell>
          <cell r="H681">
            <v>1</v>
          </cell>
          <cell r="I681">
            <v>1</v>
          </cell>
          <cell r="J681">
            <v>2</v>
          </cell>
          <cell r="K681">
            <v>44.4</v>
          </cell>
          <cell r="L681">
            <v>14646.25496823</v>
          </cell>
          <cell r="M681">
            <v>10.213098649200401</v>
          </cell>
          <cell r="N681">
            <v>1.5665492373166701</v>
          </cell>
        </row>
        <row r="682">
          <cell r="G682" t="str">
            <v>Stars</v>
          </cell>
          <cell r="H682">
            <v>1</v>
          </cell>
          <cell r="I682">
            <v>2</v>
          </cell>
          <cell r="J682">
            <v>2</v>
          </cell>
          <cell r="K682">
            <v>22.5</v>
          </cell>
          <cell r="L682">
            <v>7463.7337839388101</v>
          </cell>
          <cell r="M682">
            <v>10.2149113655738</v>
          </cell>
          <cell r="N682">
            <v>2.6811871626600401</v>
          </cell>
        </row>
        <row r="683">
          <cell r="G683" t="str">
            <v>Stars</v>
          </cell>
          <cell r="H683">
            <v>1</v>
          </cell>
          <cell r="I683">
            <v>3</v>
          </cell>
          <cell r="J683">
            <v>2</v>
          </cell>
          <cell r="K683">
            <v>4.9000000000000004</v>
          </cell>
          <cell r="L683">
            <v>1770.09360199089</v>
          </cell>
          <cell r="M683">
            <v>10.0168313466231</v>
          </cell>
          <cell r="N683">
            <v>5.9458901227240304</v>
          </cell>
        </row>
        <row r="684">
          <cell r="G684" t="str">
            <v>Stars</v>
          </cell>
          <cell r="H684">
            <v>2</v>
          </cell>
          <cell r="I684">
            <v>1</v>
          </cell>
          <cell r="J684">
            <v>2</v>
          </cell>
          <cell r="K684">
            <v>47.9</v>
          </cell>
          <cell r="L684">
            <v>13346.321273220001</v>
          </cell>
          <cell r="M684">
            <v>8.1560668923176998</v>
          </cell>
          <cell r="N684">
            <v>1.2088010517610199</v>
          </cell>
        </row>
        <row r="685">
          <cell r="G685" t="str">
            <v>Stars</v>
          </cell>
          <cell r="H685">
            <v>2</v>
          </cell>
          <cell r="I685">
            <v>2</v>
          </cell>
          <cell r="J685">
            <v>2</v>
          </cell>
          <cell r="K685">
            <v>62.7</v>
          </cell>
          <cell r="L685">
            <v>17459.6212217998</v>
          </cell>
          <cell r="M685">
            <v>6.9924113139086899</v>
          </cell>
          <cell r="N685">
            <v>1.13294090995014</v>
          </cell>
        </row>
        <row r="686">
          <cell r="G686" t="str">
            <v>Stars</v>
          </cell>
          <cell r="H686">
            <v>2</v>
          </cell>
          <cell r="I686">
            <v>3</v>
          </cell>
          <cell r="J686">
            <v>2</v>
          </cell>
          <cell r="K686">
            <v>59.3</v>
          </cell>
          <cell r="L686">
            <v>17262.586753142801</v>
          </cell>
          <cell r="M686">
            <v>9.3338904551751494</v>
          </cell>
          <cell r="N686">
            <v>1.3345096153001501</v>
          </cell>
        </row>
        <row r="687">
          <cell r="G687" t="str">
            <v>Stars</v>
          </cell>
          <cell r="H687">
            <v>2</v>
          </cell>
          <cell r="I687">
            <v>4</v>
          </cell>
          <cell r="J687">
            <v>2</v>
          </cell>
          <cell r="K687">
            <v>14.1</v>
          </cell>
          <cell r="L687">
            <v>4325.1327300875701</v>
          </cell>
          <cell r="M687">
            <v>10.9448446921577</v>
          </cell>
          <cell r="N687">
            <v>3.7661681645054799</v>
          </cell>
        </row>
        <row r="688">
          <cell r="G688" t="str">
            <v>Stars</v>
          </cell>
          <cell r="H688">
            <v>3</v>
          </cell>
          <cell r="I688">
            <v>1</v>
          </cell>
          <cell r="J688">
            <v>2</v>
          </cell>
          <cell r="K688">
            <v>4.3</v>
          </cell>
          <cell r="L688">
            <v>983.37815750898699</v>
          </cell>
          <cell r="M688">
            <v>4.8287209591305498</v>
          </cell>
          <cell r="N688">
            <v>2.7480327122213</v>
          </cell>
        </row>
        <row r="689">
          <cell r="G689" t="str">
            <v>Stars</v>
          </cell>
          <cell r="H689">
            <v>3</v>
          </cell>
          <cell r="I689">
            <v>2</v>
          </cell>
          <cell r="J689">
            <v>3</v>
          </cell>
          <cell r="K689">
            <v>7</v>
          </cell>
          <cell r="L689">
            <v>30636.889850678788</v>
          </cell>
          <cell r="M689">
            <v>88.25981645053615</v>
          </cell>
          <cell r="N689">
            <v>9.7275155642908313</v>
          </cell>
        </row>
        <row r="690">
          <cell r="G690" t="str">
            <v>Stars</v>
          </cell>
          <cell r="H690">
            <v>3</v>
          </cell>
          <cell r="I690">
            <v>3</v>
          </cell>
          <cell r="J690">
            <v>2</v>
          </cell>
          <cell r="K690">
            <v>27.8</v>
          </cell>
          <cell r="L690">
            <v>7681.5680922210304</v>
          </cell>
          <cell r="M690">
            <v>5.1880884076500697</v>
          </cell>
          <cell r="N690">
            <v>1.3119354727372401</v>
          </cell>
        </row>
        <row r="691">
          <cell r="G691" t="str">
            <v>Stars</v>
          </cell>
          <cell r="H691">
            <v>3</v>
          </cell>
          <cell r="I691">
            <v>4</v>
          </cell>
          <cell r="J691">
            <v>2</v>
          </cell>
          <cell r="K691">
            <v>13.3</v>
          </cell>
          <cell r="L691">
            <v>3954.5377633153598</v>
          </cell>
          <cell r="M691">
            <v>6.5185866881595</v>
          </cell>
          <cell r="N691">
            <v>1.96510228596786</v>
          </cell>
        </row>
        <row r="692">
          <cell r="G692" t="str">
            <v>Spain</v>
          </cell>
          <cell r="H692">
            <v>1</v>
          </cell>
          <cell r="I692">
            <v>1</v>
          </cell>
          <cell r="J692">
            <v>2</v>
          </cell>
          <cell r="K692">
            <v>229.4</v>
          </cell>
          <cell r="L692">
            <v>1175462.3099484199</v>
          </cell>
          <cell r="M692">
            <v>18.593699646498902</v>
          </cell>
          <cell r="N692">
            <v>1.18913872706584</v>
          </cell>
        </row>
        <row r="693">
          <cell r="G693" t="str">
            <v>Spain</v>
          </cell>
          <cell r="H693">
            <v>1</v>
          </cell>
          <cell r="I693">
            <v>2</v>
          </cell>
          <cell r="J693">
            <v>2</v>
          </cell>
          <cell r="K693">
            <v>136.19999999999999</v>
          </cell>
          <cell r="L693">
            <v>775362.98101396405</v>
          </cell>
          <cell r="M693">
            <v>16.462758859906099</v>
          </cell>
          <cell r="N693">
            <v>1.51105390681802</v>
          </cell>
        </row>
        <row r="694">
          <cell r="G694" t="str">
            <v>Spain</v>
          </cell>
          <cell r="H694">
            <v>1</v>
          </cell>
          <cell r="I694">
            <v>3</v>
          </cell>
          <cell r="J694">
            <v>3</v>
          </cell>
          <cell r="K694">
            <v>1</v>
          </cell>
          <cell r="L694">
            <v>4536.6741755934772</v>
          </cell>
          <cell r="M694">
            <v>26.367179710315988</v>
          </cell>
          <cell r="N694">
            <v>19.859647051777699</v>
          </cell>
        </row>
        <row r="695">
          <cell r="G695" t="str">
            <v>Spain</v>
          </cell>
          <cell r="H695">
            <v>2</v>
          </cell>
          <cell r="I695">
            <v>1</v>
          </cell>
          <cell r="J695">
            <v>2</v>
          </cell>
          <cell r="K695">
            <v>24.3</v>
          </cell>
          <cell r="L695">
            <v>153127.13741051799</v>
          </cell>
          <cell r="M695">
            <v>11.676429633860799</v>
          </cell>
          <cell r="N695">
            <v>3.0639241723244401</v>
          </cell>
        </row>
        <row r="696">
          <cell r="G696" t="str">
            <v>Spain</v>
          </cell>
          <cell r="H696">
            <v>2</v>
          </cell>
          <cell r="I696">
            <v>2</v>
          </cell>
          <cell r="J696">
            <v>2</v>
          </cell>
          <cell r="K696">
            <v>55.2</v>
          </cell>
          <cell r="L696">
            <v>339137.22864740097</v>
          </cell>
          <cell r="M696">
            <v>12.411505585338301</v>
          </cell>
          <cell r="N696">
            <v>2.4050899799544401</v>
          </cell>
        </row>
        <row r="697">
          <cell r="G697" t="str">
            <v>Spain</v>
          </cell>
          <cell r="H697">
            <v>2</v>
          </cell>
          <cell r="I697">
            <v>3</v>
          </cell>
          <cell r="J697">
            <v>2</v>
          </cell>
          <cell r="K697">
            <v>25.4</v>
          </cell>
          <cell r="L697">
            <v>181520.83803277899</v>
          </cell>
          <cell r="M697">
            <v>11.5621378890967</v>
          </cell>
          <cell r="N697">
            <v>3.0689282012016199</v>
          </cell>
        </row>
        <row r="698">
          <cell r="G698" t="str">
            <v>Spain</v>
          </cell>
          <cell r="H698">
            <v>2</v>
          </cell>
          <cell r="I698">
            <v>4</v>
          </cell>
          <cell r="J698">
            <v>2</v>
          </cell>
          <cell r="K698">
            <v>3.1</v>
          </cell>
          <cell r="L698">
            <v>18736.231584155601</v>
          </cell>
          <cell r="M698">
            <v>8.7817737565123206</v>
          </cell>
          <cell r="N698">
            <v>6.5308634200775604</v>
          </cell>
        </row>
        <row r="699">
          <cell r="G699" t="str">
            <v>Spain</v>
          </cell>
          <cell r="H699">
            <v>3</v>
          </cell>
          <cell r="I699">
            <v>1</v>
          </cell>
          <cell r="J699">
            <v>2</v>
          </cell>
          <cell r="K699">
            <v>14.4</v>
          </cell>
          <cell r="L699">
            <v>84379.773418482902</v>
          </cell>
          <cell r="M699">
            <v>10.6752218063505</v>
          </cell>
          <cell r="N699">
            <v>3.7476429071378399</v>
          </cell>
        </row>
        <row r="700">
          <cell r="G700" t="str">
            <v>Spain</v>
          </cell>
          <cell r="H700">
            <v>3</v>
          </cell>
          <cell r="I700">
            <v>2</v>
          </cell>
          <cell r="J700">
            <v>2</v>
          </cell>
          <cell r="K700">
            <v>53.3</v>
          </cell>
          <cell r="L700">
            <v>310985.93573268101</v>
          </cell>
          <cell r="M700">
            <v>9.9014948817614705</v>
          </cell>
          <cell r="N700">
            <v>1.66269726364626</v>
          </cell>
        </row>
        <row r="701">
          <cell r="G701" t="str">
            <v>Spain</v>
          </cell>
          <cell r="H701">
            <v>3</v>
          </cell>
          <cell r="I701">
            <v>3</v>
          </cell>
          <cell r="J701">
            <v>2</v>
          </cell>
          <cell r="K701">
            <v>53.3</v>
          </cell>
          <cell r="L701">
            <v>292246.898571236</v>
          </cell>
          <cell r="M701">
            <v>7.7655676831885598</v>
          </cell>
          <cell r="N701">
            <v>1.29750405681054</v>
          </cell>
        </row>
        <row r="702">
          <cell r="G702" t="str">
            <v>Spain</v>
          </cell>
          <cell r="H702">
            <v>3</v>
          </cell>
          <cell r="I702">
            <v>4</v>
          </cell>
          <cell r="J702">
            <v>2</v>
          </cell>
          <cell r="K702">
            <v>10</v>
          </cell>
          <cell r="L702">
            <v>49408.707966188696</v>
          </cell>
          <cell r="M702">
            <v>5.8799632888790603</v>
          </cell>
          <cell r="N702">
            <v>2.86408141712353</v>
          </cell>
        </row>
        <row r="703">
          <cell r="G703" t="str">
            <v>Sweden</v>
          </cell>
          <cell r="H703">
            <v>1</v>
          </cell>
          <cell r="I703">
            <v>1</v>
          </cell>
          <cell r="J703">
            <v>2</v>
          </cell>
          <cell r="K703">
            <v>20.5</v>
          </cell>
          <cell r="L703">
            <v>40180.694287889302</v>
          </cell>
          <cell r="M703">
            <v>12.1356685523157</v>
          </cell>
          <cell r="N703">
            <v>2.8718132929298199</v>
          </cell>
        </row>
        <row r="704">
          <cell r="G704" t="str">
            <v>Sweden</v>
          </cell>
          <cell r="H704">
            <v>1</v>
          </cell>
          <cell r="I704">
            <v>2</v>
          </cell>
          <cell r="J704">
            <v>2</v>
          </cell>
          <cell r="K704">
            <v>11.1</v>
          </cell>
          <cell r="L704">
            <v>24525.267991329602</v>
          </cell>
          <cell r="M704">
            <v>7.1993803363428199</v>
          </cell>
          <cell r="N704">
            <v>2.605287763367</v>
          </cell>
        </row>
        <row r="705">
          <cell r="G705" t="str">
            <v>Sweden</v>
          </cell>
          <cell r="H705">
            <v>1</v>
          </cell>
          <cell r="I705">
            <v>3</v>
          </cell>
          <cell r="J705">
            <v>2</v>
          </cell>
          <cell r="K705">
            <v>4.9000000000000004</v>
          </cell>
          <cell r="L705">
            <v>9924.7599770348497</v>
          </cell>
          <cell r="M705">
            <v>5.44699040885238</v>
          </cell>
          <cell r="N705">
            <v>2.7250555852082599</v>
          </cell>
        </row>
        <row r="706">
          <cell r="G706" t="str">
            <v>Sweden</v>
          </cell>
          <cell r="H706">
            <v>2</v>
          </cell>
          <cell r="I706">
            <v>1</v>
          </cell>
          <cell r="J706">
            <v>2</v>
          </cell>
          <cell r="K706">
            <v>12.3</v>
          </cell>
          <cell r="L706">
            <v>20126.563388209499</v>
          </cell>
          <cell r="M706">
            <v>6.7920276055521303</v>
          </cell>
          <cell r="N706">
            <v>1.9592553481518999</v>
          </cell>
        </row>
        <row r="707">
          <cell r="G707" t="str">
            <v>Sweden</v>
          </cell>
          <cell r="H707">
            <v>2</v>
          </cell>
          <cell r="I707">
            <v>2</v>
          </cell>
          <cell r="J707">
            <v>2</v>
          </cell>
          <cell r="K707">
            <v>20.6</v>
          </cell>
          <cell r="L707">
            <v>33899.603144007502</v>
          </cell>
          <cell r="M707">
            <v>4.7991339505699599</v>
          </cell>
          <cell r="N707">
            <v>1.33836053920358</v>
          </cell>
        </row>
        <row r="708">
          <cell r="G708" t="str">
            <v>Sweden</v>
          </cell>
          <cell r="H708">
            <v>2</v>
          </cell>
          <cell r="I708">
            <v>3</v>
          </cell>
          <cell r="J708">
            <v>2</v>
          </cell>
          <cell r="K708">
            <v>18.399999999999999</v>
          </cell>
          <cell r="L708">
            <v>27535.0814210227</v>
          </cell>
          <cell r="M708">
            <v>2.9684341551186302</v>
          </cell>
          <cell r="N708">
            <v>0.75237108351026705</v>
          </cell>
        </row>
        <row r="709">
          <cell r="G709" t="str">
            <v>Sweden</v>
          </cell>
          <cell r="H709">
            <v>2</v>
          </cell>
          <cell r="I709">
            <v>4</v>
          </cell>
          <cell r="J709">
            <v>2</v>
          </cell>
          <cell r="K709">
            <v>5.7</v>
          </cell>
          <cell r="L709">
            <v>8851.9821203450101</v>
          </cell>
          <cell r="M709">
            <v>2.6800628884145099</v>
          </cell>
          <cell r="N709">
            <v>1.1755844310027901</v>
          </cell>
        </row>
        <row r="710">
          <cell r="G710" t="str">
            <v>Sweden</v>
          </cell>
          <cell r="H710">
            <v>3</v>
          </cell>
          <cell r="I710">
            <v>1</v>
          </cell>
          <cell r="J710">
            <v>2</v>
          </cell>
          <cell r="K710">
            <v>11.4</v>
          </cell>
          <cell r="L710">
            <v>10029.5529861699</v>
          </cell>
          <cell r="M710">
            <v>11.6625561090191</v>
          </cell>
          <cell r="N710">
            <v>3.6334317923883201</v>
          </cell>
        </row>
        <row r="711">
          <cell r="G711" t="str">
            <v>Sweden</v>
          </cell>
          <cell r="H711">
            <v>3</v>
          </cell>
          <cell r="I711">
            <v>2</v>
          </cell>
          <cell r="J711">
            <v>2</v>
          </cell>
          <cell r="K711">
            <v>7.6</v>
          </cell>
          <cell r="L711">
            <v>8895.8575295363498</v>
          </cell>
          <cell r="M711">
            <v>3.5361354264039999</v>
          </cell>
          <cell r="N711">
            <v>1.6481841306203</v>
          </cell>
        </row>
        <row r="712">
          <cell r="G712" t="str">
            <v>Sweden</v>
          </cell>
          <cell r="H712">
            <v>3</v>
          </cell>
          <cell r="I712">
            <v>3</v>
          </cell>
          <cell r="J712">
            <v>2</v>
          </cell>
          <cell r="K712">
            <v>17.399999999999999</v>
          </cell>
          <cell r="L712">
            <v>19457.484908083199</v>
          </cell>
          <cell r="M712">
            <v>2.9509220349620402</v>
          </cell>
          <cell r="N712">
            <v>0.90304943628552603</v>
          </cell>
        </row>
        <row r="713">
          <cell r="G713" t="str">
            <v>Sweden</v>
          </cell>
          <cell r="H713">
            <v>3</v>
          </cell>
          <cell r="I713">
            <v>4</v>
          </cell>
          <cell r="J713">
            <v>2</v>
          </cell>
          <cell r="K713">
            <v>6.6</v>
          </cell>
          <cell r="L713">
            <v>6936.7469463429397</v>
          </cell>
          <cell r="M713">
            <v>1.2016445901691899</v>
          </cell>
          <cell r="N713">
            <v>0.567025482186166</v>
          </cell>
        </row>
        <row r="714">
          <cell r="G714" t="str">
            <v>Predators</v>
          </cell>
          <cell r="H714">
            <v>1</v>
          </cell>
          <cell r="I714">
            <v>1</v>
          </cell>
          <cell r="J714">
            <v>2</v>
          </cell>
          <cell r="K714">
            <v>67.3</v>
          </cell>
          <cell r="L714">
            <v>568676.98787437496</v>
          </cell>
          <cell r="M714">
            <v>3.2403127415603499</v>
          </cell>
          <cell r="N714">
            <v>0.49362053105348402</v>
          </cell>
        </row>
        <row r="715">
          <cell r="G715" t="str">
            <v>Predators</v>
          </cell>
          <cell r="H715">
            <v>1</v>
          </cell>
          <cell r="I715">
            <v>2</v>
          </cell>
          <cell r="J715">
            <v>2</v>
          </cell>
          <cell r="K715">
            <v>21.6</v>
          </cell>
          <cell r="L715">
            <v>168429.556740147</v>
          </cell>
          <cell r="M715">
            <v>2.4732097269660902</v>
          </cell>
          <cell r="N715">
            <v>0.74313832455389595</v>
          </cell>
        </row>
        <row r="716">
          <cell r="G716" t="str">
            <v>Predators</v>
          </cell>
          <cell r="H716">
            <v>1</v>
          </cell>
          <cell r="I716">
            <v>3</v>
          </cell>
          <cell r="J716">
            <v>2</v>
          </cell>
          <cell r="K716">
            <v>6.6</v>
          </cell>
          <cell r="L716">
            <v>44323.847477390103</v>
          </cell>
          <cell r="M716">
            <v>3.4534907080816799</v>
          </cell>
          <cell r="N716">
            <v>1.63861158460941</v>
          </cell>
        </row>
        <row r="717">
          <cell r="G717" t="str">
            <v>Predators</v>
          </cell>
          <cell r="H717">
            <v>2</v>
          </cell>
          <cell r="I717">
            <v>1</v>
          </cell>
          <cell r="J717">
            <v>2</v>
          </cell>
          <cell r="K717">
            <v>14.6</v>
          </cell>
          <cell r="L717">
            <v>84811.216371390299</v>
          </cell>
          <cell r="M717">
            <v>3.7279440722629702</v>
          </cell>
          <cell r="N717">
            <v>1.5047225561869999</v>
          </cell>
        </row>
        <row r="718">
          <cell r="G718" t="str">
            <v>Predators</v>
          </cell>
          <cell r="H718">
            <v>2</v>
          </cell>
          <cell r="I718">
            <v>2</v>
          </cell>
          <cell r="J718">
            <v>2</v>
          </cell>
          <cell r="K718">
            <v>22.3</v>
          </cell>
          <cell r="L718">
            <v>132721.93276045501</v>
          </cell>
          <cell r="M718">
            <v>4.1667364779301197</v>
          </cell>
          <cell r="N718">
            <v>1.2288824767704101</v>
          </cell>
        </row>
        <row r="719">
          <cell r="G719" t="str">
            <v>Predators</v>
          </cell>
          <cell r="H719">
            <v>2</v>
          </cell>
          <cell r="I719">
            <v>3</v>
          </cell>
          <cell r="J719">
            <v>2</v>
          </cell>
          <cell r="K719">
            <v>12.5</v>
          </cell>
          <cell r="L719">
            <v>63338.119645260398</v>
          </cell>
          <cell r="M719">
            <v>4.4199880517912602</v>
          </cell>
          <cell r="N719">
            <v>1.7479798932975701</v>
          </cell>
        </row>
        <row r="720">
          <cell r="G720" t="str">
            <v>Predators</v>
          </cell>
          <cell r="H720">
            <v>3</v>
          </cell>
          <cell r="I720">
            <v>1</v>
          </cell>
          <cell r="J720">
            <v>2</v>
          </cell>
          <cell r="K720">
            <v>7.2</v>
          </cell>
          <cell r="L720">
            <v>36295.506047029397</v>
          </cell>
          <cell r="M720">
            <v>3.7515401999517</v>
          </cell>
          <cell r="N720">
            <v>2.0803736728751998</v>
          </cell>
        </row>
        <row r="721">
          <cell r="G721" t="str">
            <v>Predators</v>
          </cell>
          <cell r="H721">
            <v>3</v>
          </cell>
          <cell r="I721">
            <v>2</v>
          </cell>
          <cell r="J721">
            <v>2</v>
          </cell>
          <cell r="K721">
            <v>13.8</v>
          </cell>
          <cell r="L721">
            <v>91214.412088655503</v>
          </cell>
          <cell r="M721">
            <v>4.1179393920854102</v>
          </cell>
          <cell r="N721">
            <v>1.36415151991755</v>
          </cell>
        </row>
        <row r="722">
          <cell r="G722" t="str">
            <v>Predators</v>
          </cell>
          <cell r="H722">
            <v>3</v>
          </cell>
          <cell r="I722">
            <v>3</v>
          </cell>
          <cell r="J722">
            <v>2</v>
          </cell>
          <cell r="K722">
            <v>11.7</v>
          </cell>
          <cell r="L722">
            <v>77097.728731102601</v>
          </cell>
          <cell r="M722">
            <v>3.7738814096443001</v>
          </cell>
          <cell r="N722">
            <v>1.4420821365060901</v>
          </cell>
        </row>
        <row r="723">
          <cell r="G723" t="str">
            <v>United States</v>
          </cell>
          <cell r="H723">
            <v>1</v>
          </cell>
          <cell r="I723">
            <v>1</v>
          </cell>
          <cell r="J723">
            <v>2</v>
          </cell>
          <cell r="K723">
            <v>26.8</v>
          </cell>
          <cell r="L723">
            <v>949617.833597305</v>
          </cell>
          <cell r="M723">
            <v>7.75487869019556</v>
          </cell>
          <cell r="N723">
            <v>1.51954898661482</v>
          </cell>
        </row>
        <row r="724">
          <cell r="G724" t="str">
            <v>United States</v>
          </cell>
          <cell r="H724">
            <v>1</v>
          </cell>
          <cell r="I724">
            <v>2</v>
          </cell>
          <cell r="J724">
            <v>2</v>
          </cell>
          <cell r="K724">
            <v>7.9</v>
          </cell>
          <cell r="L724">
            <v>319430.64744330099</v>
          </cell>
          <cell r="M724">
            <v>9.4857864854711593</v>
          </cell>
          <cell r="N724">
            <v>3.8527168427337202</v>
          </cell>
        </row>
        <row r="725">
          <cell r="G725" t="str">
            <v>United States</v>
          </cell>
          <cell r="H725">
            <v>2</v>
          </cell>
          <cell r="I725">
            <v>1</v>
          </cell>
          <cell r="J725">
            <v>2</v>
          </cell>
          <cell r="K725">
            <v>63.8</v>
          </cell>
          <cell r="L725">
            <v>2662327.5607544598</v>
          </cell>
          <cell r="M725">
            <v>9.4796451661511796</v>
          </cell>
          <cell r="N725">
            <v>1.3698920762262901</v>
          </cell>
        </row>
        <row r="726">
          <cell r="G726" t="str">
            <v>United States</v>
          </cell>
          <cell r="H726">
            <v>2</v>
          </cell>
          <cell r="I726">
            <v>2</v>
          </cell>
          <cell r="J726">
            <v>2</v>
          </cell>
          <cell r="K726">
            <v>58.8</v>
          </cell>
          <cell r="L726">
            <v>2384565.3883432699</v>
          </cell>
          <cell r="M726">
            <v>7.8882022143012902</v>
          </cell>
          <cell r="N726">
            <v>1.3561741037635799</v>
          </cell>
        </row>
        <row r="727">
          <cell r="G727" t="str">
            <v>United States</v>
          </cell>
          <cell r="H727">
            <v>2</v>
          </cell>
          <cell r="I727">
            <v>3</v>
          </cell>
          <cell r="J727">
            <v>2</v>
          </cell>
          <cell r="K727">
            <v>16.399999999999999</v>
          </cell>
          <cell r="L727">
            <v>604816.77587779996</v>
          </cell>
          <cell r="M727">
            <v>3.7817097112722</v>
          </cell>
          <cell r="N727">
            <v>1.2753550252241801</v>
          </cell>
        </row>
        <row r="728">
          <cell r="G728" t="str">
            <v>United States</v>
          </cell>
          <cell r="H728">
            <v>2</v>
          </cell>
          <cell r="I728">
            <v>4</v>
          </cell>
          <cell r="J728">
            <v>2</v>
          </cell>
          <cell r="K728">
            <v>2</v>
          </cell>
          <cell r="L728">
            <v>60368.690517840201</v>
          </cell>
          <cell r="M728">
            <v>2.07129696588534</v>
          </cell>
          <cell r="N728">
            <v>1.8095192178824899</v>
          </cell>
        </row>
        <row r="729">
          <cell r="G729" t="str">
            <v>United States</v>
          </cell>
          <cell r="H729">
            <v>3</v>
          </cell>
          <cell r="I729">
            <v>1</v>
          </cell>
          <cell r="J729">
            <v>2</v>
          </cell>
          <cell r="K729">
            <v>11.5</v>
          </cell>
          <cell r="L729">
            <v>405885.00320559798</v>
          </cell>
          <cell r="M729">
            <v>6.5599858945510201</v>
          </cell>
          <cell r="N729">
            <v>2.34724308891554</v>
          </cell>
        </row>
        <row r="730">
          <cell r="G730" t="str">
            <v>United States</v>
          </cell>
          <cell r="H730">
            <v>3</v>
          </cell>
          <cell r="I730">
            <v>2</v>
          </cell>
          <cell r="J730">
            <v>2</v>
          </cell>
          <cell r="K730">
            <v>27.8</v>
          </cell>
          <cell r="L730">
            <v>1062269.8288603399</v>
          </cell>
          <cell r="M730">
            <v>5.9974701283929601</v>
          </cell>
          <cell r="N730">
            <v>1.59695124951608</v>
          </cell>
        </row>
        <row r="731">
          <cell r="G731" t="str">
            <v>United States</v>
          </cell>
          <cell r="H731">
            <v>3</v>
          </cell>
          <cell r="I731">
            <v>3</v>
          </cell>
          <cell r="J731">
            <v>2</v>
          </cell>
          <cell r="K731">
            <v>31.7</v>
          </cell>
          <cell r="L731">
            <v>1085829.7361397999</v>
          </cell>
          <cell r="M731">
            <v>4.0325185201227303</v>
          </cell>
          <cell r="N731">
            <v>0.97362754361582404</v>
          </cell>
        </row>
        <row r="732">
          <cell r="G732" t="str">
            <v>United States</v>
          </cell>
          <cell r="H732">
            <v>3</v>
          </cell>
          <cell r="I732">
            <v>4</v>
          </cell>
          <cell r="J732">
            <v>2</v>
          </cell>
          <cell r="K732">
            <v>8</v>
          </cell>
          <cell r="L732">
            <v>208718.12396581101</v>
          </cell>
          <cell r="M732">
            <v>1.7354945177591901</v>
          </cell>
          <cell r="N732">
            <v>0.65313264268326099</v>
          </cell>
        </row>
        <row r="733">
          <cell r="G733" t="str">
            <v>Australia</v>
          </cell>
          <cell r="H733">
            <v>1</v>
          </cell>
          <cell r="I733">
            <v>2</v>
          </cell>
          <cell r="J733">
            <v>3</v>
          </cell>
          <cell r="K733">
            <v>2</v>
          </cell>
          <cell r="L733">
            <v>6164.4521678055098</v>
          </cell>
          <cell r="M733">
            <v>56.682274486635102</v>
          </cell>
          <cell r="N733">
            <v>37.953738130957703</v>
          </cell>
        </row>
        <row r="734">
          <cell r="G734" t="str">
            <v>Australia</v>
          </cell>
          <cell r="H734">
            <v>1</v>
          </cell>
          <cell r="I734">
            <v>1</v>
          </cell>
          <cell r="J734">
            <v>3</v>
          </cell>
          <cell r="K734">
            <v>280.10000000000002</v>
          </cell>
          <cell r="L734">
            <v>579938.63667152496</v>
          </cell>
          <cell r="M734">
            <v>45.687844763284502</v>
          </cell>
          <cell r="N734">
            <v>2.43934874477582</v>
          </cell>
        </row>
        <row r="735">
          <cell r="G735" t="str">
            <v>Australia</v>
          </cell>
          <cell r="H735">
            <v>1</v>
          </cell>
          <cell r="I735">
            <v>2</v>
          </cell>
          <cell r="J735">
            <v>3</v>
          </cell>
          <cell r="K735">
            <v>163</v>
          </cell>
          <cell r="L735">
            <v>319054.24340856698</v>
          </cell>
          <cell r="M735">
            <v>28.936513576495798</v>
          </cell>
          <cell r="N735">
            <v>2.5396062338529002</v>
          </cell>
        </row>
        <row r="736">
          <cell r="G736" t="str">
            <v>Australia</v>
          </cell>
          <cell r="H736">
            <v>1</v>
          </cell>
          <cell r="I736">
            <v>3</v>
          </cell>
          <cell r="J736">
            <v>3</v>
          </cell>
          <cell r="K736">
            <v>60.1</v>
          </cell>
          <cell r="L736">
            <v>122058.290165142</v>
          </cell>
          <cell r="M736">
            <v>19.571798497878898</v>
          </cell>
          <cell r="N736">
            <v>3.2058964966449501</v>
          </cell>
        </row>
        <row r="737">
          <cell r="G737" t="str">
            <v>Australia</v>
          </cell>
          <cell r="H737">
            <v>1</v>
          </cell>
          <cell r="I737">
            <v>4</v>
          </cell>
          <cell r="J737">
            <v>3</v>
          </cell>
          <cell r="K737">
            <v>7.8</v>
          </cell>
          <cell r="L737">
            <v>12204.831955003199</v>
          </cell>
          <cell r="M737">
            <v>13.3764744651918</v>
          </cell>
          <cell r="N737">
            <v>7.9926752521129698</v>
          </cell>
        </row>
        <row r="738">
          <cell r="G738" t="str">
            <v>Australia</v>
          </cell>
          <cell r="H738">
            <v>2</v>
          </cell>
          <cell r="I738">
            <v>1</v>
          </cell>
          <cell r="J738">
            <v>3</v>
          </cell>
          <cell r="K738">
            <v>112.1</v>
          </cell>
          <cell r="L738">
            <v>239595.983527815</v>
          </cell>
          <cell r="M738">
            <v>31.148805418951302</v>
          </cell>
          <cell r="N738">
            <v>3.3181937739196798</v>
          </cell>
        </row>
        <row r="739">
          <cell r="G739" t="str">
            <v>Australia</v>
          </cell>
          <cell r="H739">
            <v>2</v>
          </cell>
          <cell r="I739">
            <v>2</v>
          </cell>
          <cell r="J739">
            <v>3</v>
          </cell>
          <cell r="K739">
            <v>144.80000000000001</v>
          </cell>
          <cell r="L739">
            <v>319324.20769018203</v>
          </cell>
          <cell r="M739">
            <v>20.447068635330599</v>
          </cell>
          <cell r="N739">
            <v>1.99111835326285</v>
          </cell>
        </row>
        <row r="740">
          <cell r="G740" t="str">
            <v>Australia</v>
          </cell>
          <cell r="H740">
            <v>2</v>
          </cell>
          <cell r="I740">
            <v>3</v>
          </cell>
          <cell r="J740">
            <v>3</v>
          </cell>
          <cell r="K740">
            <v>95.8</v>
          </cell>
          <cell r="L740">
            <v>209801.86949170899</v>
          </cell>
          <cell r="M740">
            <v>14.051323440998701</v>
          </cell>
          <cell r="N740">
            <v>1.7470676834989001</v>
          </cell>
        </row>
        <row r="741">
          <cell r="G741" t="str">
            <v>Australia</v>
          </cell>
          <cell r="H741">
            <v>2</v>
          </cell>
          <cell r="I741">
            <v>4</v>
          </cell>
          <cell r="J741">
            <v>3</v>
          </cell>
          <cell r="K741">
            <v>23.3</v>
          </cell>
          <cell r="L741">
            <v>60738.607610692903</v>
          </cell>
          <cell r="M741">
            <v>14.437855684127801</v>
          </cell>
          <cell r="N741">
            <v>4.6369158722246802</v>
          </cell>
        </row>
        <row r="742">
          <cell r="G742" t="str">
            <v>Australia</v>
          </cell>
          <cell r="H742">
            <v>3</v>
          </cell>
          <cell r="I742">
            <v>4</v>
          </cell>
          <cell r="J742">
            <v>3</v>
          </cell>
          <cell r="K742">
            <v>1</v>
          </cell>
          <cell r="L742">
            <v>1727.74759623041</v>
          </cell>
          <cell r="M742">
            <v>77.971970707656794</v>
          </cell>
          <cell r="N742">
            <v>80.645015430315993</v>
          </cell>
        </row>
        <row r="743">
          <cell r="G743" t="str">
            <v>Australia</v>
          </cell>
          <cell r="H743">
            <v>3</v>
          </cell>
          <cell r="I743">
            <v>1</v>
          </cell>
          <cell r="J743">
            <v>3</v>
          </cell>
          <cell r="K743">
            <v>46.3</v>
          </cell>
          <cell r="L743">
            <v>84397.492055285504</v>
          </cell>
          <cell r="M743">
            <v>22.5686779760631</v>
          </cell>
          <cell r="N743">
            <v>3.98929892466102</v>
          </cell>
        </row>
        <row r="744">
          <cell r="G744" t="str">
            <v>Australia</v>
          </cell>
          <cell r="H744">
            <v>3</v>
          </cell>
          <cell r="I744">
            <v>2</v>
          </cell>
          <cell r="J744">
            <v>3</v>
          </cell>
          <cell r="K744">
            <v>92</v>
          </cell>
          <cell r="L744">
            <v>158024.064917966</v>
          </cell>
          <cell r="M744">
            <v>14.669935137812899</v>
          </cell>
          <cell r="N744">
            <v>2.0631899997807501</v>
          </cell>
        </row>
        <row r="745">
          <cell r="G745" t="str">
            <v>Australia</v>
          </cell>
          <cell r="H745">
            <v>3</v>
          </cell>
          <cell r="I745">
            <v>3</v>
          </cell>
          <cell r="J745">
            <v>3</v>
          </cell>
          <cell r="K745">
            <v>112.2</v>
          </cell>
          <cell r="L745">
            <v>198936.94035338599</v>
          </cell>
          <cell r="M745">
            <v>11.1009180321188</v>
          </cell>
          <cell r="N745">
            <v>1.2538648150634899</v>
          </cell>
        </row>
        <row r="746">
          <cell r="G746" t="str">
            <v>Australia</v>
          </cell>
          <cell r="H746">
            <v>3</v>
          </cell>
          <cell r="I746">
            <v>4</v>
          </cell>
          <cell r="J746">
            <v>3</v>
          </cell>
          <cell r="K746">
            <v>43.5</v>
          </cell>
          <cell r="L746">
            <v>81037.695935280601</v>
          </cell>
          <cell r="M746">
            <v>7.2869414263249199</v>
          </cell>
          <cell r="N746">
            <v>1.4059001401037501</v>
          </cell>
        </row>
        <row r="747">
          <cell r="G747" t="str">
            <v>Austria</v>
          </cell>
          <cell r="H747">
            <v>1</v>
          </cell>
          <cell r="I747">
            <v>1</v>
          </cell>
          <cell r="J747">
            <v>3</v>
          </cell>
          <cell r="K747">
            <v>89</v>
          </cell>
          <cell r="L747">
            <v>126722.651843635</v>
          </cell>
          <cell r="M747">
            <v>40.459987725960502</v>
          </cell>
          <cell r="N747">
            <v>3.47642186975173</v>
          </cell>
        </row>
        <row r="748">
          <cell r="G748" t="str">
            <v>Austria</v>
          </cell>
          <cell r="H748">
            <v>1</v>
          </cell>
          <cell r="I748">
            <v>2</v>
          </cell>
          <cell r="J748">
            <v>3</v>
          </cell>
          <cell r="K748">
            <v>93</v>
          </cell>
          <cell r="L748">
            <v>123760.15101756201</v>
          </cell>
          <cell r="M748">
            <v>35.2723306538877</v>
          </cell>
          <cell r="N748">
            <v>3.81237120478835</v>
          </cell>
        </row>
        <row r="749">
          <cell r="G749" t="str">
            <v>Austria</v>
          </cell>
          <cell r="H749">
            <v>1</v>
          </cell>
          <cell r="I749">
            <v>3</v>
          </cell>
          <cell r="J749">
            <v>3</v>
          </cell>
          <cell r="K749">
            <v>42.8</v>
          </cell>
          <cell r="L749">
            <v>56999.626057883397</v>
          </cell>
          <cell r="M749">
            <v>33.099888460494299</v>
          </cell>
          <cell r="N749">
            <v>5.3360232820248203</v>
          </cell>
        </row>
        <row r="750">
          <cell r="G750" t="str">
            <v>Austria</v>
          </cell>
          <cell r="H750">
            <v>1</v>
          </cell>
          <cell r="I750">
            <v>4</v>
          </cell>
          <cell r="J750">
            <v>3</v>
          </cell>
          <cell r="K750">
            <v>2.2000000000000002</v>
          </cell>
          <cell r="L750">
            <v>3223.8430096977499</v>
          </cell>
          <cell r="M750">
            <v>16.797020903712301</v>
          </cell>
          <cell r="N750">
            <v>13.476398409081501</v>
          </cell>
        </row>
        <row r="751">
          <cell r="G751" t="str">
            <v>Austria</v>
          </cell>
          <cell r="H751">
            <v>2</v>
          </cell>
          <cell r="I751">
            <v>1</v>
          </cell>
          <cell r="J751">
            <v>3</v>
          </cell>
          <cell r="K751">
            <v>82.4</v>
          </cell>
          <cell r="L751">
            <v>96539.632006923799</v>
          </cell>
          <cell r="M751">
            <v>29.358805757470201</v>
          </cell>
          <cell r="N751">
            <v>3.2050764062291601</v>
          </cell>
        </row>
        <row r="752">
          <cell r="G752" t="str">
            <v>Austria</v>
          </cell>
          <cell r="H752">
            <v>2</v>
          </cell>
          <cell r="I752">
            <v>2</v>
          </cell>
          <cell r="J752">
            <v>3</v>
          </cell>
          <cell r="K752">
            <v>195</v>
          </cell>
          <cell r="L752">
            <v>229549.42440271599</v>
          </cell>
          <cell r="M752">
            <v>21.888784864240598</v>
          </cell>
          <cell r="N752">
            <v>1.6293842531062701</v>
          </cell>
        </row>
        <row r="753">
          <cell r="G753" t="str">
            <v>Austria</v>
          </cell>
          <cell r="H753">
            <v>2</v>
          </cell>
          <cell r="I753">
            <v>3</v>
          </cell>
          <cell r="J753">
            <v>3</v>
          </cell>
          <cell r="K753">
            <v>138.5</v>
          </cell>
          <cell r="L753">
            <v>155715.71378324</v>
          </cell>
          <cell r="M753">
            <v>13.8592400369331</v>
          </cell>
          <cell r="N753">
            <v>1.4131193125860699</v>
          </cell>
        </row>
        <row r="754">
          <cell r="G754" t="str">
            <v>Austria</v>
          </cell>
          <cell r="H754">
            <v>2</v>
          </cell>
          <cell r="I754">
            <v>4</v>
          </cell>
          <cell r="J754">
            <v>3</v>
          </cell>
          <cell r="K754">
            <v>24.1</v>
          </cell>
          <cell r="L754">
            <v>26922.3126460649</v>
          </cell>
          <cell r="M754">
            <v>8.15436757357209</v>
          </cell>
          <cell r="N754">
            <v>1.9863291910041101</v>
          </cell>
        </row>
        <row r="755">
          <cell r="G755" t="str">
            <v>Austria</v>
          </cell>
          <cell r="H755">
            <v>3</v>
          </cell>
          <cell r="I755">
            <v>1</v>
          </cell>
          <cell r="J755">
            <v>3</v>
          </cell>
          <cell r="K755">
            <v>9.5</v>
          </cell>
          <cell r="L755">
            <v>10488.443608207701</v>
          </cell>
          <cell r="M755">
            <v>30.264658077643201</v>
          </cell>
          <cell r="N755">
            <v>9.83222470644513</v>
          </cell>
        </row>
        <row r="756">
          <cell r="G756" t="str">
            <v>Austria</v>
          </cell>
          <cell r="H756">
            <v>3</v>
          </cell>
          <cell r="I756">
            <v>2</v>
          </cell>
          <cell r="J756">
            <v>3</v>
          </cell>
          <cell r="K756">
            <v>28</v>
          </cell>
          <cell r="L756">
            <v>28232.836696941598</v>
          </cell>
          <cell r="M756">
            <v>17.452947953161601</v>
          </cell>
          <cell r="N756">
            <v>3.4557785177795299</v>
          </cell>
        </row>
        <row r="757">
          <cell r="G757" t="str">
            <v>Austria</v>
          </cell>
          <cell r="H757">
            <v>3</v>
          </cell>
          <cell r="I757">
            <v>3</v>
          </cell>
          <cell r="J757">
            <v>3</v>
          </cell>
          <cell r="K757">
            <v>43.2</v>
          </cell>
          <cell r="L757">
            <v>40268.991123650201</v>
          </cell>
          <cell r="M757">
            <v>9.8616932860762407</v>
          </cell>
          <cell r="N757">
            <v>1.75620301545236</v>
          </cell>
        </row>
        <row r="758">
          <cell r="G758" t="str">
            <v>Austria</v>
          </cell>
          <cell r="H758">
            <v>3</v>
          </cell>
          <cell r="I758">
            <v>4</v>
          </cell>
          <cell r="J758">
            <v>3</v>
          </cell>
          <cell r="K758">
            <v>25.3</v>
          </cell>
          <cell r="L758">
            <v>23322.493182184298</v>
          </cell>
          <cell r="M758">
            <v>8.0584969460689102</v>
          </cell>
          <cell r="N758">
            <v>1.78222228482358</v>
          </cell>
        </row>
        <row r="759">
          <cell r="G759" t="str">
            <v>Canada</v>
          </cell>
          <cell r="H759">
            <v>1</v>
          </cell>
          <cell r="I759">
            <v>2</v>
          </cell>
          <cell r="J759">
            <v>3</v>
          </cell>
          <cell r="K759">
            <v>3</v>
          </cell>
          <cell r="L759">
            <v>681.43747986728397</v>
          </cell>
          <cell r="M759">
            <v>100</v>
          </cell>
          <cell r="N759">
            <v>0</v>
          </cell>
        </row>
        <row r="760">
          <cell r="G760" t="str">
            <v>Canada</v>
          </cell>
          <cell r="H760">
            <v>1</v>
          </cell>
          <cell r="I760">
            <v>1</v>
          </cell>
          <cell r="J760">
            <v>3</v>
          </cell>
          <cell r="K760">
            <v>908.1</v>
          </cell>
          <cell r="L760">
            <v>564451.43523280695</v>
          </cell>
          <cell r="M760">
            <v>42.8985037007118</v>
          </cell>
          <cell r="N760">
            <v>2.20592505651069</v>
          </cell>
        </row>
        <row r="761">
          <cell r="G761" t="str">
            <v>Canada</v>
          </cell>
          <cell r="H761">
            <v>1</v>
          </cell>
          <cell r="I761">
            <v>2</v>
          </cell>
          <cell r="J761">
            <v>3</v>
          </cell>
          <cell r="K761">
            <v>254</v>
          </cell>
          <cell r="L761">
            <v>184320.02450692299</v>
          </cell>
          <cell r="M761">
            <v>30.938164371254299</v>
          </cell>
          <cell r="N761">
            <v>3.6320745348555299</v>
          </cell>
        </row>
        <row r="762">
          <cell r="G762" t="str">
            <v>Canada</v>
          </cell>
          <cell r="H762">
            <v>1</v>
          </cell>
          <cell r="I762">
            <v>3</v>
          </cell>
          <cell r="J762">
            <v>3</v>
          </cell>
          <cell r="K762">
            <v>41.7</v>
          </cell>
          <cell r="L762">
            <v>39232.974851602703</v>
          </cell>
          <cell r="M762">
            <v>21.698061257557399</v>
          </cell>
          <cell r="N762">
            <v>5.2063433231767098</v>
          </cell>
        </row>
        <row r="763">
          <cell r="G763" t="str">
            <v>Canada</v>
          </cell>
          <cell r="H763">
            <v>2</v>
          </cell>
          <cell r="I763">
            <v>1</v>
          </cell>
          <cell r="J763">
            <v>3</v>
          </cell>
          <cell r="K763">
            <v>698</v>
          </cell>
          <cell r="L763">
            <v>464767.31272179302</v>
          </cell>
          <cell r="M763">
            <v>25.922214055565298</v>
          </cell>
          <cell r="N763">
            <v>1.6628061074473901</v>
          </cell>
        </row>
        <row r="764">
          <cell r="G764" t="str">
            <v>Canada</v>
          </cell>
          <cell r="H764">
            <v>2</v>
          </cell>
          <cell r="I764">
            <v>2</v>
          </cell>
          <cell r="J764">
            <v>3</v>
          </cell>
          <cell r="K764">
            <v>660.8</v>
          </cell>
          <cell r="L764">
            <v>454871.30555999198</v>
          </cell>
          <cell r="M764">
            <v>17.9718040397964</v>
          </cell>
          <cell r="N764">
            <v>1.3706258769180999</v>
          </cell>
        </row>
        <row r="765">
          <cell r="G765" t="str">
            <v>Canada</v>
          </cell>
          <cell r="H765">
            <v>2</v>
          </cell>
          <cell r="I765">
            <v>3</v>
          </cell>
          <cell r="J765">
            <v>3</v>
          </cell>
          <cell r="K765">
            <v>322.3</v>
          </cell>
          <cell r="L765">
            <v>278896.97355686303</v>
          </cell>
          <cell r="M765">
            <v>14.1949506880112</v>
          </cell>
          <cell r="N765">
            <v>1.43347120208078</v>
          </cell>
        </row>
        <row r="766">
          <cell r="G766" t="str">
            <v>Canada</v>
          </cell>
          <cell r="H766">
            <v>2</v>
          </cell>
          <cell r="I766">
            <v>4</v>
          </cell>
          <cell r="J766">
            <v>3</v>
          </cell>
          <cell r="K766">
            <v>44.9</v>
          </cell>
          <cell r="L766">
            <v>45837.482339723203</v>
          </cell>
          <cell r="M766">
            <v>11.2614216342501</v>
          </cell>
          <cell r="N766">
            <v>3.1684645237121498</v>
          </cell>
        </row>
        <row r="767">
          <cell r="G767" t="str">
            <v>Canada</v>
          </cell>
          <cell r="H767">
            <v>3</v>
          </cell>
          <cell r="I767">
            <v>1</v>
          </cell>
          <cell r="J767">
            <v>3</v>
          </cell>
          <cell r="K767">
            <v>298.39999999999998</v>
          </cell>
          <cell r="L767">
            <v>246476.663496127</v>
          </cell>
          <cell r="M767">
            <v>20.432882314769401</v>
          </cell>
          <cell r="N767">
            <v>2.0220884412718498</v>
          </cell>
        </row>
        <row r="768">
          <cell r="G768" t="str">
            <v>Canada</v>
          </cell>
          <cell r="H768">
            <v>3</v>
          </cell>
          <cell r="I768">
            <v>2</v>
          </cell>
          <cell r="J768">
            <v>3</v>
          </cell>
          <cell r="K768">
            <v>509</v>
          </cell>
          <cell r="L768">
            <v>395195.35374696902</v>
          </cell>
          <cell r="M768">
            <v>14.0908655006278</v>
          </cell>
          <cell r="N768">
            <v>1.1327511219758399</v>
          </cell>
        </row>
        <row r="769">
          <cell r="G769" t="str">
            <v>Canada</v>
          </cell>
          <cell r="H769">
            <v>3</v>
          </cell>
          <cell r="I769">
            <v>3</v>
          </cell>
          <cell r="J769">
            <v>3</v>
          </cell>
          <cell r="K769">
            <v>455.4</v>
          </cell>
          <cell r="L769">
            <v>399156.36165055202</v>
          </cell>
          <cell r="M769">
            <v>10.112128074266799</v>
          </cell>
          <cell r="N769">
            <v>0.82628963150614398</v>
          </cell>
        </row>
        <row r="770">
          <cell r="G770" t="str">
            <v>Canada</v>
          </cell>
          <cell r="H770">
            <v>3</v>
          </cell>
          <cell r="I770">
            <v>4</v>
          </cell>
          <cell r="J770">
            <v>3</v>
          </cell>
          <cell r="K770">
            <v>123.2</v>
          </cell>
          <cell r="L770">
            <v>117075.788514278</v>
          </cell>
          <cell r="M770">
            <v>5.8545266358314603</v>
          </cell>
          <cell r="N770">
            <v>1.0521866895618499</v>
          </cell>
        </row>
        <row r="771">
          <cell r="G771" t="str">
            <v>Sharks</v>
          </cell>
          <cell r="H771">
            <v>1</v>
          </cell>
          <cell r="I771">
            <v>1</v>
          </cell>
          <cell r="J771">
            <v>3</v>
          </cell>
          <cell r="K771">
            <v>430.7</v>
          </cell>
          <cell r="L771">
            <v>832348.32730545197</v>
          </cell>
          <cell r="M771">
            <v>29.333903483692598</v>
          </cell>
          <cell r="N771">
            <v>1.9428658112091799</v>
          </cell>
        </row>
        <row r="772">
          <cell r="G772" t="str">
            <v>Sharks</v>
          </cell>
          <cell r="H772">
            <v>1</v>
          </cell>
          <cell r="I772">
            <v>2</v>
          </cell>
          <cell r="J772">
            <v>3</v>
          </cell>
          <cell r="K772">
            <v>9.1999999999999993</v>
          </cell>
          <cell r="L772">
            <v>14937.0295171365</v>
          </cell>
          <cell r="M772">
            <v>8.8299615165079093</v>
          </cell>
          <cell r="N772">
            <v>5.0862063064374903</v>
          </cell>
        </row>
        <row r="773">
          <cell r="G773" t="str">
            <v>Sharks</v>
          </cell>
          <cell r="H773">
            <v>2</v>
          </cell>
          <cell r="I773">
            <v>1</v>
          </cell>
          <cell r="J773">
            <v>3</v>
          </cell>
          <cell r="K773">
            <v>239.9</v>
          </cell>
          <cell r="L773">
            <v>455942.25549892901</v>
          </cell>
          <cell r="M773">
            <v>18.263209657449298</v>
          </cell>
          <cell r="N773">
            <v>1.69370860797047</v>
          </cell>
        </row>
        <row r="774">
          <cell r="G774" t="str">
            <v>Sharks</v>
          </cell>
          <cell r="H774">
            <v>2</v>
          </cell>
          <cell r="I774">
            <v>2</v>
          </cell>
          <cell r="J774">
            <v>3</v>
          </cell>
          <cell r="K774">
            <v>58.7</v>
          </cell>
          <cell r="L774">
            <v>103936.801215046</v>
          </cell>
          <cell r="M774">
            <v>10.5507336330282</v>
          </cell>
          <cell r="N774">
            <v>2.6046164681825199</v>
          </cell>
        </row>
        <row r="775">
          <cell r="G775" t="str">
            <v>Sharks</v>
          </cell>
          <cell r="H775">
            <v>2</v>
          </cell>
          <cell r="I775">
            <v>3</v>
          </cell>
          <cell r="J775">
            <v>3</v>
          </cell>
          <cell r="K775">
            <v>11</v>
          </cell>
          <cell r="L775">
            <v>25448.2892849522</v>
          </cell>
          <cell r="M775">
            <v>10.8985050160643</v>
          </cell>
          <cell r="N775">
            <v>4.8797448120264599</v>
          </cell>
        </row>
        <row r="776">
          <cell r="G776" t="str">
            <v>Sharks</v>
          </cell>
          <cell r="H776">
            <v>3</v>
          </cell>
          <cell r="I776">
            <v>1</v>
          </cell>
          <cell r="J776">
            <v>3</v>
          </cell>
          <cell r="K776">
            <v>54.3</v>
          </cell>
          <cell r="L776">
            <v>89930.266232931303</v>
          </cell>
          <cell r="M776">
            <v>11.714519541962099</v>
          </cell>
          <cell r="N776">
            <v>2.3927993464644901</v>
          </cell>
        </row>
        <row r="777">
          <cell r="G777" t="str">
            <v>Sharks</v>
          </cell>
          <cell r="H777">
            <v>3</v>
          </cell>
          <cell r="I777">
            <v>2</v>
          </cell>
          <cell r="J777">
            <v>3</v>
          </cell>
          <cell r="K777">
            <v>39.799999999999997</v>
          </cell>
          <cell r="L777">
            <v>79235.100544807603</v>
          </cell>
          <cell r="M777">
            <v>6.9621384104312796</v>
          </cell>
          <cell r="N777">
            <v>1.8741179763618501</v>
          </cell>
        </row>
        <row r="778">
          <cell r="G778" t="str">
            <v>Sharks</v>
          </cell>
          <cell r="H778">
            <v>3</v>
          </cell>
          <cell r="I778">
            <v>3</v>
          </cell>
          <cell r="J778">
            <v>3</v>
          </cell>
          <cell r="K778">
            <v>11.9</v>
          </cell>
          <cell r="L778">
            <v>36016.8832129148</v>
          </cell>
          <cell r="M778">
            <v>5.4584403054441903</v>
          </cell>
          <cell r="N778">
            <v>3.30437534556639</v>
          </cell>
        </row>
        <row r="779">
          <cell r="G779" t="str">
            <v>Czech Republic</v>
          </cell>
          <cell r="H779">
            <v>1</v>
          </cell>
          <cell r="I779">
            <v>1</v>
          </cell>
          <cell r="J779">
            <v>3</v>
          </cell>
          <cell r="K779">
            <v>70.7</v>
          </cell>
          <cell r="L779">
            <v>103840.98635062799</v>
          </cell>
          <cell r="M779">
            <v>44.025212829904703</v>
          </cell>
          <cell r="N779">
            <v>6.2364734775916704</v>
          </cell>
        </row>
        <row r="780">
          <cell r="G780" t="str">
            <v>Czech Republic</v>
          </cell>
          <cell r="H780">
            <v>1</v>
          </cell>
          <cell r="I780">
            <v>2</v>
          </cell>
          <cell r="J780">
            <v>3</v>
          </cell>
          <cell r="K780">
            <v>68.099999999999994</v>
          </cell>
          <cell r="L780">
            <v>116770.797152024</v>
          </cell>
          <cell r="M780">
            <v>43.147192663428399</v>
          </cell>
          <cell r="N780">
            <v>6.1733032560690999</v>
          </cell>
        </row>
        <row r="781">
          <cell r="G781" t="str">
            <v>Czech Republic</v>
          </cell>
          <cell r="H781">
            <v>1</v>
          </cell>
          <cell r="I781">
            <v>3</v>
          </cell>
          <cell r="J781">
            <v>3</v>
          </cell>
          <cell r="K781">
            <v>15.8</v>
          </cell>
          <cell r="L781">
            <v>32741.486333422599</v>
          </cell>
          <cell r="M781">
            <v>38.171448841401997</v>
          </cell>
          <cell r="N781">
            <v>11.757728033796599</v>
          </cell>
        </row>
        <row r="782">
          <cell r="G782" t="str">
            <v>Czech Republic</v>
          </cell>
          <cell r="H782">
            <v>2</v>
          </cell>
          <cell r="I782">
            <v>1</v>
          </cell>
          <cell r="J782">
            <v>3</v>
          </cell>
          <cell r="K782">
            <v>109.7</v>
          </cell>
          <cell r="L782">
            <v>147604.04822958901</v>
          </cell>
          <cell r="M782">
            <v>29.0826156105596</v>
          </cell>
          <cell r="N782">
            <v>4.3204366191984303</v>
          </cell>
        </row>
        <row r="783">
          <cell r="G783" t="str">
            <v>Czech Republic</v>
          </cell>
          <cell r="H783">
            <v>2</v>
          </cell>
          <cell r="I783">
            <v>2</v>
          </cell>
          <cell r="J783">
            <v>3</v>
          </cell>
          <cell r="K783">
            <v>302.60000000000002</v>
          </cell>
          <cell r="L783">
            <v>341742.59362817701</v>
          </cell>
          <cell r="M783">
            <v>20.725088465169701</v>
          </cell>
          <cell r="N783">
            <v>2.1193713129758298</v>
          </cell>
        </row>
        <row r="784">
          <cell r="G784" t="str">
            <v>Czech Republic</v>
          </cell>
          <cell r="H784">
            <v>2</v>
          </cell>
          <cell r="I784">
            <v>3</v>
          </cell>
          <cell r="J784">
            <v>3</v>
          </cell>
          <cell r="K784">
            <v>232</v>
          </cell>
          <cell r="L784">
            <v>301560.84732986602</v>
          </cell>
          <cell r="M784">
            <v>17.842866921977802</v>
          </cell>
          <cell r="N784">
            <v>2.0633387622108401</v>
          </cell>
        </row>
        <row r="785">
          <cell r="G785" t="str">
            <v>Czech Republic</v>
          </cell>
          <cell r="H785">
            <v>2</v>
          </cell>
          <cell r="I785">
            <v>4</v>
          </cell>
          <cell r="J785">
            <v>3</v>
          </cell>
          <cell r="K785">
            <v>26.7</v>
          </cell>
          <cell r="L785">
            <v>31701.5360240956</v>
          </cell>
          <cell r="M785">
            <v>11.4362530462534</v>
          </cell>
          <cell r="N785">
            <v>4.6005228871296797</v>
          </cell>
        </row>
        <row r="786">
          <cell r="G786" t="str">
            <v>Czech Republic</v>
          </cell>
          <cell r="H786">
            <v>3</v>
          </cell>
          <cell r="I786">
            <v>1</v>
          </cell>
          <cell r="J786">
            <v>3</v>
          </cell>
          <cell r="K786">
            <v>4.9000000000000004</v>
          </cell>
          <cell r="L786">
            <v>4570.8410315504498</v>
          </cell>
          <cell r="M786">
            <v>31.419363896606001</v>
          </cell>
          <cell r="N786">
            <v>16.9789960884744</v>
          </cell>
        </row>
        <row r="787">
          <cell r="G787" t="str">
            <v>Czech Republic</v>
          </cell>
          <cell r="H787">
            <v>3</v>
          </cell>
          <cell r="I787">
            <v>2</v>
          </cell>
          <cell r="J787">
            <v>3</v>
          </cell>
          <cell r="K787">
            <v>35.5</v>
          </cell>
          <cell r="L787">
            <v>31304.962140235399</v>
          </cell>
          <cell r="M787">
            <v>17.329898165401602</v>
          </cell>
          <cell r="N787">
            <v>5.3083945727432598</v>
          </cell>
        </row>
        <row r="788">
          <cell r="G788" t="str">
            <v>Czech Republic</v>
          </cell>
          <cell r="H788">
            <v>3</v>
          </cell>
          <cell r="I788">
            <v>3</v>
          </cell>
          <cell r="J788">
            <v>3</v>
          </cell>
          <cell r="K788">
            <v>93.5</v>
          </cell>
          <cell r="L788">
            <v>85010.807182348799</v>
          </cell>
          <cell r="M788">
            <v>14.1358768243488</v>
          </cell>
          <cell r="N788">
            <v>3.2888597543459799</v>
          </cell>
        </row>
        <row r="789">
          <cell r="G789" t="str">
            <v>Czech Republic</v>
          </cell>
          <cell r="H789">
            <v>3</v>
          </cell>
          <cell r="I789">
            <v>4</v>
          </cell>
          <cell r="J789">
            <v>3</v>
          </cell>
          <cell r="K789">
            <v>32.1</v>
          </cell>
          <cell r="L789">
            <v>34441.114301506001</v>
          </cell>
          <cell r="M789">
            <v>8.5892420944152104</v>
          </cell>
          <cell r="N789">
            <v>2.99943185485147</v>
          </cell>
        </row>
        <row r="790">
          <cell r="G790" t="str">
            <v>Denmark</v>
          </cell>
          <cell r="H790">
            <v>1</v>
          </cell>
          <cell r="I790">
            <v>2</v>
          </cell>
          <cell r="J790">
            <v>3</v>
          </cell>
          <cell r="K790">
            <v>1</v>
          </cell>
          <cell r="L790">
            <v>380.68957180111602</v>
          </cell>
          <cell r="M790">
            <v>43.641135480642099</v>
          </cell>
          <cell r="N790">
            <v>50.670271372875597</v>
          </cell>
        </row>
        <row r="791">
          <cell r="G791" t="str">
            <v>Denmark</v>
          </cell>
          <cell r="H791">
            <v>1</v>
          </cell>
          <cell r="I791">
            <v>1</v>
          </cell>
          <cell r="J791">
            <v>3</v>
          </cell>
          <cell r="K791">
            <v>175.7</v>
          </cell>
          <cell r="L791">
            <v>83370.791246636902</v>
          </cell>
          <cell r="M791">
            <v>42.224542702147097</v>
          </cell>
          <cell r="N791">
            <v>3.1770023254924999</v>
          </cell>
        </row>
        <row r="792">
          <cell r="G792" t="str">
            <v>Denmark</v>
          </cell>
          <cell r="H792">
            <v>1</v>
          </cell>
          <cell r="I792">
            <v>2</v>
          </cell>
          <cell r="J792">
            <v>3</v>
          </cell>
          <cell r="K792">
            <v>119</v>
          </cell>
          <cell r="L792">
            <v>68692.687132522595</v>
          </cell>
          <cell r="M792">
            <v>30.372154517733801</v>
          </cell>
          <cell r="N792">
            <v>3.27578768478674</v>
          </cell>
        </row>
        <row r="793">
          <cell r="G793" t="str">
            <v>Denmark</v>
          </cell>
          <cell r="H793">
            <v>1</v>
          </cell>
          <cell r="I793">
            <v>3</v>
          </cell>
          <cell r="J793">
            <v>3</v>
          </cell>
          <cell r="K793">
            <v>41.8</v>
          </cell>
          <cell r="L793">
            <v>23228.405743149298</v>
          </cell>
          <cell r="M793">
            <v>18.618661736782801</v>
          </cell>
          <cell r="N793">
            <v>3.8963523534697502</v>
          </cell>
        </row>
        <row r="794">
          <cell r="G794" t="str">
            <v>Denmark</v>
          </cell>
          <cell r="H794">
            <v>1</v>
          </cell>
          <cell r="I794">
            <v>4</v>
          </cell>
          <cell r="J794">
            <v>3</v>
          </cell>
          <cell r="K794">
            <v>4.5</v>
          </cell>
          <cell r="L794">
            <v>1926.9919271747001</v>
          </cell>
          <cell r="M794">
            <v>9.5712025521550306</v>
          </cell>
          <cell r="N794">
            <v>6.9009176476116298</v>
          </cell>
        </row>
        <row r="795">
          <cell r="G795" t="str">
            <v>Denmark</v>
          </cell>
          <cell r="H795">
            <v>2</v>
          </cell>
          <cell r="I795">
            <v>1</v>
          </cell>
          <cell r="J795">
            <v>3</v>
          </cell>
          <cell r="K795">
            <v>113.5</v>
          </cell>
          <cell r="L795">
            <v>50246.644714840302</v>
          </cell>
          <cell r="M795">
            <v>34.366375134048397</v>
          </cell>
          <cell r="N795">
            <v>3.6758381780470102</v>
          </cell>
        </row>
        <row r="796">
          <cell r="G796" t="str">
            <v>Denmark</v>
          </cell>
          <cell r="H796">
            <v>2</v>
          </cell>
          <cell r="I796">
            <v>2</v>
          </cell>
          <cell r="J796">
            <v>3</v>
          </cell>
          <cell r="K796">
            <v>188.7</v>
          </cell>
          <cell r="L796">
            <v>83071.661311825999</v>
          </cell>
          <cell r="M796">
            <v>20.563403721455501</v>
          </cell>
          <cell r="N796">
            <v>1.79042440204947</v>
          </cell>
        </row>
        <row r="797">
          <cell r="G797" t="str">
            <v>Denmark</v>
          </cell>
          <cell r="H797">
            <v>2</v>
          </cell>
          <cell r="I797">
            <v>3</v>
          </cell>
          <cell r="J797">
            <v>3</v>
          </cell>
          <cell r="K797">
            <v>120.1</v>
          </cell>
          <cell r="L797">
            <v>59999.919670469797</v>
          </cell>
          <cell r="M797">
            <v>13.035369395045</v>
          </cell>
          <cell r="N797">
            <v>1.50796246986086</v>
          </cell>
        </row>
        <row r="798">
          <cell r="G798" t="str">
            <v>Denmark</v>
          </cell>
          <cell r="H798">
            <v>2</v>
          </cell>
          <cell r="I798">
            <v>4</v>
          </cell>
          <cell r="J798">
            <v>3</v>
          </cell>
          <cell r="K798">
            <v>24.7</v>
          </cell>
          <cell r="L798">
            <v>17558.020129668501</v>
          </cell>
          <cell r="M798">
            <v>12.3748053663184</v>
          </cell>
          <cell r="N798">
            <v>2.90344178359992</v>
          </cell>
        </row>
        <row r="799">
          <cell r="G799" t="str">
            <v>Denmark</v>
          </cell>
          <cell r="H799">
            <v>3</v>
          </cell>
          <cell r="I799">
            <v>1</v>
          </cell>
          <cell r="J799">
            <v>3</v>
          </cell>
          <cell r="K799">
            <v>49.6</v>
          </cell>
          <cell r="L799">
            <v>17672.0036274054</v>
          </cell>
          <cell r="M799">
            <v>26.391061827273301</v>
          </cell>
          <cell r="N799">
            <v>4.2935044892334204</v>
          </cell>
        </row>
        <row r="800">
          <cell r="G800" t="str">
            <v>Denmark</v>
          </cell>
          <cell r="H800">
            <v>3</v>
          </cell>
          <cell r="I800">
            <v>2</v>
          </cell>
          <cell r="J800">
            <v>3</v>
          </cell>
          <cell r="K800">
            <v>85</v>
          </cell>
          <cell r="L800">
            <v>31778.747318805301</v>
          </cell>
          <cell r="M800">
            <v>14.137020540676801</v>
          </cell>
          <cell r="N800">
            <v>1.81019981150776</v>
          </cell>
        </row>
        <row r="801">
          <cell r="G801" t="str">
            <v>Denmark</v>
          </cell>
          <cell r="H801">
            <v>3</v>
          </cell>
          <cell r="I801">
            <v>3</v>
          </cell>
          <cell r="J801">
            <v>3</v>
          </cell>
          <cell r="K801">
            <v>119.6</v>
          </cell>
          <cell r="L801">
            <v>46327.785644140298</v>
          </cell>
          <cell r="M801">
            <v>8.6573470132255803</v>
          </cell>
          <cell r="N801">
            <v>1.05616925641866</v>
          </cell>
        </row>
        <row r="802">
          <cell r="G802" t="str">
            <v>Denmark</v>
          </cell>
          <cell r="H802">
            <v>3</v>
          </cell>
          <cell r="I802">
            <v>4</v>
          </cell>
          <cell r="J802">
            <v>3</v>
          </cell>
          <cell r="K802">
            <v>35.799999999999997</v>
          </cell>
          <cell r="L802">
            <v>16354.5971801823</v>
          </cell>
          <cell r="M802">
            <v>4.5083087423306401</v>
          </cell>
          <cell r="N802">
            <v>1.0526244746707301</v>
          </cell>
        </row>
        <row r="803">
          <cell r="G803" t="str">
            <v>England (UK)</v>
          </cell>
          <cell r="H803">
            <v>1</v>
          </cell>
          <cell r="I803">
            <v>4</v>
          </cell>
          <cell r="J803">
            <v>3</v>
          </cell>
          <cell r="K803">
            <v>1</v>
          </cell>
          <cell r="L803">
            <v>7790.4045308494296</v>
          </cell>
          <cell r="M803">
            <v>100</v>
          </cell>
          <cell r="N803">
            <v>0</v>
          </cell>
        </row>
        <row r="804">
          <cell r="G804" t="str">
            <v>England (UK)</v>
          </cell>
          <cell r="H804">
            <v>1</v>
          </cell>
          <cell r="I804">
            <v>1</v>
          </cell>
          <cell r="J804">
            <v>3</v>
          </cell>
          <cell r="K804">
            <v>262.60000000000002</v>
          </cell>
          <cell r="L804">
            <v>1207017.37904736</v>
          </cell>
          <cell r="M804">
            <v>39.362531270884404</v>
          </cell>
          <cell r="N804">
            <v>2.1178177732187899</v>
          </cell>
        </row>
        <row r="805">
          <cell r="G805" t="str">
            <v>England (UK)</v>
          </cell>
          <cell r="H805">
            <v>1</v>
          </cell>
          <cell r="I805">
            <v>2</v>
          </cell>
          <cell r="J805">
            <v>3</v>
          </cell>
          <cell r="K805">
            <v>128.30000000000001</v>
          </cell>
          <cell r="L805">
            <v>672331.60806758096</v>
          </cell>
          <cell r="M805">
            <v>28.124276787952301</v>
          </cell>
          <cell r="N805">
            <v>2.85586335392831</v>
          </cell>
        </row>
        <row r="806">
          <cell r="G806" t="str">
            <v>England (UK)</v>
          </cell>
          <cell r="H806">
            <v>1</v>
          </cell>
          <cell r="I806">
            <v>3</v>
          </cell>
          <cell r="J806">
            <v>3</v>
          </cell>
          <cell r="K806">
            <v>33.299999999999997</v>
          </cell>
          <cell r="L806">
            <v>201497.854062964</v>
          </cell>
          <cell r="M806">
            <v>22.3834218048829</v>
          </cell>
          <cell r="N806">
            <v>4.6060127852163699</v>
          </cell>
        </row>
        <row r="807">
          <cell r="G807" t="str">
            <v>England (UK)</v>
          </cell>
          <cell r="H807">
            <v>1</v>
          </cell>
          <cell r="I807">
            <v>4</v>
          </cell>
          <cell r="J807">
            <v>3</v>
          </cell>
          <cell r="K807">
            <v>2.8</v>
          </cell>
          <cell r="L807">
            <v>15313.1817531135</v>
          </cell>
          <cell r="M807">
            <v>11.081993925456599</v>
          </cell>
          <cell r="N807">
            <v>8.5876487638116092</v>
          </cell>
        </row>
        <row r="808">
          <cell r="G808" t="str">
            <v>England (UK)</v>
          </cell>
          <cell r="H808">
            <v>2</v>
          </cell>
          <cell r="I808">
            <v>1</v>
          </cell>
          <cell r="J808">
            <v>3</v>
          </cell>
          <cell r="K808">
            <v>82.5</v>
          </cell>
          <cell r="L808">
            <v>514468.32332136302</v>
          </cell>
          <cell r="M808">
            <v>23.5814325191532</v>
          </cell>
          <cell r="N808">
            <v>3.27636849393408</v>
          </cell>
        </row>
        <row r="809">
          <cell r="G809" t="str">
            <v>England (UK)</v>
          </cell>
          <cell r="H809">
            <v>2</v>
          </cell>
          <cell r="I809">
            <v>2</v>
          </cell>
          <cell r="J809">
            <v>3</v>
          </cell>
          <cell r="K809">
            <v>115.9</v>
          </cell>
          <cell r="L809">
            <v>696494.14916017302</v>
          </cell>
          <cell r="M809">
            <v>19.207240777907099</v>
          </cell>
          <cell r="N809">
            <v>2.09421188012838</v>
          </cell>
        </row>
        <row r="810">
          <cell r="G810" t="str">
            <v>England (UK)</v>
          </cell>
          <cell r="H810">
            <v>2</v>
          </cell>
          <cell r="I810">
            <v>3</v>
          </cell>
          <cell r="J810">
            <v>3</v>
          </cell>
          <cell r="K810">
            <v>59.8</v>
          </cell>
          <cell r="L810">
            <v>370500.07343406801</v>
          </cell>
          <cell r="M810">
            <v>11.8245512576881</v>
          </cell>
          <cell r="N810">
            <v>1.77828913713977</v>
          </cell>
        </row>
        <row r="811">
          <cell r="G811" t="str">
            <v>England (UK)</v>
          </cell>
          <cell r="H811">
            <v>2</v>
          </cell>
          <cell r="I811">
            <v>4</v>
          </cell>
          <cell r="J811">
            <v>3</v>
          </cell>
          <cell r="K811">
            <v>12.8</v>
          </cell>
          <cell r="L811">
            <v>86169.2980971176</v>
          </cell>
          <cell r="M811">
            <v>9.8565746204273808</v>
          </cell>
          <cell r="N811">
            <v>3.3768166944566702</v>
          </cell>
        </row>
        <row r="812">
          <cell r="G812" t="str">
            <v>England (UK)</v>
          </cell>
          <cell r="H812">
            <v>3</v>
          </cell>
          <cell r="I812">
            <v>1</v>
          </cell>
          <cell r="J812">
            <v>3</v>
          </cell>
          <cell r="K812">
            <v>41.7</v>
          </cell>
          <cell r="L812">
            <v>262411.35064446699</v>
          </cell>
          <cell r="M812">
            <v>21.111655046515502</v>
          </cell>
          <cell r="N812">
            <v>3.7946361825610802</v>
          </cell>
        </row>
        <row r="813">
          <cell r="G813" t="str">
            <v>England (UK)</v>
          </cell>
          <cell r="H813">
            <v>3</v>
          </cell>
          <cell r="I813">
            <v>2</v>
          </cell>
          <cell r="J813">
            <v>3</v>
          </cell>
          <cell r="K813">
            <v>82.7</v>
          </cell>
          <cell r="L813">
            <v>443621.567642237</v>
          </cell>
          <cell r="M813">
            <v>15.5010307037901</v>
          </cell>
          <cell r="N813">
            <v>1.78070117980431</v>
          </cell>
        </row>
        <row r="814">
          <cell r="G814" t="str">
            <v>England (UK)</v>
          </cell>
          <cell r="H814">
            <v>3</v>
          </cell>
          <cell r="I814">
            <v>3</v>
          </cell>
          <cell r="J814">
            <v>3</v>
          </cell>
          <cell r="K814">
            <v>93.9</v>
          </cell>
          <cell r="L814">
            <v>481857.48917362699</v>
          </cell>
          <cell r="M814">
            <v>11.0651459129776</v>
          </cell>
          <cell r="N814">
            <v>1.43082757657503</v>
          </cell>
        </row>
        <row r="815">
          <cell r="G815" t="str">
            <v>England (UK)</v>
          </cell>
          <cell r="H815">
            <v>3</v>
          </cell>
          <cell r="I815">
            <v>4</v>
          </cell>
          <cell r="J815">
            <v>3</v>
          </cell>
          <cell r="K815">
            <v>49.7</v>
          </cell>
          <cell r="L815">
            <v>249527.014617359</v>
          </cell>
          <cell r="M815">
            <v>10.5110150393323</v>
          </cell>
          <cell r="N815">
            <v>1.83748828339821</v>
          </cell>
        </row>
        <row r="816">
          <cell r="G816" t="str">
            <v>Estonia</v>
          </cell>
          <cell r="H816">
            <v>1</v>
          </cell>
          <cell r="I816">
            <v>1</v>
          </cell>
          <cell r="J816">
            <v>3</v>
          </cell>
          <cell r="K816">
            <v>137</v>
          </cell>
          <cell r="L816">
            <v>14190.374145281499</v>
          </cell>
          <cell r="M816">
            <v>42.339558774428397</v>
          </cell>
          <cell r="N816">
            <v>3.12229895697015</v>
          </cell>
        </row>
        <row r="817">
          <cell r="G817" t="str">
            <v>Estonia</v>
          </cell>
          <cell r="H817">
            <v>1</v>
          </cell>
          <cell r="I817">
            <v>2</v>
          </cell>
          <cell r="J817">
            <v>3</v>
          </cell>
          <cell r="K817">
            <v>110.6</v>
          </cell>
          <cell r="L817">
            <v>11786.777754389799</v>
          </cell>
          <cell r="M817">
            <v>31.896541671064199</v>
          </cell>
          <cell r="N817">
            <v>2.8345250050928801</v>
          </cell>
        </row>
        <row r="818">
          <cell r="G818" t="str">
            <v>Estonia</v>
          </cell>
          <cell r="H818">
            <v>1</v>
          </cell>
          <cell r="I818">
            <v>3</v>
          </cell>
          <cell r="J818">
            <v>3</v>
          </cell>
          <cell r="K818">
            <v>36.700000000000003</v>
          </cell>
          <cell r="L818">
            <v>3967.4883826434898</v>
          </cell>
          <cell r="M818">
            <v>24.2363840757939</v>
          </cell>
          <cell r="N818">
            <v>3.9792698355081502</v>
          </cell>
        </row>
        <row r="819">
          <cell r="G819" t="str">
            <v>Estonia</v>
          </cell>
          <cell r="H819">
            <v>2</v>
          </cell>
          <cell r="I819">
            <v>1</v>
          </cell>
          <cell r="J819">
            <v>3</v>
          </cell>
          <cell r="K819">
            <v>127</v>
          </cell>
          <cell r="L819">
            <v>14255.694672391801</v>
          </cell>
          <cell r="M819">
            <v>26.468907044960702</v>
          </cell>
          <cell r="N819">
            <v>2.40231701890509</v>
          </cell>
        </row>
        <row r="820">
          <cell r="G820" t="str">
            <v>Estonia</v>
          </cell>
          <cell r="H820">
            <v>2</v>
          </cell>
          <cell r="I820">
            <v>2</v>
          </cell>
          <cell r="J820">
            <v>3</v>
          </cell>
          <cell r="K820">
            <v>245.6</v>
          </cell>
          <cell r="L820">
            <v>26524.997546172701</v>
          </cell>
          <cell r="M820">
            <v>19.281066189368602</v>
          </cell>
          <cell r="N820">
            <v>1.2927098246515101</v>
          </cell>
        </row>
        <row r="821">
          <cell r="G821" t="str">
            <v>Estonia</v>
          </cell>
          <cell r="H821">
            <v>2</v>
          </cell>
          <cell r="I821">
            <v>3</v>
          </cell>
          <cell r="J821">
            <v>3</v>
          </cell>
          <cell r="K821">
            <v>135.80000000000001</v>
          </cell>
          <cell r="L821">
            <v>14948.294606101001</v>
          </cell>
          <cell r="M821">
            <v>13.1188141854478</v>
          </cell>
          <cell r="N821">
            <v>1.39354182742494</v>
          </cell>
        </row>
        <row r="822">
          <cell r="G822" t="str">
            <v>Estonia</v>
          </cell>
          <cell r="H822">
            <v>2</v>
          </cell>
          <cell r="I822">
            <v>4</v>
          </cell>
          <cell r="J822">
            <v>3</v>
          </cell>
          <cell r="K822">
            <v>12.6</v>
          </cell>
          <cell r="L822">
            <v>1530.6634618222299</v>
          </cell>
          <cell r="M822">
            <v>7.0379653440932204</v>
          </cell>
          <cell r="N822">
            <v>2.6033439834115502</v>
          </cell>
        </row>
        <row r="823">
          <cell r="G823" t="str">
            <v>Estonia</v>
          </cell>
          <cell r="H823">
            <v>3</v>
          </cell>
          <cell r="I823">
            <v>1</v>
          </cell>
          <cell r="J823">
            <v>3</v>
          </cell>
          <cell r="K823">
            <v>30.7</v>
          </cell>
          <cell r="L823">
            <v>3471.77292689456</v>
          </cell>
          <cell r="M823">
            <v>17.7307005853174</v>
          </cell>
          <cell r="N823">
            <v>3.2957706984560202</v>
          </cell>
        </row>
        <row r="824">
          <cell r="G824" t="str">
            <v>Estonia</v>
          </cell>
          <cell r="H824">
            <v>3</v>
          </cell>
          <cell r="I824">
            <v>2</v>
          </cell>
          <cell r="J824">
            <v>3</v>
          </cell>
          <cell r="K824">
            <v>90.4</v>
          </cell>
          <cell r="L824">
            <v>10035.475734875599</v>
          </cell>
          <cell r="M824">
            <v>11.5900191091833</v>
          </cell>
          <cell r="N824">
            <v>1.3025250112792199</v>
          </cell>
        </row>
        <row r="825">
          <cell r="G825" t="str">
            <v>Estonia</v>
          </cell>
          <cell r="H825">
            <v>3</v>
          </cell>
          <cell r="I825">
            <v>3</v>
          </cell>
          <cell r="J825">
            <v>3</v>
          </cell>
          <cell r="K825">
            <v>101.8</v>
          </cell>
          <cell r="L825">
            <v>11611.3820818693</v>
          </cell>
          <cell r="M825">
            <v>8.3051074837221694</v>
          </cell>
          <cell r="N825">
            <v>0.82044176551480097</v>
          </cell>
        </row>
        <row r="826">
          <cell r="G826" t="str">
            <v>Estonia</v>
          </cell>
          <cell r="H826">
            <v>3</v>
          </cell>
          <cell r="I826">
            <v>4</v>
          </cell>
          <cell r="J826">
            <v>3</v>
          </cell>
          <cell r="K826">
            <v>17.100000000000001</v>
          </cell>
          <cell r="L826">
            <v>2030.56718602357</v>
          </cell>
          <cell r="M826">
            <v>3.5607679799371899</v>
          </cell>
          <cell r="N826">
            <v>1.0626406601609999</v>
          </cell>
        </row>
        <row r="827">
          <cell r="G827" t="str">
            <v>Finland</v>
          </cell>
          <cell r="H827">
            <v>1</v>
          </cell>
          <cell r="I827">
            <v>1</v>
          </cell>
          <cell r="J827">
            <v>3</v>
          </cell>
          <cell r="K827">
            <v>90.7</v>
          </cell>
          <cell r="L827">
            <v>67862.244573104705</v>
          </cell>
          <cell r="M827">
            <v>54.654328093563699</v>
          </cell>
          <cell r="N827">
            <v>4.16620665612803</v>
          </cell>
        </row>
        <row r="828">
          <cell r="G828" t="str">
            <v>Finland</v>
          </cell>
          <cell r="H828">
            <v>1</v>
          </cell>
          <cell r="I828">
            <v>2</v>
          </cell>
          <cell r="J828">
            <v>3</v>
          </cell>
          <cell r="K828">
            <v>91.8</v>
          </cell>
          <cell r="L828">
            <v>61900.179160072599</v>
          </cell>
          <cell r="M828">
            <v>38.143934878575898</v>
          </cell>
          <cell r="N828">
            <v>3.6162999669084699</v>
          </cell>
        </row>
        <row r="829">
          <cell r="G829" t="str">
            <v>Finland</v>
          </cell>
          <cell r="H829">
            <v>1</v>
          </cell>
          <cell r="I829">
            <v>3</v>
          </cell>
          <cell r="J829">
            <v>3</v>
          </cell>
          <cell r="K829">
            <v>39.799999999999997</v>
          </cell>
          <cell r="L829">
            <v>28499.423364873899</v>
          </cell>
          <cell r="M829">
            <v>31.368029884868601</v>
          </cell>
          <cell r="N829">
            <v>4.29456576326257</v>
          </cell>
        </row>
        <row r="830">
          <cell r="G830" t="str">
            <v>Finland</v>
          </cell>
          <cell r="H830">
            <v>1</v>
          </cell>
          <cell r="I830">
            <v>4</v>
          </cell>
          <cell r="J830">
            <v>3</v>
          </cell>
          <cell r="K830">
            <v>3.7</v>
          </cell>
          <cell r="L830">
            <v>2955.9314312726201</v>
          </cell>
          <cell r="M830">
            <v>18.306124872819801</v>
          </cell>
          <cell r="N830">
            <v>11.8118747607998</v>
          </cell>
        </row>
        <row r="831">
          <cell r="G831" t="str">
            <v>Finland</v>
          </cell>
          <cell r="H831">
            <v>2</v>
          </cell>
          <cell r="I831">
            <v>1</v>
          </cell>
          <cell r="J831">
            <v>3</v>
          </cell>
          <cell r="K831">
            <v>99.8</v>
          </cell>
          <cell r="L831">
            <v>71402.220829063299</v>
          </cell>
          <cell r="M831">
            <v>36.771158481779601</v>
          </cell>
          <cell r="N831">
            <v>3.8093484941514801</v>
          </cell>
        </row>
        <row r="832">
          <cell r="G832" t="str">
            <v>Finland</v>
          </cell>
          <cell r="H832">
            <v>2</v>
          </cell>
          <cell r="I832">
            <v>2</v>
          </cell>
          <cell r="J832">
            <v>3</v>
          </cell>
          <cell r="K832">
            <v>143.4</v>
          </cell>
          <cell r="L832">
            <v>92999.471360040101</v>
          </cell>
          <cell r="M832">
            <v>22.033254102177199</v>
          </cell>
          <cell r="N832">
            <v>1.9469713210142401</v>
          </cell>
        </row>
        <row r="833">
          <cell r="G833" t="str">
            <v>Finland</v>
          </cell>
          <cell r="H833">
            <v>2</v>
          </cell>
          <cell r="I833">
            <v>3</v>
          </cell>
          <cell r="J833">
            <v>3</v>
          </cell>
          <cell r="K833">
            <v>106</v>
          </cell>
          <cell r="L833">
            <v>70590.997361750196</v>
          </cell>
          <cell r="M833">
            <v>16.109869476902499</v>
          </cell>
          <cell r="N833">
            <v>1.58968601112966</v>
          </cell>
        </row>
        <row r="834">
          <cell r="G834" t="str">
            <v>Finland</v>
          </cell>
          <cell r="H834">
            <v>2</v>
          </cell>
          <cell r="I834">
            <v>4</v>
          </cell>
          <cell r="J834">
            <v>3</v>
          </cell>
          <cell r="K834">
            <v>25.8</v>
          </cell>
          <cell r="L834">
            <v>17453.727230721499</v>
          </cell>
          <cell r="M834">
            <v>12.030381518205401</v>
          </cell>
          <cell r="N834">
            <v>2.45628395436179</v>
          </cell>
        </row>
        <row r="835">
          <cell r="G835" t="str">
            <v>Finland</v>
          </cell>
          <cell r="H835">
            <v>3</v>
          </cell>
          <cell r="I835">
            <v>1</v>
          </cell>
          <cell r="J835">
            <v>3</v>
          </cell>
          <cell r="K835">
            <v>24.4</v>
          </cell>
          <cell r="L835">
            <v>17234.5666664583</v>
          </cell>
          <cell r="M835">
            <v>31.1065554846158</v>
          </cell>
          <cell r="N835">
            <v>6.2178795212782001</v>
          </cell>
        </row>
        <row r="836">
          <cell r="G836" t="str">
            <v>Finland</v>
          </cell>
          <cell r="H836">
            <v>3</v>
          </cell>
          <cell r="I836">
            <v>2</v>
          </cell>
          <cell r="J836">
            <v>3</v>
          </cell>
          <cell r="K836">
            <v>48.8</v>
          </cell>
          <cell r="L836">
            <v>28329.5654510397</v>
          </cell>
          <cell r="M836">
            <v>12.243601949330399</v>
          </cell>
          <cell r="N836">
            <v>1.8521360831435001</v>
          </cell>
        </row>
        <row r="837">
          <cell r="G837" t="str">
            <v>Finland</v>
          </cell>
          <cell r="H837">
            <v>3</v>
          </cell>
          <cell r="I837">
            <v>3</v>
          </cell>
          <cell r="J837">
            <v>3</v>
          </cell>
          <cell r="K837">
            <v>86</v>
          </cell>
          <cell r="L837">
            <v>48589.573345094097</v>
          </cell>
          <cell r="M837">
            <v>9.0152665481595609</v>
          </cell>
          <cell r="N837">
            <v>1.1352034949457901</v>
          </cell>
        </row>
        <row r="838">
          <cell r="G838" t="str">
            <v>Finland</v>
          </cell>
          <cell r="H838">
            <v>3</v>
          </cell>
          <cell r="I838">
            <v>4</v>
          </cell>
          <cell r="J838">
            <v>3</v>
          </cell>
          <cell r="K838">
            <v>45.8</v>
          </cell>
          <cell r="L838">
            <v>26307.902220441501</v>
          </cell>
          <cell r="M838">
            <v>6.4596828909303703</v>
          </cell>
          <cell r="N838">
            <v>0.96960178849261003</v>
          </cell>
        </row>
        <row r="839">
          <cell r="G839" t="str">
            <v>Flanders (Belgium)</v>
          </cell>
          <cell r="H839">
            <v>1</v>
          </cell>
          <cell r="I839">
            <v>1</v>
          </cell>
          <cell r="J839">
            <v>3</v>
          </cell>
          <cell r="K839">
            <v>160.19999999999999</v>
          </cell>
          <cell r="L839">
            <v>121543.379434164</v>
          </cell>
          <cell r="M839">
            <v>55.1553352960862</v>
          </cell>
          <cell r="N839">
            <v>3.57524079598095</v>
          </cell>
        </row>
        <row r="840">
          <cell r="G840" t="str">
            <v>Flanders (Belgium)</v>
          </cell>
          <cell r="H840">
            <v>1</v>
          </cell>
          <cell r="I840">
            <v>2</v>
          </cell>
          <cell r="J840">
            <v>3</v>
          </cell>
          <cell r="K840">
            <v>111</v>
          </cell>
          <cell r="L840">
            <v>87942.847096596801</v>
          </cell>
          <cell r="M840">
            <v>40.541075675415499</v>
          </cell>
          <cell r="N840">
            <v>3.5764780984923701</v>
          </cell>
        </row>
        <row r="841">
          <cell r="G841" t="str">
            <v>Flanders (Belgium)</v>
          </cell>
          <cell r="H841">
            <v>1</v>
          </cell>
          <cell r="I841">
            <v>3</v>
          </cell>
          <cell r="J841">
            <v>3</v>
          </cell>
          <cell r="K841">
            <v>42.7</v>
          </cell>
          <cell r="L841">
            <v>33558.0288778002</v>
          </cell>
          <cell r="M841">
            <v>33.992952196767099</v>
          </cell>
          <cell r="N841">
            <v>4.9740623100811803</v>
          </cell>
        </row>
        <row r="842">
          <cell r="G842" t="str">
            <v>Flanders (Belgium)</v>
          </cell>
          <cell r="H842">
            <v>1</v>
          </cell>
          <cell r="I842">
            <v>4</v>
          </cell>
          <cell r="J842">
            <v>3</v>
          </cell>
          <cell r="K842">
            <v>4.0999999999999996</v>
          </cell>
          <cell r="L842">
            <v>3209.9554651403</v>
          </cell>
          <cell r="M842">
            <v>31.325898662620599</v>
          </cell>
          <cell r="N842">
            <v>17.978043258065998</v>
          </cell>
        </row>
        <row r="843">
          <cell r="G843" t="str">
            <v>Flanders (Belgium)</v>
          </cell>
          <cell r="H843">
            <v>2</v>
          </cell>
          <cell r="I843">
            <v>1</v>
          </cell>
          <cell r="J843">
            <v>3</v>
          </cell>
          <cell r="K843">
            <v>82.4</v>
          </cell>
          <cell r="L843">
            <v>63631.846376429698</v>
          </cell>
          <cell r="M843">
            <v>30.581534699088301</v>
          </cell>
          <cell r="N843">
            <v>3.3820983856439701</v>
          </cell>
        </row>
        <row r="844">
          <cell r="G844" t="str">
            <v>Flanders (Belgium)</v>
          </cell>
          <cell r="H844">
            <v>2</v>
          </cell>
          <cell r="I844">
            <v>2</v>
          </cell>
          <cell r="J844">
            <v>3</v>
          </cell>
          <cell r="K844">
            <v>138.69999999999999</v>
          </cell>
          <cell r="L844">
            <v>105539.592812934</v>
          </cell>
          <cell r="M844">
            <v>20.342877266277998</v>
          </cell>
          <cell r="N844">
            <v>1.9822030881127899</v>
          </cell>
        </row>
        <row r="845">
          <cell r="G845" t="str">
            <v>Flanders (Belgium)</v>
          </cell>
          <cell r="H845">
            <v>2</v>
          </cell>
          <cell r="I845">
            <v>3</v>
          </cell>
          <cell r="J845">
            <v>3</v>
          </cell>
          <cell r="K845">
            <v>115.3</v>
          </cell>
          <cell r="L845">
            <v>86787.255424571806</v>
          </cell>
          <cell r="M845">
            <v>16.1683297412104</v>
          </cell>
          <cell r="N845">
            <v>1.7317226598114399</v>
          </cell>
        </row>
        <row r="846">
          <cell r="G846" t="str">
            <v>Flanders (Belgium)</v>
          </cell>
          <cell r="H846">
            <v>2</v>
          </cell>
          <cell r="I846">
            <v>4</v>
          </cell>
          <cell r="J846">
            <v>3</v>
          </cell>
          <cell r="K846">
            <v>20.6</v>
          </cell>
          <cell r="L846">
            <v>15577.351969948</v>
          </cell>
          <cell r="M846">
            <v>11.0875805734228</v>
          </cell>
          <cell r="N846">
            <v>3.0910028261606</v>
          </cell>
        </row>
        <row r="847">
          <cell r="G847" t="str">
            <v>Flanders (Belgium)</v>
          </cell>
          <cell r="H847">
            <v>3</v>
          </cell>
          <cell r="I847">
            <v>1</v>
          </cell>
          <cell r="J847">
            <v>3</v>
          </cell>
          <cell r="K847">
            <v>15.4</v>
          </cell>
          <cell r="L847">
            <v>11531.0582275449</v>
          </cell>
          <cell r="M847">
            <v>31.839824836136899</v>
          </cell>
          <cell r="N847">
            <v>8.7401009032451196</v>
          </cell>
        </row>
        <row r="848">
          <cell r="G848" t="str">
            <v>Flanders (Belgium)</v>
          </cell>
          <cell r="H848">
            <v>3</v>
          </cell>
          <cell r="I848">
            <v>2</v>
          </cell>
          <cell r="J848">
            <v>3</v>
          </cell>
          <cell r="K848">
            <v>40.6</v>
          </cell>
          <cell r="L848">
            <v>31357.662146264702</v>
          </cell>
          <cell r="M848">
            <v>15.5996692143736</v>
          </cell>
          <cell r="N848">
            <v>2.7906317211307199</v>
          </cell>
        </row>
        <row r="849">
          <cell r="G849" t="str">
            <v>Flanders (Belgium)</v>
          </cell>
          <cell r="H849">
            <v>3</v>
          </cell>
          <cell r="I849">
            <v>3</v>
          </cell>
          <cell r="J849">
            <v>3</v>
          </cell>
          <cell r="K849">
            <v>72.5</v>
          </cell>
          <cell r="L849">
            <v>56357.282171991603</v>
          </cell>
          <cell r="M849">
            <v>9.4811189605166906</v>
          </cell>
          <cell r="N849">
            <v>1.11944535676674</v>
          </cell>
        </row>
        <row r="850">
          <cell r="G850" t="str">
            <v>Flanders (Belgium)</v>
          </cell>
          <cell r="H850">
            <v>3</v>
          </cell>
          <cell r="I850">
            <v>4</v>
          </cell>
          <cell r="J850">
            <v>3</v>
          </cell>
          <cell r="K850">
            <v>32.5</v>
          </cell>
          <cell r="L850">
            <v>24631.479645213902</v>
          </cell>
          <cell r="M850">
            <v>5.4567359935665296</v>
          </cell>
          <cell r="N850">
            <v>1.11657770197789</v>
          </cell>
        </row>
        <row r="851">
          <cell r="G851" t="str">
            <v>France</v>
          </cell>
          <cell r="H851">
            <v>1</v>
          </cell>
          <cell r="I851">
            <v>2</v>
          </cell>
          <cell r="J851">
            <v>3</v>
          </cell>
          <cell r="K851">
            <v>7</v>
          </cell>
          <cell r="L851">
            <v>30636.889850678799</v>
          </cell>
          <cell r="M851">
            <v>88.259816450536206</v>
          </cell>
          <cell r="N851">
            <v>9.7275155642908295</v>
          </cell>
        </row>
        <row r="852">
          <cell r="G852" t="str">
            <v>France</v>
          </cell>
          <cell r="H852">
            <v>1</v>
          </cell>
          <cell r="I852">
            <v>1</v>
          </cell>
          <cell r="J852">
            <v>3</v>
          </cell>
          <cell r="K852">
            <v>371.3</v>
          </cell>
          <cell r="L852">
            <v>2189593.9443139299</v>
          </cell>
          <cell r="M852">
            <v>43.189706586707103</v>
          </cell>
          <cell r="N852">
            <v>1.58314192383797</v>
          </cell>
        </row>
        <row r="853">
          <cell r="G853" t="str">
            <v>France</v>
          </cell>
          <cell r="H853">
            <v>1</v>
          </cell>
          <cell r="I853">
            <v>2</v>
          </cell>
          <cell r="J853">
            <v>3</v>
          </cell>
          <cell r="K853">
            <v>150.69999999999999</v>
          </cell>
          <cell r="L853">
            <v>880618.61249538604</v>
          </cell>
          <cell r="M853">
            <v>35.553354466601697</v>
          </cell>
          <cell r="N853">
            <v>2.6393718498700198</v>
          </cell>
        </row>
        <row r="854">
          <cell r="G854" t="str">
            <v>France</v>
          </cell>
          <cell r="H854">
            <v>1</v>
          </cell>
          <cell r="I854">
            <v>3</v>
          </cell>
          <cell r="J854">
            <v>3</v>
          </cell>
          <cell r="K854">
            <v>41.4</v>
          </cell>
          <cell r="L854">
            <v>225499.81802357201</v>
          </cell>
          <cell r="M854">
            <v>30.725546754275101</v>
          </cell>
          <cell r="N854">
            <v>4.6688722559866598</v>
          </cell>
        </row>
        <row r="855">
          <cell r="G855" t="str">
            <v>France</v>
          </cell>
          <cell r="H855">
            <v>1</v>
          </cell>
          <cell r="I855">
            <v>4</v>
          </cell>
          <cell r="J855">
            <v>3</v>
          </cell>
          <cell r="K855">
            <v>3.6</v>
          </cell>
          <cell r="L855">
            <v>19768.360178103499</v>
          </cell>
          <cell r="M855">
            <v>25.7856336771823</v>
          </cell>
          <cell r="N855">
            <v>13.686814800115901</v>
          </cell>
        </row>
        <row r="856">
          <cell r="G856" t="str">
            <v>France</v>
          </cell>
          <cell r="H856">
            <v>2</v>
          </cell>
          <cell r="I856">
            <v>3</v>
          </cell>
          <cell r="J856">
            <v>3</v>
          </cell>
          <cell r="K856">
            <v>1</v>
          </cell>
          <cell r="L856">
            <v>4536.67417559348</v>
          </cell>
          <cell r="M856">
            <v>26.367179710316002</v>
          </cell>
          <cell r="N856">
            <v>19.859647051777699</v>
          </cell>
        </row>
        <row r="857">
          <cell r="G857" t="str">
            <v>France</v>
          </cell>
          <cell r="H857">
            <v>2</v>
          </cell>
          <cell r="I857">
            <v>1</v>
          </cell>
          <cell r="J857">
            <v>3</v>
          </cell>
          <cell r="K857">
            <v>170</v>
          </cell>
          <cell r="L857">
            <v>1026671.46751658</v>
          </cell>
          <cell r="M857">
            <v>26.6571347439662</v>
          </cell>
          <cell r="N857">
            <v>1.7013113079833799</v>
          </cell>
        </row>
      </sheetData>
      <sheetData sheetId="52">
        <row r="1">
          <cell r="G1" t="str">
            <v>CNTRY_OUT</v>
          </cell>
          <cell r="H1" t="str">
            <v>NUMLEVb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792</v>
          </cell>
          <cell r="K3">
            <v>1410451.59614828</v>
          </cell>
          <cell r="L3">
            <v>58.468509376101103</v>
          </cell>
          <cell r="M3">
            <v>1.60450973197376</v>
          </cell>
        </row>
        <row r="4">
          <cell r="G4" t="str">
            <v>Australia</v>
          </cell>
          <cell r="H4">
            <v>2</v>
          </cell>
          <cell r="I4">
            <v>1</v>
          </cell>
          <cell r="J4">
            <v>1557</v>
          </cell>
          <cell r="K4">
            <v>2807950.40356373</v>
          </cell>
          <cell r="L4">
            <v>75.059615584899007</v>
          </cell>
          <cell r="M4">
            <v>1.1126668661922601</v>
          </cell>
        </row>
        <row r="5">
          <cell r="G5" t="str">
            <v>Australia</v>
          </cell>
          <cell r="H5">
            <v>3</v>
          </cell>
          <cell r="I5">
            <v>1</v>
          </cell>
          <cell r="J5">
            <v>1798.2</v>
          </cell>
          <cell r="K5">
            <v>3256184.8369903001</v>
          </cell>
          <cell r="L5">
            <v>83.309522212598907</v>
          </cell>
          <cell r="M5">
            <v>1.0034117565632901</v>
          </cell>
        </row>
        <row r="6">
          <cell r="G6" t="str">
            <v>Australia</v>
          </cell>
          <cell r="H6">
            <v>4</v>
          </cell>
          <cell r="I6">
            <v>1</v>
          </cell>
          <cell r="J6">
            <v>793.8</v>
          </cell>
          <cell r="K6">
            <v>1424383.21823342</v>
          </cell>
          <cell r="L6">
            <v>87.849194821836406</v>
          </cell>
          <cell r="M6">
            <v>1.68418339307623</v>
          </cell>
        </row>
        <row r="7">
          <cell r="G7" t="str">
            <v>Austria</v>
          </cell>
          <cell r="H7">
            <v>1</v>
          </cell>
          <cell r="I7">
            <v>1</v>
          </cell>
          <cell r="J7">
            <v>322.5</v>
          </cell>
          <cell r="K7">
            <v>410619.75816298003</v>
          </cell>
          <cell r="L7">
            <v>60.668015848552898</v>
          </cell>
          <cell r="M7">
            <v>2.4113909919471102</v>
          </cell>
        </row>
        <row r="8">
          <cell r="G8" t="str">
            <v>Austria</v>
          </cell>
          <cell r="H8">
            <v>2</v>
          </cell>
          <cell r="I8">
            <v>1</v>
          </cell>
          <cell r="J8">
            <v>965.9</v>
          </cell>
          <cell r="K8">
            <v>1131366.3401482999</v>
          </cell>
          <cell r="L8">
            <v>72.4521337258915</v>
          </cell>
          <cell r="M8">
            <v>1.45856395578704</v>
          </cell>
        </row>
        <row r="9">
          <cell r="G9" t="str">
            <v>Austria</v>
          </cell>
          <cell r="H9">
            <v>3</v>
          </cell>
          <cell r="I9">
            <v>1</v>
          </cell>
          <cell r="J9">
            <v>1317.9</v>
          </cell>
          <cell r="K9">
            <v>1406800.58222438</v>
          </cell>
          <cell r="L9">
            <v>82.593287842200198</v>
          </cell>
          <cell r="M9">
            <v>1.1040799528128999</v>
          </cell>
        </row>
        <row r="10">
          <cell r="G10" t="str">
            <v>Austria</v>
          </cell>
          <cell r="H10">
            <v>4</v>
          </cell>
          <cell r="I10">
            <v>1</v>
          </cell>
          <cell r="J10">
            <v>587.70000000000005</v>
          </cell>
          <cell r="K10">
            <v>570180.43455894396</v>
          </cell>
          <cell r="L10">
            <v>89.4441582483079</v>
          </cell>
          <cell r="M10">
            <v>1.52838738830877</v>
          </cell>
        </row>
        <row r="11">
          <cell r="G11" t="str">
            <v>Canada</v>
          </cell>
          <cell r="I11">
            <v>1</v>
          </cell>
          <cell r="J11">
            <v>4</v>
          </cell>
          <cell r="K11">
            <v>2833.0818444685101</v>
          </cell>
          <cell r="L11">
            <v>80.610791491491696</v>
          </cell>
          <cell r="M11">
            <v>19.3438918909062</v>
          </cell>
        </row>
        <row r="12">
          <cell r="G12" t="str">
            <v>Canada</v>
          </cell>
          <cell r="H12">
            <v>1</v>
          </cell>
          <cell r="I12">
            <v>1</v>
          </cell>
          <cell r="J12">
            <v>3594.4</v>
          </cell>
          <cell r="K12">
            <v>2825950.6561171501</v>
          </cell>
          <cell r="L12">
            <v>65.4836821241623</v>
          </cell>
          <cell r="M12">
            <v>1.1441037247751999</v>
          </cell>
        </row>
        <row r="13">
          <cell r="G13" t="str">
            <v>Canada</v>
          </cell>
          <cell r="H13">
            <v>2</v>
          </cell>
          <cell r="I13">
            <v>1</v>
          </cell>
          <cell r="J13">
            <v>5555.5</v>
          </cell>
          <cell r="K13">
            <v>4688429.9013139401</v>
          </cell>
          <cell r="L13">
            <v>79.049747245399004</v>
          </cell>
          <cell r="M13">
            <v>0.97232284032041705</v>
          </cell>
        </row>
        <row r="14">
          <cell r="G14" t="str">
            <v>Canada</v>
          </cell>
          <cell r="H14">
            <v>3</v>
          </cell>
          <cell r="I14">
            <v>1</v>
          </cell>
          <cell r="J14">
            <v>5521.5</v>
          </cell>
          <cell r="K14">
            <v>5204467.4260855801</v>
          </cell>
          <cell r="L14">
            <v>85.420816400406395</v>
          </cell>
          <cell r="M14">
            <v>0.84473929783277102</v>
          </cell>
        </row>
        <row r="15">
          <cell r="G15" t="str">
            <v>Canada</v>
          </cell>
          <cell r="H15">
            <v>4</v>
          </cell>
          <cell r="I15">
            <v>1</v>
          </cell>
          <cell r="J15">
            <v>2048.6</v>
          </cell>
          <cell r="K15">
            <v>2219383.7052551401</v>
          </cell>
          <cell r="L15">
            <v>91.683063329523506</v>
          </cell>
          <cell r="M15">
            <v>1.24960442966527</v>
          </cell>
        </row>
        <row r="16">
          <cell r="G16" t="str">
            <v>Sharks</v>
          </cell>
          <cell r="H16">
            <v>1</v>
          </cell>
          <cell r="I16">
            <v>1</v>
          </cell>
          <cell r="J16">
            <v>1886.2</v>
          </cell>
          <cell r="K16">
            <v>4522133.1301411903</v>
          </cell>
          <cell r="L16">
            <v>74.101259528937504</v>
          </cell>
          <cell r="M16">
            <v>1.37273712088093</v>
          </cell>
        </row>
        <row r="17">
          <cell r="G17" t="str">
            <v>Sharks</v>
          </cell>
          <cell r="H17">
            <v>2</v>
          </cell>
          <cell r="I17">
            <v>1</v>
          </cell>
          <cell r="J17">
            <v>801.3</v>
          </cell>
          <cell r="K17">
            <v>2022696.2530064699</v>
          </cell>
          <cell r="L17">
            <v>88.005670809944704</v>
          </cell>
          <cell r="M17">
            <v>1.9175013257139599</v>
          </cell>
        </row>
        <row r="18">
          <cell r="G18" t="str">
            <v>Sharks</v>
          </cell>
          <cell r="H18">
            <v>3</v>
          </cell>
          <cell r="I18">
            <v>1</v>
          </cell>
          <cell r="J18">
            <v>306.10000000000002</v>
          </cell>
          <cell r="K18">
            <v>824861.08302294498</v>
          </cell>
          <cell r="L18">
            <v>91.217435608413197</v>
          </cell>
          <cell r="M18">
            <v>2.9846982599773102</v>
          </cell>
        </row>
        <row r="19">
          <cell r="G19" t="str">
            <v>Sharks</v>
          </cell>
          <cell r="H19">
            <v>4</v>
          </cell>
          <cell r="I19">
            <v>1</v>
          </cell>
          <cell r="J19">
            <v>54.4</v>
          </cell>
          <cell r="K19">
            <v>182680.89447326001</v>
          </cell>
          <cell r="L19">
            <v>94.7069782501368</v>
          </cell>
          <cell r="M19">
            <v>6.3298897904565203</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1018.1</v>
          </cell>
          <cell r="K21">
            <v>1493743.1315838101</v>
          </cell>
          <cell r="L21">
            <v>71.162122099139495</v>
          </cell>
          <cell r="M21">
            <v>2.01955759178797</v>
          </cell>
        </row>
        <row r="22">
          <cell r="G22" t="str">
            <v>Czech Republic</v>
          </cell>
          <cell r="H22">
            <v>3</v>
          </cell>
          <cell r="I22">
            <v>1</v>
          </cell>
          <cell r="J22">
            <v>1331.9</v>
          </cell>
          <cell r="K22">
            <v>1879153.9226990701</v>
          </cell>
          <cell r="L22">
            <v>79.010057084056399</v>
          </cell>
          <cell r="M22">
            <v>1.6963065983036401</v>
          </cell>
        </row>
        <row r="23">
          <cell r="G23" t="str">
            <v>Czech Republic</v>
          </cell>
          <cell r="H23">
            <v>4</v>
          </cell>
          <cell r="I23">
            <v>1</v>
          </cell>
          <cell r="J23">
            <v>460.2</v>
          </cell>
          <cell r="K23">
            <v>610184.70214620302</v>
          </cell>
          <cell r="L23">
            <v>88.279844960956197</v>
          </cell>
          <cell r="M23">
            <v>3.3556787191582802</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531</v>
          </cell>
          <cell r="K25">
            <v>231329.36087542199</v>
          </cell>
          <cell r="L25">
            <v>56.316040427296201</v>
          </cell>
          <cell r="M25">
            <v>2.22408704105586</v>
          </cell>
        </row>
        <row r="26">
          <cell r="G26" t="str">
            <v>Denmark</v>
          </cell>
          <cell r="H26">
            <v>2</v>
          </cell>
          <cell r="I26">
            <v>1</v>
          </cell>
          <cell r="J26">
            <v>1294.4000000000001</v>
          </cell>
          <cell r="K26">
            <v>625517.30568043399</v>
          </cell>
          <cell r="L26">
            <v>73.146236949976398</v>
          </cell>
          <cell r="M26">
            <v>1.3390854078449099</v>
          </cell>
        </row>
        <row r="27">
          <cell r="G27" t="str">
            <v>Denmark</v>
          </cell>
          <cell r="H27">
            <v>3</v>
          </cell>
          <cell r="I27">
            <v>1</v>
          </cell>
          <cell r="J27">
            <v>1884.4</v>
          </cell>
          <cell r="K27">
            <v>946241.61547330103</v>
          </cell>
          <cell r="L27">
            <v>84.477081835134499</v>
          </cell>
          <cell r="M27">
            <v>1.12297255237639</v>
          </cell>
        </row>
        <row r="28">
          <cell r="G28" t="str">
            <v>Denmark</v>
          </cell>
          <cell r="H28">
            <v>4</v>
          </cell>
          <cell r="I28">
            <v>1</v>
          </cell>
          <cell r="J28">
            <v>961.2</v>
          </cell>
          <cell r="K28">
            <v>473648.91720399802</v>
          </cell>
          <cell r="L28">
            <v>90.173826688572206</v>
          </cell>
          <cell r="M28">
            <v>1.3605182087462699</v>
          </cell>
        </row>
        <row r="29">
          <cell r="G29" t="str">
            <v>England (UK)</v>
          </cell>
          <cell r="H29">
            <v>1</v>
          </cell>
          <cell r="I29">
            <v>1</v>
          </cell>
          <cell r="J29">
            <v>563.4</v>
          </cell>
          <cell r="K29">
            <v>3948773.9911314398</v>
          </cell>
          <cell r="L29">
            <v>60.8072898377619</v>
          </cell>
          <cell r="M29">
            <v>1.5747689577147801</v>
          </cell>
        </row>
        <row r="30">
          <cell r="G30" t="str">
            <v>England (UK)</v>
          </cell>
          <cell r="H30">
            <v>2</v>
          </cell>
          <cell r="I30">
            <v>1</v>
          </cell>
          <cell r="J30">
            <v>1010.2</v>
          </cell>
          <cell r="K30">
            <v>6641338.9767199</v>
          </cell>
          <cell r="L30">
            <v>74.785889187790801</v>
          </cell>
          <cell r="M30">
            <v>1.3375412901527699</v>
          </cell>
        </row>
        <row r="31">
          <cell r="G31" t="str">
            <v>England (UK)</v>
          </cell>
          <cell r="H31">
            <v>3</v>
          </cell>
          <cell r="I31">
            <v>1</v>
          </cell>
          <cell r="J31">
            <v>1081.3</v>
          </cell>
          <cell r="K31">
            <v>7076652.87532725</v>
          </cell>
          <cell r="L31">
            <v>84.319924655772795</v>
          </cell>
          <cell r="M31">
            <v>1.1042578914333201</v>
          </cell>
        </row>
        <row r="32">
          <cell r="G32" t="str">
            <v>England (UK)</v>
          </cell>
          <cell r="H32">
            <v>4</v>
          </cell>
          <cell r="I32">
            <v>1</v>
          </cell>
          <cell r="J32">
            <v>440.1</v>
          </cell>
          <cell r="K32">
            <v>2958348.2310816101</v>
          </cell>
          <cell r="L32">
            <v>87.437372200888603</v>
          </cell>
          <cell r="M32">
            <v>1.69932579429965</v>
          </cell>
        </row>
        <row r="33">
          <cell r="G33" t="str">
            <v>Estonia</v>
          </cell>
          <cell r="H33">
            <v>1</v>
          </cell>
          <cell r="I33">
            <v>1</v>
          </cell>
          <cell r="J33">
            <v>559.4</v>
          </cell>
          <cell r="K33">
            <v>65563.000528202494</v>
          </cell>
          <cell r="L33">
            <v>61.284178226173204</v>
          </cell>
          <cell r="M33">
            <v>1.99317685348681</v>
          </cell>
        </row>
        <row r="34">
          <cell r="G34" t="str">
            <v>Estonia</v>
          </cell>
          <cell r="H34">
            <v>2</v>
          </cell>
          <cell r="I34">
            <v>1</v>
          </cell>
          <cell r="J34">
            <v>1670.8</v>
          </cell>
          <cell r="K34">
            <v>196068.439839645</v>
          </cell>
          <cell r="L34">
            <v>75.080679572201802</v>
          </cell>
          <cell r="M34">
            <v>0.97451468869917102</v>
          </cell>
        </row>
        <row r="35">
          <cell r="G35" t="str">
            <v>Estonia</v>
          </cell>
          <cell r="H35">
            <v>3</v>
          </cell>
          <cell r="I35">
            <v>1</v>
          </cell>
          <cell r="J35">
            <v>1896.3</v>
          </cell>
          <cell r="K35">
            <v>227294.80679983101</v>
          </cell>
          <cell r="L35">
            <v>84.161695952584694</v>
          </cell>
          <cell r="M35">
            <v>0.85839180617471</v>
          </cell>
        </row>
        <row r="36">
          <cell r="G36" t="str">
            <v>Estonia</v>
          </cell>
          <cell r="H36">
            <v>4</v>
          </cell>
          <cell r="I36">
            <v>1</v>
          </cell>
          <cell r="J36">
            <v>598.5</v>
          </cell>
          <cell r="K36">
            <v>74463.285691786703</v>
          </cell>
          <cell r="L36">
            <v>93.382609702550894</v>
          </cell>
          <cell r="M36">
            <v>1.1951284198758001</v>
          </cell>
        </row>
        <row r="37">
          <cell r="G37" t="str">
            <v>Finland</v>
          </cell>
          <cell r="H37">
            <v>1</v>
          </cell>
          <cell r="I37">
            <v>1</v>
          </cell>
          <cell r="J37">
            <v>283.60000000000002</v>
          </cell>
          <cell r="K37">
            <v>197211.31334785299</v>
          </cell>
          <cell r="L37">
            <v>52.714288799451701</v>
          </cell>
          <cell r="M37">
            <v>2.6064048010294001</v>
          </cell>
        </row>
        <row r="38">
          <cell r="G38" t="str">
            <v>Finland</v>
          </cell>
          <cell r="H38">
            <v>2</v>
          </cell>
          <cell r="I38">
            <v>1</v>
          </cell>
          <cell r="J38">
            <v>930.8</v>
          </cell>
          <cell r="K38">
            <v>600409.67615518102</v>
          </cell>
          <cell r="L38">
            <v>73.560567321425097</v>
          </cell>
          <cell r="M38">
            <v>1.6183761206399601</v>
          </cell>
        </row>
        <row r="39">
          <cell r="G39" t="str">
            <v>Finland</v>
          </cell>
          <cell r="H39">
            <v>3</v>
          </cell>
          <cell r="I39">
            <v>1</v>
          </cell>
          <cell r="J39">
            <v>1430.5</v>
          </cell>
          <cell r="K39">
            <v>886506.36448101304</v>
          </cell>
          <cell r="L39">
            <v>82.971801554658498</v>
          </cell>
          <cell r="M39">
            <v>0.98566381158981797</v>
          </cell>
        </row>
        <row r="40">
          <cell r="G40" t="str">
            <v>Finland</v>
          </cell>
          <cell r="H40">
            <v>4</v>
          </cell>
          <cell r="I40">
            <v>1</v>
          </cell>
          <cell r="J40">
            <v>843.1</v>
          </cell>
          <cell r="K40">
            <v>504974.99850554398</v>
          </cell>
          <cell r="L40">
            <v>88.839148969663299</v>
          </cell>
          <cell r="M40">
            <v>1.1134722391975</v>
          </cell>
        </row>
        <row r="41">
          <cell r="G41" t="str">
            <v>Flanders (Belgium)</v>
          </cell>
          <cell r="H41">
            <v>1</v>
          </cell>
          <cell r="I41">
            <v>1</v>
          </cell>
          <cell r="J41">
            <v>310.2</v>
          </cell>
          <cell r="K41">
            <v>259451.32645020701</v>
          </cell>
          <cell r="L41">
            <v>55.788831703379799</v>
          </cell>
          <cell r="M41">
            <v>2.0901456543364598</v>
          </cell>
        </row>
        <row r="42">
          <cell r="G42" t="str">
            <v>Flanders (Belgium)</v>
          </cell>
          <cell r="H42">
            <v>2</v>
          </cell>
          <cell r="I42">
            <v>1</v>
          </cell>
          <cell r="J42">
            <v>827.8</v>
          </cell>
          <cell r="K42">
            <v>693581.45058267203</v>
          </cell>
          <cell r="L42">
            <v>74.028588740222901</v>
          </cell>
          <cell r="M42">
            <v>1.4787559494059399</v>
          </cell>
        </row>
        <row r="43">
          <cell r="G43" t="str">
            <v>Flanders (Belgium)</v>
          </cell>
          <cell r="H43">
            <v>3</v>
          </cell>
          <cell r="I43">
            <v>1</v>
          </cell>
          <cell r="J43">
            <v>1248.0999999999999</v>
          </cell>
          <cell r="K43">
            <v>1037490.31734498</v>
          </cell>
          <cell r="L43">
            <v>84.331631375990796</v>
          </cell>
          <cell r="M43">
            <v>1.0328411323728599</v>
          </cell>
        </row>
        <row r="44">
          <cell r="G44" t="str">
            <v>Flanders (Belgium)</v>
          </cell>
          <cell r="H44">
            <v>4</v>
          </cell>
          <cell r="I44">
            <v>1</v>
          </cell>
          <cell r="J44">
            <v>658.9</v>
          </cell>
          <cell r="K44">
            <v>551169.90546393895</v>
          </cell>
          <cell r="L44">
            <v>91.411614841849698</v>
          </cell>
          <cell r="M44">
            <v>1.1509150423528001</v>
          </cell>
        </row>
        <row r="45">
          <cell r="G45" t="str">
            <v>France</v>
          </cell>
          <cell r="I45">
            <v>1</v>
          </cell>
          <cell r="J45">
            <v>4</v>
          </cell>
          <cell r="K45">
            <v>16744.359231660401</v>
          </cell>
          <cell r="L45">
            <v>32.251596714439103</v>
          </cell>
          <cell r="M45">
            <v>12.5184842415958</v>
          </cell>
        </row>
        <row r="46">
          <cell r="G46" t="str">
            <v>France</v>
          </cell>
          <cell r="H46">
            <v>1</v>
          </cell>
          <cell r="I46">
            <v>1</v>
          </cell>
          <cell r="J46">
            <v>927.9</v>
          </cell>
          <cell r="K46">
            <v>5477960.8874420896</v>
          </cell>
          <cell r="L46">
            <v>57.321222010397399</v>
          </cell>
          <cell r="M46">
            <v>1.11465178851666</v>
          </cell>
        </row>
        <row r="47">
          <cell r="G47" t="str">
            <v>France</v>
          </cell>
          <cell r="H47">
            <v>2</v>
          </cell>
          <cell r="I47">
            <v>1</v>
          </cell>
          <cell r="J47">
            <v>1354.2</v>
          </cell>
          <cell r="K47">
            <v>7718188.9004150396</v>
          </cell>
          <cell r="L47">
            <v>71.6435719340746</v>
          </cell>
          <cell r="M47">
            <v>1.02187958159068</v>
          </cell>
        </row>
        <row r="48">
          <cell r="G48" t="str">
            <v>France</v>
          </cell>
          <cell r="H48">
            <v>3</v>
          </cell>
          <cell r="I48">
            <v>1</v>
          </cell>
          <cell r="J48">
            <v>1381.3</v>
          </cell>
          <cell r="K48">
            <v>7420966.3124214401</v>
          </cell>
          <cell r="L48">
            <v>81.166185152117606</v>
          </cell>
          <cell r="M48">
            <v>1.1279282682406699</v>
          </cell>
        </row>
        <row r="49">
          <cell r="G49" t="str">
            <v>France</v>
          </cell>
          <cell r="H49">
            <v>4</v>
          </cell>
          <cell r="I49">
            <v>1</v>
          </cell>
          <cell r="J49">
            <v>466.6</v>
          </cell>
          <cell r="K49">
            <v>2394320.4196047401</v>
          </cell>
          <cell r="L49">
            <v>87.597844119540596</v>
          </cell>
          <cell r="M49">
            <v>1.6310924133703499</v>
          </cell>
        </row>
        <row r="50">
          <cell r="G50" t="str">
            <v>Germany</v>
          </cell>
          <cell r="H50">
            <v>1</v>
          </cell>
          <cell r="I50">
            <v>1</v>
          </cell>
          <cell r="J50">
            <v>444.7</v>
          </cell>
          <cell r="K50">
            <v>5072295.8907275302</v>
          </cell>
          <cell r="L50">
            <v>61.827860308488098</v>
          </cell>
          <cell r="M50">
            <v>1.9535870262394199</v>
          </cell>
        </row>
        <row r="51">
          <cell r="G51" t="str">
            <v>Germany</v>
          </cell>
          <cell r="H51">
            <v>2</v>
          </cell>
          <cell r="I51">
            <v>1</v>
          </cell>
          <cell r="J51">
            <v>1030.8</v>
          </cell>
          <cell r="K51">
            <v>10743790.050302301</v>
          </cell>
          <cell r="L51">
            <v>78.121272315130398</v>
          </cell>
          <cell r="M51">
            <v>1.5001012206461399</v>
          </cell>
        </row>
        <row r="52">
          <cell r="G52" t="str">
            <v>Germany</v>
          </cell>
          <cell r="H52">
            <v>3</v>
          </cell>
          <cell r="I52">
            <v>1</v>
          </cell>
          <cell r="J52">
            <v>1376.6</v>
          </cell>
          <cell r="K52">
            <v>13394295.6120397</v>
          </cell>
          <cell r="L52">
            <v>86.952238920145405</v>
          </cell>
          <cell r="M52">
            <v>1.04372525280762</v>
          </cell>
        </row>
        <row r="53">
          <cell r="G53" t="str">
            <v>Germany</v>
          </cell>
          <cell r="H53">
            <v>4</v>
          </cell>
          <cell r="I53">
            <v>1</v>
          </cell>
          <cell r="J53">
            <v>621.9</v>
          </cell>
          <cell r="K53">
            <v>5873431.5788326301</v>
          </cell>
          <cell r="L53">
            <v>91.255014572139999</v>
          </cell>
          <cell r="M53">
            <v>1.2652650958967799</v>
          </cell>
        </row>
        <row r="54">
          <cell r="G54" t="str">
            <v>Capitals</v>
          </cell>
          <cell r="H54">
            <v>1</v>
          </cell>
          <cell r="I54">
            <v>1</v>
          </cell>
          <cell r="J54">
            <v>633.4</v>
          </cell>
          <cell r="K54">
            <v>856750.17886455799</v>
          </cell>
          <cell r="L54">
            <v>49.9145432201774</v>
          </cell>
          <cell r="M54">
            <v>1.8480681938661501</v>
          </cell>
        </row>
        <row r="55">
          <cell r="G55" t="str">
            <v>Capitals</v>
          </cell>
          <cell r="H55">
            <v>2</v>
          </cell>
          <cell r="I55">
            <v>1</v>
          </cell>
          <cell r="J55">
            <v>894.5</v>
          </cell>
          <cell r="K55">
            <v>1189017.7786713601</v>
          </cell>
          <cell r="L55">
            <v>50.048621983087401</v>
          </cell>
          <cell r="M55">
            <v>1.6122616184568299</v>
          </cell>
        </row>
        <row r="56">
          <cell r="G56" t="str">
            <v>Capitals</v>
          </cell>
          <cell r="H56">
            <v>3</v>
          </cell>
          <cell r="I56">
            <v>1</v>
          </cell>
          <cell r="J56">
            <v>605.9</v>
          </cell>
          <cell r="K56">
            <v>869273.10706061195</v>
          </cell>
          <cell r="L56">
            <v>58.817692408476297</v>
          </cell>
          <cell r="M56">
            <v>2.26944693749107</v>
          </cell>
        </row>
        <row r="57">
          <cell r="G57" t="str">
            <v>Capitals</v>
          </cell>
          <cell r="H57">
            <v>4</v>
          </cell>
          <cell r="I57">
            <v>1</v>
          </cell>
          <cell r="J57">
            <v>158.19999999999999</v>
          </cell>
          <cell r="K57">
            <v>264227.89045699401</v>
          </cell>
          <cell r="L57">
            <v>75.308592054660906</v>
          </cell>
          <cell r="M57">
            <v>4.2090665232425399</v>
          </cell>
        </row>
        <row r="58">
          <cell r="G58" t="str">
            <v>Ireland</v>
          </cell>
          <cell r="H58">
            <v>1</v>
          </cell>
          <cell r="I58">
            <v>1</v>
          </cell>
          <cell r="J58">
            <v>609.70000000000005</v>
          </cell>
          <cell r="K58">
            <v>313970.70528865099</v>
          </cell>
          <cell r="L58">
            <v>50.608695353974902</v>
          </cell>
          <cell r="M58">
            <v>2.2205098591205399</v>
          </cell>
        </row>
        <row r="59">
          <cell r="G59" t="str">
            <v>Ireland</v>
          </cell>
          <cell r="H59">
            <v>2</v>
          </cell>
          <cell r="I59">
            <v>1</v>
          </cell>
          <cell r="J59">
            <v>1238.4000000000001</v>
          </cell>
          <cell r="K59">
            <v>604987.98575567896</v>
          </cell>
          <cell r="L59">
            <v>66.380005037679695</v>
          </cell>
          <cell r="M59">
            <v>1.54097585711976</v>
          </cell>
        </row>
        <row r="60">
          <cell r="G60" t="str">
            <v>Ireland</v>
          </cell>
          <cell r="H60">
            <v>3</v>
          </cell>
          <cell r="I60">
            <v>1</v>
          </cell>
          <cell r="J60">
            <v>1143.4000000000001</v>
          </cell>
          <cell r="K60">
            <v>532572.468664816</v>
          </cell>
          <cell r="L60">
            <v>76.016423962359099</v>
          </cell>
          <cell r="M60">
            <v>1.6798802398033701</v>
          </cell>
        </row>
        <row r="61">
          <cell r="G61" t="str">
            <v>Ireland</v>
          </cell>
          <cell r="H61">
            <v>4</v>
          </cell>
          <cell r="I61">
            <v>1</v>
          </cell>
          <cell r="J61">
            <v>367.5</v>
          </cell>
          <cell r="K61">
            <v>160879.86705954699</v>
          </cell>
          <cell r="L61">
            <v>83.589449117683003</v>
          </cell>
          <cell r="M61">
            <v>2.6564584948003098</v>
          </cell>
        </row>
        <row r="62">
          <cell r="G62" t="str">
            <v>Penguins</v>
          </cell>
          <cell r="H62">
            <v>1</v>
          </cell>
          <cell r="I62">
            <v>1</v>
          </cell>
          <cell r="J62">
            <v>858.8</v>
          </cell>
          <cell r="K62">
            <v>725512.885012427</v>
          </cell>
          <cell r="L62">
            <v>64.419254258885601</v>
          </cell>
          <cell r="M62">
            <v>1.3585420627990601</v>
          </cell>
        </row>
        <row r="63">
          <cell r="G63" t="str">
            <v>Penguins</v>
          </cell>
          <cell r="H63">
            <v>2</v>
          </cell>
          <cell r="I63">
            <v>1</v>
          </cell>
          <cell r="J63">
            <v>906.1</v>
          </cell>
          <cell r="K63">
            <v>833168.974747575</v>
          </cell>
          <cell r="L63">
            <v>77.538486559556304</v>
          </cell>
          <cell r="M63">
            <v>1.44275584863981</v>
          </cell>
        </row>
        <row r="64">
          <cell r="G64" t="str">
            <v>Penguins</v>
          </cell>
          <cell r="H64">
            <v>3</v>
          </cell>
          <cell r="I64">
            <v>1</v>
          </cell>
          <cell r="J64">
            <v>809</v>
          </cell>
          <cell r="K64">
            <v>797070.20244020398</v>
          </cell>
          <cell r="L64">
            <v>84.208628999643395</v>
          </cell>
          <cell r="M64">
            <v>1.25282335626797</v>
          </cell>
        </row>
        <row r="65">
          <cell r="G65" t="str">
            <v>Penguins</v>
          </cell>
          <cell r="H65">
            <v>4</v>
          </cell>
          <cell r="I65">
            <v>1</v>
          </cell>
          <cell r="J65">
            <v>346.1</v>
          </cell>
          <cell r="K65">
            <v>364340.39989667299</v>
          </cell>
          <cell r="L65">
            <v>87.906728309146303</v>
          </cell>
          <cell r="M65">
            <v>2.02955297444558</v>
          </cell>
        </row>
        <row r="66">
          <cell r="G66" t="str">
            <v>Italy</v>
          </cell>
          <cell r="H66">
            <v>1</v>
          </cell>
          <cell r="I66">
            <v>1</v>
          </cell>
          <cell r="J66">
            <v>606</v>
          </cell>
          <cell r="K66">
            <v>5251898.8904793803</v>
          </cell>
          <cell r="L66">
            <v>50.468974478114902</v>
          </cell>
          <cell r="M66">
            <v>1.8447200889406801</v>
          </cell>
        </row>
        <row r="67">
          <cell r="G67" t="str">
            <v>Italy</v>
          </cell>
          <cell r="H67">
            <v>2</v>
          </cell>
          <cell r="I67">
            <v>1</v>
          </cell>
          <cell r="J67">
            <v>1041.3</v>
          </cell>
          <cell r="K67">
            <v>7938963.0362273203</v>
          </cell>
          <cell r="L67">
            <v>62.378174628470902</v>
          </cell>
          <cell r="M67">
            <v>1.40951703953147</v>
          </cell>
        </row>
        <row r="68">
          <cell r="G68" t="str">
            <v>Italy</v>
          </cell>
          <cell r="H68">
            <v>3</v>
          </cell>
          <cell r="I68">
            <v>1</v>
          </cell>
          <cell r="J68">
            <v>850.9</v>
          </cell>
          <cell r="K68">
            <v>6068176.4708797997</v>
          </cell>
          <cell r="L68">
            <v>76.420573106686703</v>
          </cell>
          <cell r="M68">
            <v>1.87586135155079</v>
          </cell>
        </row>
        <row r="69">
          <cell r="G69" t="str">
            <v>Italy</v>
          </cell>
          <cell r="H69">
            <v>4</v>
          </cell>
          <cell r="I69">
            <v>1</v>
          </cell>
          <cell r="J69">
            <v>200.8</v>
          </cell>
          <cell r="K69">
            <v>1342149.0012570999</v>
          </cell>
          <cell r="L69">
            <v>88.447772902076593</v>
          </cell>
          <cell r="M69">
            <v>3.6999425149876202</v>
          </cell>
        </row>
        <row r="70">
          <cell r="G70" t="str">
            <v>Panthers</v>
          </cell>
          <cell r="H70">
            <v>1</v>
          </cell>
          <cell r="I70">
            <v>1</v>
          </cell>
          <cell r="J70">
            <v>1</v>
          </cell>
          <cell r="K70">
            <v>2745.8075953742896</v>
          </cell>
          <cell r="L70">
            <v>100</v>
          </cell>
          <cell r="M70">
            <v>0</v>
          </cell>
        </row>
        <row r="71">
          <cell r="G71" t="str">
            <v>Panthers</v>
          </cell>
          <cell r="H71">
            <v>2</v>
          </cell>
          <cell r="I71">
            <v>1</v>
          </cell>
          <cell r="J71">
            <v>810.2</v>
          </cell>
          <cell r="K71">
            <v>861574.52724044595</v>
          </cell>
          <cell r="L71">
            <v>63.2413143032189</v>
          </cell>
          <cell r="M71">
            <v>1.5510638038973901</v>
          </cell>
        </row>
        <row r="72">
          <cell r="G72" t="str">
            <v>Panthers</v>
          </cell>
          <cell r="H72">
            <v>3</v>
          </cell>
          <cell r="I72">
            <v>1</v>
          </cell>
          <cell r="J72">
            <v>261.2</v>
          </cell>
          <cell r="K72">
            <v>281648.82626736799</v>
          </cell>
          <cell r="L72">
            <v>72.771238379129997</v>
          </cell>
          <cell r="M72">
            <v>3.1911242555547901</v>
          </cell>
        </row>
        <row r="73">
          <cell r="G73" t="str">
            <v>Panthers</v>
          </cell>
          <cell r="H73">
            <v>4</v>
          </cell>
          <cell r="I73">
            <v>1</v>
          </cell>
          <cell r="J73">
            <v>31.2</v>
          </cell>
          <cell r="K73">
            <v>37312.6589498182</v>
          </cell>
          <cell r="L73">
            <v>73.466091765239298</v>
          </cell>
          <cell r="M73">
            <v>10.5433811645741</v>
          </cell>
        </row>
        <row r="74">
          <cell r="G74" t="str">
            <v>Japan</v>
          </cell>
          <cell r="H74">
            <v>1</v>
          </cell>
          <cell r="I74">
            <v>1</v>
          </cell>
          <cell r="J74">
            <v>238.7</v>
          </cell>
          <cell r="K74">
            <v>3768731.5951351002</v>
          </cell>
          <cell r="L74">
            <v>69.098572498987295</v>
          </cell>
          <cell r="M74">
            <v>2.9197816822076201</v>
          </cell>
        </row>
        <row r="75">
          <cell r="G75" t="str">
            <v>Japan</v>
          </cell>
          <cell r="H75">
            <v>2</v>
          </cell>
          <cell r="I75">
            <v>1</v>
          </cell>
          <cell r="J75">
            <v>882.3</v>
          </cell>
          <cell r="K75">
            <v>13200087.956578599</v>
          </cell>
          <cell r="L75">
            <v>71.344113282294302</v>
          </cell>
          <cell r="M75">
            <v>1.79767050142475</v>
          </cell>
        </row>
        <row r="76">
          <cell r="G76" t="str">
            <v>Japan</v>
          </cell>
          <cell r="H76">
            <v>3</v>
          </cell>
          <cell r="I76">
            <v>1</v>
          </cell>
          <cell r="J76">
            <v>1567</v>
          </cell>
          <cell r="K76">
            <v>23335881.3399022</v>
          </cell>
          <cell r="L76">
            <v>77.510105384572299</v>
          </cell>
          <cell r="M76">
            <v>1.1688798956377799</v>
          </cell>
        </row>
        <row r="77">
          <cell r="G77" t="str">
            <v>Japan</v>
          </cell>
          <cell r="H77">
            <v>4</v>
          </cell>
          <cell r="I77">
            <v>1</v>
          </cell>
          <cell r="J77">
            <v>776</v>
          </cell>
          <cell r="K77">
            <v>11346109.9385651</v>
          </cell>
          <cell r="L77">
            <v>84.473818178592893</v>
          </cell>
          <cell r="M77">
            <v>1.6464851871406601</v>
          </cell>
        </row>
        <row r="78">
          <cell r="G78" t="str">
            <v>Korea</v>
          </cell>
          <cell r="H78">
            <v>1</v>
          </cell>
          <cell r="I78">
            <v>1</v>
          </cell>
          <cell r="J78">
            <v>792.4</v>
          </cell>
          <cell r="K78">
            <v>3978446.7970793801</v>
          </cell>
          <cell r="L78">
            <v>67.560630904620695</v>
          </cell>
          <cell r="M78">
            <v>1.7733862751928799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1347.4</v>
          </cell>
          <cell r="K80">
            <v>7232653.6574370498</v>
          </cell>
          <cell r="L80">
            <v>78.534247049248293</v>
          </cell>
          <cell r="M80">
            <v>1.23912549141338</v>
          </cell>
        </row>
        <row r="81">
          <cell r="G81" t="str">
            <v>Korea</v>
          </cell>
          <cell r="H81">
            <v>4</v>
          </cell>
          <cell r="I81">
            <v>1</v>
          </cell>
          <cell r="J81">
            <v>275.39999999999998</v>
          </cell>
          <cell r="K81">
            <v>1452760.95987705</v>
          </cell>
          <cell r="L81">
            <v>80.717415482900194</v>
          </cell>
          <cell r="M81">
            <v>3.0297252702536102</v>
          </cell>
        </row>
        <row r="82">
          <cell r="G82" t="str">
            <v>Islanders</v>
          </cell>
          <cell r="H82">
            <v>1</v>
          </cell>
          <cell r="I82">
            <v>1</v>
          </cell>
          <cell r="J82">
            <v>422.7</v>
          </cell>
          <cell r="K82">
            <v>167520.92805002001</v>
          </cell>
          <cell r="L82">
            <v>55.961339967526101</v>
          </cell>
          <cell r="M82">
            <v>2.5055619729491201</v>
          </cell>
        </row>
        <row r="83">
          <cell r="G83" t="str">
            <v>Islanders</v>
          </cell>
          <cell r="H83">
            <v>2</v>
          </cell>
          <cell r="I83">
            <v>1</v>
          </cell>
          <cell r="J83">
            <v>1100.7</v>
          </cell>
          <cell r="K83">
            <v>404858.42132162198</v>
          </cell>
          <cell r="L83">
            <v>69.176548311728496</v>
          </cell>
          <cell r="M83">
            <v>1.8331502548773499</v>
          </cell>
        </row>
        <row r="84">
          <cell r="G84" t="str">
            <v>Islanders</v>
          </cell>
          <cell r="H84">
            <v>3</v>
          </cell>
          <cell r="I84">
            <v>1</v>
          </cell>
          <cell r="J84">
            <v>1045.5999999999999</v>
          </cell>
          <cell r="K84">
            <v>375323.85663468501</v>
          </cell>
          <cell r="L84">
            <v>79.979403884524402</v>
          </cell>
          <cell r="M84">
            <v>1.6396864125782</v>
          </cell>
        </row>
        <row r="85">
          <cell r="G85" t="str">
            <v>Islanders</v>
          </cell>
          <cell r="H85">
            <v>4</v>
          </cell>
          <cell r="I85">
            <v>1</v>
          </cell>
          <cell r="J85">
            <v>347</v>
          </cell>
          <cell r="K85">
            <v>131041.151278989</v>
          </cell>
          <cell r="L85">
            <v>90.327437110556005</v>
          </cell>
          <cell r="M85">
            <v>2.07166962327259</v>
          </cell>
        </row>
        <row r="86">
          <cell r="G86" t="str">
            <v>Netherlands</v>
          </cell>
          <cell r="H86">
            <v>3</v>
          </cell>
          <cell r="I86">
            <v>1</v>
          </cell>
          <cell r="J86">
            <v>1</v>
          </cell>
          <cell r="K86">
            <v>2745.80759537429</v>
          </cell>
          <cell r="L86">
            <v>100</v>
          </cell>
          <cell r="M86">
            <v>0</v>
          </cell>
        </row>
        <row r="87">
          <cell r="G87" t="str">
            <v>Netherlands</v>
          </cell>
          <cell r="H87">
            <v>1</v>
          </cell>
          <cell r="I87">
            <v>1</v>
          </cell>
          <cell r="J87">
            <v>317.3</v>
          </cell>
          <cell r="K87">
            <v>726479.60271082597</v>
          </cell>
          <cell r="L87">
            <v>57.106774689065098</v>
          </cell>
          <cell r="M87">
            <v>2.5813219265330098</v>
          </cell>
        </row>
        <row r="88">
          <cell r="G88" t="str">
            <v>Netherlands</v>
          </cell>
          <cell r="H88">
            <v>2</v>
          </cell>
          <cell r="I88">
            <v>1</v>
          </cell>
          <cell r="J88">
            <v>894.1</v>
          </cell>
          <cell r="K88">
            <v>1879611.40206613</v>
          </cell>
          <cell r="L88">
            <v>75.051805219530493</v>
          </cell>
          <cell r="M88">
            <v>1.4816119485068799</v>
          </cell>
        </row>
        <row r="89">
          <cell r="G89" t="str">
            <v>Netherlands</v>
          </cell>
          <cell r="H89">
            <v>3</v>
          </cell>
          <cell r="I89">
            <v>1</v>
          </cell>
          <cell r="J89">
            <v>1429.9</v>
          </cell>
          <cell r="K89">
            <v>2969598.0486373398</v>
          </cell>
          <cell r="L89">
            <v>85.259118587844299</v>
          </cell>
          <cell r="M89">
            <v>0.95104385569307304</v>
          </cell>
        </row>
        <row r="90">
          <cell r="G90" t="str">
            <v>Netherlands</v>
          </cell>
          <cell r="H90">
            <v>4</v>
          </cell>
          <cell r="I90">
            <v>1</v>
          </cell>
          <cell r="J90">
            <v>667.7</v>
          </cell>
          <cell r="K90">
            <v>1421984.0109410801</v>
          </cell>
          <cell r="L90">
            <v>90.2204289333757</v>
          </cell>
          <cell r="M90">
            <v>1.5959772369557399</v>
          </cell>
        </row>
        <row r="91">
          <cell r="G91" t="str">
            <v>Blues</v>
          </cell>
          <cell r="H91">
            <v>1</v>
          </cell>
          <cell r="I91">
            <v>1</v>
          </cell>
          <cell r="J91">
            <v>594.9</v>
          </cell>
          <cell r="K91">
            <v>261720.69589189201</v>
          </cell>
          <cell r="L91">
            <v>65.175569506680603</v>
          </cell>
          <cell r="M91">
            <v>1.9250877375005899</v>
          </cell>
        </row>
        <row r="92">
          <cell r="G92" t="str">
            <v>Blues</v>
          </cell>
          <cell r="H92">
            <v>2</v>
          </cell>
          <cell r="I92">
            <v>1</v>
          </cell>
          <cell r="J92">
            <v>1167.0999999999999</v>
          </cell>
          <cell r="K92">
            <v>533744.58228706405</v>
          </cell>
          <cell r="L92">
            <v>79.728398960174403</v>
          </cell>
          <cell r="M92">
            <v>1.19848520307049</v>
          </cell>
        </row>
        <row r="93">
          <cell r="G93" t="str">
            <v>Blues</v>
          </cell>
          <cell r="H93">
            <v>3</v>
          </cell>
          <cell r="I93">
            <v>1</v>
          </cell>
          <cell r="J93">
            <v>1321.2</v>
          </cell>
          <cell r="K93">
            <v>629720.64621697599</v>
          </cell>
          <cell r="L93">
            <v>86.340597656845702</v>
          </cell>
          <cell r="M93">
            <v>1.05286478950613</v>
          </cell>
        </row>
        <row r="94">
          <cell r="G94" t="str">
            <v>Blues</v>
          </cell>
          <cell r="H94">
            <v>4</v>
          </cell>
          <cell r="I94">
            <v>1</v>
          </cell>
          <cell r="J94">
            <v>610.79999999999995</v>
          </cell>
          <cell r="K94">
            <v>315476.819228295</v>
          </cell>
          <cell r="L94">
            <v>91.674454784175893</v>
          </cell>
          <cell r="M94">
            <v>1.51749738132649</v>
          </cell>
        </row>
        <row r="95">
          <cell r="G95" t="str">
            <v>Northern Ireland (UK)</v>
          </cell>
          <cell r="H95">
            <v>1</v>
          </cell>
          <cell r="I95">
            <v>1</v>
          </cell>
          <cell r="J95">
            <v>378.2</v>
          </cell>
          <cell r="K95">
            <v>121456.435996603</v>
          </cell>
          <cell r="L95">
            <v>52.8243503497958</v>
          </cell>
          <cell r="M95">
            <v>2.1435203722043701</v>
          </cell>
        </row>
        <row r="96">
          <cell r="G96" t="str">
            <v>Northern Ireland (UK)</v>
          </cell>
          <cell r="H96">
            <v>2</v>
          </cell>
          <cell r="I96">
            <v>1</v>
          </cell>
          <cell r="J96">
            <v>745.3</v>
          </cell>
          <cell r="K96">
            <v>226209.65047740901</v>
          </cell>
          <cell r="L96">
            <v>69.775005469395197</v>
          </cell>
          <cell r="M96">
            <v>1.89423525464424</v>
          </cell>
        </row>
        <row r="97">
          <cell r="G97" t="str">
            <v>Northern Ireland (UK)</v>
          </cell>
          <cell r="H97">
            <v>3</v>
          </cell>
          <cell r="I97">
            <v>1</v>
          </cell>
          <cell r="J97">
            <v>750.5</v>
          </cell>
          <cell r="K97">
            <v>219779.254396887</v>
          </cell>
          <cell r="L97">
            <v>82.896792409869406</v>
          </cell>
          <cell r="M97">
            <v>1.63833844647963</v>
          </cell>
        </row>
        <row r="98">
          <cell r="G98" t="str">
            <v>Northern Ireland (UK)</v>
          </cell>
          <cell r="H98">
            <v>4</v>
          </cell>
          <cell r="I98">
            <v>1</v>
          </cell>
          <cell r="J98">
            <v>245</v>
          </cell>
          <cell r="K98">
            <v>68513.084970917596</v>
          </cell>
          <cell r="L98">
            <v>88.608246662970302</v>
          </cell>
          <cell r="M98">
            <v>3.39544940568243</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314.39999999999998</v>
          </cell>
          <cell r="K100">
            <v>233222.20849912299</v>
          </cell>
          <cell r="L100">
            <v>63.932438388581303</v>
          </cell>
          <cell r="M100">
            <v>2.6138500246535701</v>
          </cell>
        </row>
        <row r="101">
          <cell r="G101" t="str">
            <v>Norway</v>
          </cell>
          <cell r="H101">
            <v>2</v>
          </cell>
          <cell r="I101">
            <v>1</v>
          </cell>
          <cell r="J101">
            <v>842.6</v>
          </cell>
          <cell r="K101">
            <v>567011.10910219001</v>
          </cell>
          <cell r="L101">
            <v>79.780555046121293</v>
          </cell>
          <cell r="M101">
            <v>1.5471227730936701</v>
          </cell>
        </row>
        <row r="102">
          <cell r="G102" t="str">
            <v>Norway</v>
          </cell>
          <cell r="H102">
            <v>3</v>
          </cell>
          <cell r="I102">
            <v>1</v>
          </cell>
          <cell r="J102">
            <v>1392.7</v>
          </cell>
          <cell r="K102">
            <v>875722.58051100804</v>
          </cell>
          <cell r="L102">
            <v>88.7185572684607</v>
          </cell>
          <cell r="M102">
            <v>1.0236565842688401</v>
          </cell>
        </row>
        <row r="103">
          <cell r="G103" t="str">
            <v>Norway</v>
          </cell>
          <cell r="H103">
            <v>4</v>
          </cell>
          <cell r="I103">
            <v>1</v>
          </cell>
          <cell r="J103">
            <v>778.3</v>
          </cell>
          <cell r="K103">
            <v>468955.77583029598</v>
          </cell>
          <cell r="L103">
            <v>94.296117367948597</v>
          </cell>
          <cell r="M103">
            <v>1.04380486496028</v>
          </cell>
        </row>
        <row r="104">
          <cell r="G104" t="str">
            <v>Poland</v>
          </cell>
          <cell r="H104">
            <v>1</v>
          </cell>
          <cell r="I104">
            <v>1</v>
          </cell>
          <cell r="J104">
            <v>597.5</v>
          </cell>
          <cell r="K104">
            <v>2813122.8916270002</v>
          </cell>
          <cell r="L104">
            <v>52.592857776288298</v>
          </cell>
          <cell r="M104">
            <v>1.64596899263869</v>
          </cell>
        </row>
        <row r="105">
          <cell r="G105" t="str">
            <v>Poland</v>
          </cell>
          <cell r="H105">
            <v>2</v>
          </cell>
          <cell r="I105">
            <v>1</v>
          </cell>
          <cell r="J105">
            <v>1184.7</v>
          </cell>
          <cell r="K105">
            <v>5418695.7389325397</v>
          </cell>
          <cell r="L105">
            <v>66.8535461996794</v>
          </cell>
          <cell r="M105">
            <v>1.5380430300259</v>
          </cell>
        </row>
        <row r="106">
          <cell r="G106" t="str">
            <v>Poland</v>
          </cell>
          <cell r="H106">
            <v>3</v>
          </cell>
          <cell r="I106">
            <v>1</v>
          </cell>
          <cell r="J106">
            <v>1119.7</v>
          </cell>
          <cell r="K106">
            <v>4911783.8731892398</v>
          </cell>
          <cell r="L106">
            <v>76.682188698357706</v>
          </cell>
          <cell r="M106">
            <v>1.5724873063734499</v>
          </cell>
        </row>
        <row r="107">
          <cell r="G107" t="str">
            <v>Poland</v>
          </cell>
          <cell r="H107">
            <v>4</v>
          </cell>
          <cell r="I107">
            <v>1</v>
          </cell>
          <cell r="J107">
            <v>351.1</v>
          </cell>
          <cell r="K107">
            <v>1554403.59872248</v>
          </cell>
          <cell r="L107">
            <v>87.085141605208406</v>
          </cell>
          <cell r="M107">
            <v>2.4949636199529999</v>
          </cell>
        </row>
        <row r="108">
          <cell r="G108" t="str">
            <v>Russian Federation</v>
          </cell>
          <cell r="H108">
            <v>1</v>
          </cell>
          <cell r="I108">
            <v>1</v>
          </cell>
          <cell r="J108">
            <v>173.9</v>
          </cell>
          <cell r="K108">
            <v>5586716.0238942904</v>
          </cell>
          <cell r="L108">
            <v>54.778572282847499</v>
          </cell>
          <cell r="M108">
            <v>3.62962560310639</v>
          </cell>
        </row>
        <row r="109">
          <cell r="G109" t="str">
            <v>Russian Federation</v>
          </cell>
          <cell r="H109">
            <v>2</v>
          </cell>
          <cell r="I109">
            <v>1</v>
          </cell>
          <cell r="J109">
            <v>629.79999999999995</v>
          </cell>
          <cell r="K109">
            <v>18303751.3224058</v>
          </cell>
          <cell r="L109">
            <v>64.989831554702107</v>
          </cell>
          <cell r="M109">
            <v>1.95856923714593</v>
          </cell>
        </row>
        <row r="110">
          <cell r="G110" t="str">
            <v>Russian Federation</v>
          </cell>
          <cell r="H110">
            <v>3</v>
          </cell>
          <cell r="I110">
            <v>1</v>
          </cell>
          <cell r="J110">
            <v>719.1</v>
          </cell>
          <cell r="K110">
            <v>18514883.9770815</v>
          </cell>
          <cell r="L110">
            <v>68.059220024214795</v>
          </cell>
          <cell r="M110">
            <v>3.2295003425443798</v>
          </cell>
        </row>
        <row r="111">
          <cell r="G111" t="str">
            <v>Russian Federation</v>
          </cell>
          <cell r="H111">
            <v>4</v>
          </cell>
          <cell r="I111">
            <v>1</v>
          </cell>
          <cell r="J111">
            <v>167.2</v>
          </cell>
          <cell r="K111">
            <v>3902584.00733581</v>
          </cell>
          <cell r="L111">
            <v>70.489355977294196</v>
          </cell>
          <cell r="M111">
            <v>6.8283034386092902</v>
          </cell>
        </row>
        <row r="112">
          <cell r="G112" t="str">
            <v>Lightning</v>
          </cell>
          <cell r="H112">
            <v>1</v>
          </cell>
          <cell r="I112">
            <v>1</v>
          </cell>
          <cell r="J112">
            <v>995.6</v>
          </cell>
          <cell r="K112">
            <v>515860.97855585901</v>
          </cell>
          <cell r="L112">
            <v>71.761187116824104</v>
          </cell>
          <cell r="M112">
            <v>1.3859746745647801</v>
          </cell>
        </row>
        <row r="113">
          <cell r="G113" t="str">
            <v>Lightning</v>
          </cell>
          <cell r="H113">
            <v>2</v>
          </cell>
          <cell r="I113">
            <v>1</v>
          </cell>
          <cell r="J113">
            <v>912.9</v>
          </cell>
          <cell r="K113">
            <v>493729.14105671202</v>
          </cell>
          <cell r="L113">
            <v>80.337014242151099</v>
          </cell>
          <cell r="M113">
            <v>1.19090922542139</v>
          </cell>
        </row>
        <row r="114">
          <cell r="G114" t="str">
            <v>Lightning</v>
          </cell>
          <cell r="H114">
            <v>3</v>
          </cell>
          <cell r="I114">
            <v>1</v>
          </cell>
          <cell r="J114">
            <v>1091.5</v>
          </cell>
          <cell r="K114">
            <v>585583.90880025702</v>
          </cell>
          <cell r="L114">
            <v>87.602193420555096</v>
          </cell>
          <cell r="M114">
            <v>1.1381474231372299</v>
          </cell>
        </row>
        <row r="115">
          <cell r="G115" t="str">
            <v>Lightning</v>
          </cell>
          <cell r="H115">
            <v>4</v>
          </cell>
          <cell r="I115">
            <v>1</v>
          </cell>
          <cell r="J115">
            <v>463</v>
          </cell>
          <cell r="K115">
            <v>253893.457082729</v>
          </cell>
          <cell r="L115">
            <v>90.352295425291103</v>
          </cell>
          <cell r="M115">
            <v>1.86477158056343</v>
          </cell>
        </row>
        <row r="116">
          <cell r="G116" t="str">
            <v>Slovak Republic</v>
          </cell>
          <cell r="H116">
            <v>1</v>
          </cell>
          <cell r="I116">
            <v>1</v>
          </cell>
          <cell r="J116">
            <v>251.7</v>
          </cell>
          <cell r="K116">
            <v>173385.958297226</v>
          </cell>
          <cell r="L116">
            <v>39.437788071774897</v>
          </cell>
          <cell r="M116">
            <v>2.3569856545310599</v>
          </cell>
        </row>
        <row r="117">
          <cell r="G117" t="str">
            <v>Slovak Republic</v>
          </cell>
          <cell r="H117">
            <v>2</v>
          </cell>
          <cell r="I117">
            <v>1</v>
          </cell>
          <cell r="J117">
            <v>947</v>
          </cell>
          <cell r="K117">
            <v>662166.18273772404</v>
          </cell>
          <cell r="L117">
            <v>65.552117739812502</v>
          </cell>
          <cell r="M117">
            <v>1.57509669865709</v>
          </cell>
        </row>
        <row r="118">
          <cell r="G118" t="str">
            <v>Slovak Republic</v>
          </cell>
          <cell r="H118">
            <v>3</v>
          </cell>
          <cell r="I118">
            <v>1</v>
          </cell>
          <cell r="J118">
            <v>1355.2</v>
          </cell>
          <cell r="K118">
            <v>981398.65968522895</v>
          </cell>
          <cell r="L118">
            <v>76.507611492453506</v>
          </cell>
          <cell r="M118">
            <v>1.26420322132233</v>
          </cell>
        </row>
        <row r="119">
          <cell r="G119" t="str">
            <v>Slovak Republic</v>
          </cell>
          <cell r="H119">
            <v>4</v>
          </cell>
          <cell r="I119">
            <v>1</v>
          </cell>
          <cell r="J119">
            <v>456.1</v>
          </cell>
          <cell r="K119">
            <v>339983.09269719099</v>
          </cell>
          <cell r="L119">
            <v>85.366843929137502</v>
          </cell>
          <cell r="M119">
            <v>1.9582508634337801</v>
          </cell>
        </row>
        <row r="120">
          <cell r="G120" t="str">
            <v>Stars</v>
          </cell>
          <cell r="H120">
            <v>1</v>
          </cell>
          <cell r="I120">
            <v>1</v>
          </cell>
          <cell r="J120">
            <v>582.29999999999995</v>
          </cell>
          <cell r="K120">
            <v>160554.58278876601</v>
          </cell>
          <cell r="L120">
            <v>49.0364807913543</v>
          </cell>
          <cell r="M120">
            <v>1.9447096510061599</v>
          </cell>
        </row>
        <row r="121">
          <cell r="G121" t="str">
            <v>Stars</v>
          </cell>
          <cell r="H121">
            <v>2</v>
          </cell>
          <cell r="I121">
            <v>1</v>
          </cell>
          <cell r="J121">
            <v>1021.1</v>
          </cell>
          <cell r="K121">
            <v>273230.17822915199</v>
          </cell>
          <cell r="L121">
            <v>67.023662443472901</v>
          </cell>
          <cell r="M121">
            <v>1.6356008402331399</v>
          </cell>
        </row>
        <row r="122">
          <cell r="G122" t="str">
            <v>Stars</v>
          </cell>
          <cell r="H122">
            <v>3</v>
          </cell>
          <cell r="I122">
            <v>1</v>
          </cell>
          <cell r="J122">
            <v>992.7</v>
          </cell>
          <cell r="K122">
            <v>264983.82202172402</v>
          </cell>
          <cell r="L122">
            <v>75.672975015302598</v>
          </cell>
          <cell r="M122">
            <v>1.4206047966556099</v>
          </cell>
        </row>
        <row r="123">
          <cell r="G123" t="str">
            <v>Stars</v>
          </cell>
          <cell r="H123">
            <v>4</v>
          </cell>
          <cell r="I123">
            <v>1</v>
          </cell>
          <cell r="J123">
            <v>292.89999999999998</v>
          </cell>
          <cell r="K123">
            <v>80265.606932344599</v>
          </cell>
          <cell r="L123">
            <v>78.751488663041897</v>
          </cell>
          <cell r="M123">
            <v>2.9435035032763901</v>
          </cell>
        </row>
        <row r="124">
          <cell r="G124" t="str">
            <v>Spain</v>
          </cell>
          <cell r="H124">
            <v>1</v>
          </cell>
          <cell r="I124">
            <v>1</v>
          </cell>
          <cell r="J124">
            <v>787.9</v>
          </cell>
          <cell r="K124">
            <v>4066150.9900196502</v>
          </cell>
          <cell r="L124">
            <v>48.275695099596803</v>
          </cell>
          <cell r="M124">
            <v>1.37567240651374</v>
          </cell>
        </row>
        <row r="125">
          <cell r="G125" t="str">
            <v>Spain</v>
          </cell>
          <cell r="H125">
            <v>2</v>
          </cell>
          <cell r="I125">
            <v>1</v>
          </cell>
          <cell r="J125">
            <v>1232.4000000000001</v>
          </cell>
          <cell r="K125">
            <v>6808733.8189199502</v>
          </cell>
          <cell r="L125">
            <v>64.323011629629804</v>
          </cell>
          <cell r="M125">
            <v>1.3938368489403501</v>
          </cell>
        </row>
        <row r="126">
          <cell r="G126" t="str">
            <v>Spain</v>
          </cell>
          <cell r="H126">
            <v>3</v>
          </cell>
          <cell r="I126">
            <v>1</v>
          </cell>
          <cell r="J126">
            <v>922.8</v>
          </cell>
          <cell r="K126">
            <v>5110517.940374</v>
          </cell>
          <cell r="L126">
            <v>78.106074435159002</v>
          </cell>
          <cell r="M126">
            <v>1.70377507986719</v>
          </cell>
        </row>
        <row r="127">
          <cell r="G127" t="str">
            <v>Spain</v>
          </cell>
          <cell r="H127">
            <v>4</v>
          </cell>
          <cell r="I127">
            <v>1</v>
          </cell>
          <cell r="J127">
            <v>170.9</v>
          </cell>
          <cell r="K127">
            <v>974356.97591803095</v>
          </cell>
          <cell r="L127">
            <v>86.934702797447301</v>
          </cell>
          <cell r="M127">
            <v>3.5427903581284301</v>
          </cell>
        </row>
        <row r="128">
          <cell r="G128" t="str">
            <v>Sweden</v>
          </cell>
          <cell r="H128">
            <v>1</v>
          </cell>
          <cell r="I128">
            <v>1</v>
          </cell>
          <cell r="J128">
            <v>301.8</v>
          </cell>
          <cell r="K128">
            <v>434842.62135374203</v>
          </cell>
          <cell r="L128">
            <v>60.9783481705771</v>
          </cell>
          <cell r="M128">
            <v>2.7491147890021899</v>
          </cell>
        </row>
        <row r="129">
          <cell r="G129" t="str">
            <v>Sweden</v>
          </cell>
          <cell r="H129">
            <v>2</v>
          </cell>
          <cell r="I129">
            <v>1</v>
          </cell>
          <cell r="J129">
            <v>732.2</v>
          </cell>
          <cell r="K129">
            <v>1023819.7819348701</v>
          </cell>
          <cell r="L129">
            <v>78.978672232709698</v>
          </cell>
          <cell r="M129">
            <v>1.64668929191975</v>
          </cell>
        </row>
        <row r="130">
          <cell r="G130" t="str">
            <v>Sweden</v>
          </cell>
          <cell r="H130">
            <v>3</v>
          </cell>
          <cell r="I130">
            <v>1</v>
          </cell>
          <cell r="J130">
            <v>1201.7</v>
          </cell>
          <cell r="K130">
            <v>1553691.16061086</v>
          </cell>
          <cell r="L130">
            <v>87.833950371885507</v>
          </cell>
          <cell r="M130">
            <v>1.0962814426717999</v>
          </cell>
        </row>
        <row r="131">
          <cell r="G131" t="str">
            <v>Sweden</v>
          </cell>
          <cell r="H131">
            <v>4</v>
          </cell>
          <cell r="I131">
            <v>1</v>
          </cell>
          <cell r="J131">
            <v>736.3</v>
          </cell>
          <cell r="K131">
            <v>873749.76930736797</v>
          </cell>
          <cell r="L131">
            <v>93.597259090246595</v>
          </cell>
          <cell r="M131">
            <v>1.08602547073788</v>
          </cell>
        </row>
        <row r="132">
          <cell r="G132" t="str">
            <v>Predators</v>
          </cell>
          <cell r="H132">
            <v>1</v>
          </cell>
          <cell r="I132">
            <v>1</v>
          </cell>
          <cell r="J132">
            <v>813.4</v>
          </cell>
          <cell r="K132">
            <v>7643958.4699126901</v>
          </cell>
          <cell r="L132">
            <v>36.754984892764803</v>
          </cell>
          <cell r="M132">
            <v>1.23375935799707</v>
          </cell>
        </row>
        <row r="133">
          <cell r="G133" t="str">
            <v>Predators</v>
          </cell>
          <cell r="H133">
            <v>2</v>
          </cell>
          <cell r="I133">
            <v>1</v>
          </cell>
          <cell r="J133">
            <v>751</v>
          </cell>
          <cell r="K133">
            <v>6617539.6693874598</v>
          </cell>
          <cell r="L133">
            <v>54.297383914251498</v>
          </cell>
          <cell r="M133">
            <v>1.84551797541577</v>
          </cell>
        </row>
        <row r="134">
          <cell r="G134" t="str">
            <v>Predators</v>
          </cell>
          <cell r="H134">
            <v>3</v>
          </cell>
          <cell r="I134">
            <v>1</v>
          </cell>
          <cell r="J134">
            <v>398.5</v>
          </cell>
          <cell r="K134">
            <v>3083002.0525138499</v>
          </cell>
          <cell r="L134">
            <v>64.799265139811396</v>
          </cell>
          <cell r="M134">
            <v>2.5146890782726299</v>
          </cell>
        </row>
        <row r="135">
          <cell r="G135" t="str">
            <v>Predators</v>
          </cell>
          <cell r="H135">
            <v>4</v>
          </cell>
          <cell r="I135">
            <v>1</v>
          </cell>
          <cell r="J135">
            <v>68.099999999999994</v>
          </cell>
          <cell r="K135">
            <v>488546.36280089401</v>
          </cell>
          <cell r="L135">
            <v>81.720717529647303</v>
          </cell>
          <cell r="M135">
            <v>6.1989987621943703</v>
          </cell>
        </row>
        <row r="136">
          <cell r="G136" t="str">
            <v>United States</v>
          </cell>
          <cell r="H136">
            <v>1</v>
          </cell>
          <cell r="I136">
            <v>1</v>
          </cell>
          <cell r="J136">
            <v>702.8</v>
          </cell>
          <cell r="K136">
            <v>30286862.423117299</v>
          </cell>
          <cell r="L136">
            <v>65.1469341641006</v>
          </cell>
          <cell r="M136">
            <v>1.73199963924964</v>
          </cell>
        </row>
        <row r="137">
          <cell r="G137" t="str">
            <v>United States</v>
          </cell>
          <cell r="H137">
            <v>2</v>
          </cell>
          <cell r="I137">
            <v>1</v>
          </cell>
          <cell r="J137">
            <v>1012.5</v>
          </cell>
          <cell r="K137">
            <v>39058676.295702502</v>
          </cell>
          <cell r="L137">
            <v>76.079764783237707</v>
          </cell>
          <cell r="M137">
            <v>1.54419634453383</v>
          </cell>
        </row>
        <row r="138">
          <cell r="G138" t="str">
            <v>United States</v>
          </cell>
          <cell r="H138">
            <v>3</v>
          </cell>
          <cell r="I138">
            <v>1</v>
          </cell>
          <cell r="J138">
            <v>968.5</v>
          </cell>
          <cell r="K138">
            <v>37401641.472576298</v>
          </cell>
          <cell r="L138">
            <v>86.313416149486201</v>
          </cell>
          <cell r="M138">
            <v>1.17987909378793</v>
          </cell>
        </row>
        <row r="139">
          <cell r="G139" t="str">
            <v>United States</v>
          </cell>
          <cell r="H139">
            <v>4</v>
          </cell>
          <cell r="I139">
            <v>1</v>
          </cell>
          <cell r="J139">
            <v>357.2</v>
          </cell>
          <cell r="K139">
            <v>13773102.9333246</v>
          </cell>
          <cell r="L139">
            <v>91.911341023585194</v>
          </cell>
          <cell r="M139">
            <v>1.30585660060312</v>
          </cell>
        </row>
        <row r="140">
          <cell r="G140" t="str">
            <v>Australia</v>
          </cell>
          <cell r="H140">
            <v>1</v>
          </cell>
          <cell r="I140">
            <v>2</v>
          </cell>
          <cell r="J140">
            <v>46.7</v>
          </cell>
          <cell r="K140">
            <v>98053.441200138303</v>
          </cell>
          <cell r="L140">
            <v>4.0622935111452501</v>
          </cell>
          <cell r="M140">
            <v>0.76811128425185504</v>
          </cell>
        </row>
        <row r="141">
          <cell r="G141" t="str">
            <v>Australia</v>
          </cell>
          <cell r="H141">
            <v>2</v>
          </cell>
          <cell r="I141">
            <v>2</v>
          </cell>
          <cell r="J141">
            <v>64.5</v>
          </cell>
          <cell r="K141">
            <v>136543.52380991101</v>
          </cell>
          <cell r="L141">
            <v>3.6470137833106402</v>
          </cell>
          <cell r="M141">
            <v>0.58851210324789704</v>
          </cell>
        </row>
        <row r="142">
          <cell r="G142" t="str">
            <v>Australia</v>
          </cell>
          <cell r="H142">
            <v>3</v>
          </cell>
          <cell r="I142">
            <v>2</v>
          </cell>
          <cell r="J142">
            <v>49</v>
          </cell>
          <cell r="K142">
            <v>121553.555855748</v>
          </cell>
          <cell r="L142">
            <v>3.10891199378284</v>
          </cell>
          <cell r="M142">
            <v>0.55686319648603999</v>
          </cell>
        </row>
        <row r="143">
          <cell r="G143" t="str">
            <v>Australia</v>
          </cell>
          <cell r="H143">
            <v>4</v>
          </cell>
          <cell r="I143">
            <v>2</v>
          </cell>
          <cell r="J143">
            <v>19.8</v>
          </cell>
          <cell r="K143">
            <v>42998.605070114303</v>
          </cell>
          <cell r="L143">
            <v>2.65332842730164</v>
          </cell>
          <cell r="M143">
            <v>0.88488491291415905</v>
          </cell>
        </row>
        <row r="144">
          <cell r="G144" t="str">
            <v>Austria</v>
          </cell>
          <cell r="H144">
            <v>1</v>
          </cell>
          <cell r="I144">
            <v>2</v>
          </cell>
          <cell r="J144">
            <v>23.8</v>
          </cell>
          <cell r="K144">
            <v>32473.1010854696</v>
          </cell>
          <cell r="L144">
            <v>4.7986261362749598</v>
          </cell>
          <cell r="M144">
            <v>1.02100278750423</v>
          </cell>
        </row>
        <row r="145">
          <cell r="G145" t="str">
            <v>Austria</v>
          </cell>
          <cell r="H145">
            <v>2</v>
          </cell>
          <cell r="I145">
            <v>2</v>
          </cell>
          <cell r="J145">
            <v>35.200000000000003</v>
          </cell>
          <cell r="K145">
            <v>48591.503872886198</v>
          </cell>
          <cell r="L145">
            <v>3.1128375653022902</v>
          </cell>
          <cell r="M145">
            <v>0.59405276553503505</v>
          </cell>
        </row>
        <row r="146">
          <cell r="G146" t="str">
            <v>Austria</v>
          </cell>
          <cell r="H146">
            <v>3</v>
          </cell>
          <cell r="I146">
            <v>2</v>
          </cell>
          <cell r="J146">
            <v>35.1</v>
          </cell>
          <cell r="K146">
            <v>43490.271533445397</v>
          </cell>
          <cell r="L146">
            <v>2.5529445937765001</v>
          </cell>
          <cell r="M146">
            <v>0.48097106582756399</v>
          </cell>
        </row>
        <row r="147">
          <cell r="G147" t="str">
            <v>Austria</v>
          </cell>
          <cell r="H147">
            <v>4</v>
          </cell>
          <cell r="I147">
            <v>2</v>
          </cell>
          <cell r="J147">
            <v>10.9</v>
          </cell>
          <cell r="K147">
            <v>13917.4674191058</v>
          </cell>
          <cell r="L147">
            <v>2.1795272441019802</v>
          </cell>
          <cell r="M147">
            <v>0.80760345171718295</v>
          </cell>
        </row>
        <row r="148">
          <cell r="G148" t="str">
            <v>Canada</v>
          </cell>
          <cell r="H148">
            <v>1</v>
          </cell>
          <cell r="I148">
            <v>2</v>
          </cell>
          <cell r="J148">
            <v>332.2</v>
          </cell>
          <cell r="K148">
            <v>213840.11868254299</v>
          </cell>
          <cell r="L148">
            <v>4.9565382525141297</v>
          </cell>
          <cell r="M148">
            <v>0.59930461809508595</v>
          </cell>
        </row>
        <row r="149">
          <cell r="G149" t="str">
            <v>Canada</v>
          </cell>
          <cell r="H149">
            <v>2</v>
          </cell>
          <cell r="I149">
            <v>2</v>
          </cell>
          <cell r="J149">
            <v>295.89999999999998</v>
          </cell>
          <cell r="K149">
            <v>208293.95014080801</v>
          </cell>
          <cell r="L149">
            <v>3.5122273231888399</v>
          </cell>
          <cell r="M149">
            <v>0.47519213419147399</v>
          </cell>
        </row>
        <row r="150">
          <cell r="G150" t="str">
            <v>Canada</v>
          </cell>
          <cell r="H150">
            <v>3</v>
          </cell>
          <cell r="I150">
            <v>2</v>
          </cell>
          <cell r="J150">
            <v>185.7</v>
          </cell>
          <cell r="K150">
            <v>171042.388587561</v>
          </cell>
          <cell r="L150">
            <v>2.8062239087063801</v>
          </cell>
          <cell r="M150">
            <v>0.46596913715842803</v>
          </cell>
        </row>
        <row r="151">
          <cell r="G151" t="str">
            <v>Canada</v>
          </cell>
          <cell r="H151">
            <v>4</v>
          </cell>
          <cell r="I151">
            <v>2</v>
          </cell>
          <cell r="J151">
            <v>39.200000000000003</v>
          </cell>
          <cell r="K151">
            <v>37169.584170301503</v>
          </cell>
          <cell r="L151">
            <v>1.5310168089048</v>
          </cell>
          <cell r="M151">
            <v>0.5386477232361</v>
          </cell>
        </row>
        <row r="152">
          <cell r="G152" t="str">
            <v>Sharks</v>
          </cell>
          <cell r="H152">
            <v>1</v>
          </cell>
          <cell r="I152">
            <v>2</v>
          </cell>
          <cell r="J152">
            <v>100.8</v>
          </cell>
          <cell r="K152">
            <v>202088.82794872599</v>
          </cell>
          <cell r="L152">
            <v>3.3116563310168501</v>
          </cell>
          <cell r="M152">
            <v>0.57230923536310696</v>
          </cell>
        </row>
        <row r="153">
          <cell r="G153" t="str">
            <v>Sharks</v>
          </cell>
          <cell r="H153">
            <v>2</v>
          </cell>
          <cell r="I153">
            <v>2</v>
          </cell>
          <cell r="J153">
            <v>33.6</v>
          </cell>
          <cell r="K153">
            <v>77536.034972674199</v>
          </cell>
          <cell r="L153">
            <v>3.37474950788007</v>
          </cell>
          <cell r="M153">
            <v>1.0574123942283</v>
          </cell>
        </row>
        <row r="154">
          <cell r="G154" t="str">
            <v>Sharks</v>
          </cell>
          <cell r="H154">
            <v>3</v>
          </cell>
          <cell r="I154">
            <v>2</v>
          </cell>
          <cell r="J154">
            <v>6.9</v>
          </cell>
          <cell r="K154">
            <v>17816.976098003801</v>
          </cell>
          <cell r="L154">
            <v>1.9511719640340599</v>
          </cell>
          <cell r="M154">
            <v>1.6425395288586</v>
          </cell>
        </row>
        <row r="155">
          <cell r="G155" t="str">
            <v>Sharks</v>
          </cell>
          <cell r="H155">
            <v>4</v>
          </cell>
          <cell r="I155">
            <v>2</v>
          </cell>
          <cell r="J155">
            <v>1.7</v>
          </cell>
          <cell r="K155">
            <v>2166.4093255511498</v>
          </cell>
          <cell r="L155">
            <v>1.1283675808114699</v>
          </cell>
          <cell r="M155">
            <v>1.5386513539617399</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103.8</v>
          </cell>
          <cell r="K157">
            <v>115601.472318143</v>
          </cell>
          <cell r="L157">
            <v>5.5083045673036404</v>
          </cell>
          <cell r="M157">
            <v>0.72415960103043897</v>
          </cell>
        </row>
        <row r="158">
          <cell r="G158" t="str">
            <v>Czech Republic</v>
          </cell>
          <cell r="H158">
            <v>3</v>
          </cell>
          <cell r="I158">
            <v>2</v>
          </cell>
          <cell r="J158">
            <v>77.5</v>
          </cell>
          <cell r="K158">
            <v>79957.212555832302</v>
          </cell>
          <cell r="L158">
            <v>3.36149416450146</v>
          </cell>
          <cell r="M158">
            <v>0.56820800735866595</v>
          </cell>
        </row>
        <row r="159">
          <cell r="G159" t="str">
            <v>Czech Republic</v>
          </cell>
          <cell r="H159">
            <v>4</v>
          </cell>
          <cell r="I159">
            <v>2</v>
          </cell>
          <cell r="J159">
            <v>13.3</v>
          </cell>
          <cell r="K159">
            <v>13113.9526479822</v>
          </cell>
          <cell r="L159">
            <v>1.89640837175747</v>
          </cell>
          <cell r="M159">
            <v>1.6388328291804199</v>
          </cell>
        </row>
        <row r="160">
          <cell r="G160" t="str">
            <v>Denmark</v>
          </cell>
          <cell r="H160">
            <v>1</v>
          </cell>
          <cell r="I160">
            <v>2</v>
          </cell>
          <cell r="J160">
            <v>64.400000000000006</v>
          </cell>
          <cell r="K160">
            <v>28171.549347379601</v>
          </cell>
          <cell r="L160">
            <v>6.8529297672740697</v>
          </cell>
          <cell r="M160">
            <v>1.1507601439697499</v>
          </cell>
        </row>
        <row r="161">
          <cell r="G161" t="str">
            <v>Denmark</v>
          </cell>
          <cell r="H161">
            <v>2</v>
          </cell>
          <cell r="I161">
            <v>2</v>
          </cell>
          <cell r="J161">
            <v>86</v>
          </cell>
          <cell r="K161">
            <v>46147.865400800198</v>
          </cell>
          <cell r="L161">
            <v>5.3945849859804804</v>
          </cell>
          <cell r="M161">
            <v>0.82409921364058603</v>
          </cell>
        </row>
        <row r="162">
          <cell r="G162" t="str">
            <v>Denmark</v>
          </cell>
          <cell r="H162">
            <v>3</v>
          </cell>
          <cell r="I162">
            <v>2</v>
          </cell>
          <cell r="J162">
            <v>80.900000000000006</v>
          </cell>
          <cell r="K162">
            <v>44362.799894178199</v>
          </cell>
          <cell r="L162">
            <v>3.9596397331441699</v>
          </cell>
          <cell r="M162">
            <v>0.532667296365822</v>
          </cell>
        </row>
        <row r="163">
          <cell r="G163" t="str">
            <v>Denmark</v>
          </cell>
          <cell r="H163">
            <v>4</v>
          </cell>
          <cell r="I163">
            <v>2</v>
          </cell>
          <cell r="J163">
            <v>26.7</v>
          </cell>
          <cell r="K163">
            <v>15761.639803435401</v>
          </cell>
          <cell r="L163">
            <v>3.0021737087566698</v>
          </cell>
          <cell r="M163">
            <v>0.712481223639015</v>
          </cell>
        </row>
        <row r="164">
          <cell r="G164" t="str">
            <v>England (UK)</v>
          </cell>
          <cell r="H164">
            <v>1</v>
          </cell>
          <cell r="I164">
            <v>2</v>
          </cell>
          <cell r="J164">
            <v>91.3</v>
          </cell>
          <cell r="K164">
            <v>560830.16050564602</v>
          </cell>
          <cell r="L164">
            <v>8.6379576056056795</v>
          </cell>
          <cell r="M164">
            <v>0.88163183011383905</v>
          </cell>
        </row>
        <row r="165">
          <cell r="G165" t="str">
            <v>England (UK)</v>
          </cell>
          <cell r="H165">
            <v>2</v>
          </cell>
          <cell r="I165">
            <v>2</v>
          </cell>
          <cell r="J165">
            <v>69.5</v>
          </cell>
          <cell r="K165">
            <v>426805.18260820402</v>
          </cell>
          <cell r="L165">
            <v>4.8060418571394203</v>
          </cell>
          <cell r="M165">
            <v>0.67508341392024596</v>
          </cell>
        </row>
        <row r="166">
          <cell r="G166" t="str">
            <v>England (UK)</v>
          </cell>
          <cell r="H166">
            <v>3</v>
          </cell>
          <cell r="I166">
            <v>2</v>
          </cell>
          <cell r="J166">
            <v>45.3</v>
          </cell>
          <cell r="K166">
            <v>262290.22718524397</v>
          </cell>
          <cell r="L166">
            <v>3.1217686676208301</v>
          </cell>
          <cell r="M166">
            <v>0.65814393497916801</v>
          </cell>
        </row>
        <row r="167">
          <cell r="G167" t="str">
            <v>England (UK)</v>
          </cell>
          <cell r="H167">
            <v>4</v>
          </cell>
          <cell r="I167">
            <v>2</v>
          </cell>
          <cell r="J167">
            <v>13.9</v>
          </cell>
          <cell r="K167">
            <v>74119.772496587204</v>
          </cell>
          <cell r="L167">
            <v>2.1890865749317499</v>
          </cell>
          <cell r="M167">
            <v>0.79220309421219004</v>
          </cell>
        </row>
        <row r="168">
          <cell r="G168" t="str">
            <v>Estonia</v>
          </cell>
          <cell r="H168">
            <v>1</v>
          </cell>
          <cell r="I168">
            <v>2</v>
          </cell>
          <cell r="J168">
            <v>77.099999999999994</v>
          </cell>
          <cell r="K168">
            <v>9494.6561425640593</v>
          </cell>
          <cell r="L168">
            <v>8.8719279657437298</v>
          </cell>
          <cell r="M168">
            <v>1.08850151304</v>
          </cell>
        </row>
        <row r="169">
          <cell r="G169" t="str">
            <v>Estonia</v>
          </cell>
          <cell r="H169">
            <v>2</v>
          </cell>
          <cell r="I169">
            <v>2</v>
          </cell>
          <cell r="J169">
            <v>135.6</v>
          </cell>
          <cell r="K169">
            <v>16730.404957864601</v>
          </cell>
          <cell r="L169">
            <v>6.4070255041009503</v>
          </cell>
          <cell r="M169">
            <v>0.62790092452324198</v>
          </cell>
        </row>
        <row r="170">
          <cell r="G170" t="str">
            <v>Estonia</v>
          </cell>
          <cell r="H170">
            <v>3</v>
          </cell>
          <cell r="I170">
            <v>2</v>
          </cell>
          <cell r="J170">
            <v>100.9</v>
          </cell>
          <cell r="K170">
            <v>12242.160562753201</v>
          </cell>
          <cell r="L170">
            <v>4.5326539437374702</v>
          </cell>
          <cell r="M170">
            <v>0.52618277243545897</v>
          </cell>
        </row>
        <row r="171">
          <cell r="G171" t="str">
            <v>Estonia</v>
          </cell>
          <cell r="H171">
            <v>4</v>
          </cell>
          <cell r="I171">
            <v>2</v>
          </cell>
          <cell r="J171">
            <v>12.4</v>
          </cell>
          <cell r="K171">
            <v>1532.40655224647</v>
          </cell>
          <cell r="L171">
            <v>1.9201823988078901</v>
          </cell>
          <cell r="M171">
            <v>0.69518906101241895</v>
          </cell>
        </row>
        <row r="172">
          <cell r="G172" t="str">
            <v>Finland</v>
          </cell>
          <cell r="H172">
            <v>1</v>
          </cell>
          <cell r="I172">
            <v>2</v>
          </cell>
          <cell r="J172">
            <v>26.4</v>
          </cell>
          <cell r="K172">
            <v>20346.2663347909</v>
          </cell>
          <cell r="L172">
            <v>5.4340957590714503</v>
          </cell>
          <cell r="M172">
            <v>1.2720162382428</v>
          </cell>
        </row>
        <row r="173">
          <cell r="G173" t="str">
            <v>Finland</v>
          </cell>
          <cell r="H173">
            <v>2</v>
          </cell>
          <cell r="I173">
            <v>2</v>
          </cell>
          <cell r="J173">
            <v>47.9</v>
          </cell>
          <cell r="K173">
            <v>32567.777604013001</v>
          </cell>
          <cell r="L173">
            <v>3.9896792855066399</v>
          </cell>
          <cell r="M173">
            <v>0.72942134541877701</v>
          </cell>
        </row>
        <row r="174">
          <cell r="G174" t="str">
            <v>Finland</v>
          </cell>
          <cell r="H174">
            <v>3</v>
          </cell>
          <cell r="I174">
            <v>2</v>
          </cell>
          <cell r="J174">
            <v>51</v>
          </cell>
          <cell r="K174">
            <v>34228.547918359101</v>
          </cell>
          <cell r="L174">
            <v>3.20431305504904</v>
          </cell>
          <cell r="M174">
            <v>0.50945602837799697</v>
          </cell>
        </row>
        <row r="175">
          <cell r="G175" t="str">
            <v>Finland</v>
          </cell>
          <cell r="H175">
            <v>4</v>
          </cell>
          <cell r="I175">
            <v>2</v>
          </cell>
          <cell r="J175">
            <v>26.7</v>
          </cell>
          <cell r="K175">
            <v>16710.029186027601</v>
          </cell>
          <cell r="L175">
            <v>2.9386839357576102</v>
          </cell>
          <cell r="M175">
            <v>0.57015229437584902</v>
          </cell>
        </row>
        <row r="176">
          <cell r="G176" t="str">
            <v>Flanders (Belgium)</v>
          </cell>
          <cell r="H176">
            <v>1</v>
          </cell>
          <cell r="I176">
            <v>2</v>
          </cell>
          <cell r="J176">
            <v>13.3</v>
          </cell>
          <cell r="K176">
            <v>8907.8185311009292</v>
          </cell>
          <cell r="L176">
            <v>1.9138077260469699</v>
          </cell>
          <cell r="M176">
            <v>0.61139835421567801</v>
          </cell>
        </row>
        <row r="177">
          <cell r="G177" t="str">
            <v>Flanders (Belgium)</v>
          </cell>
          <cell r="H177">
            <v>2</v>
          </cell>
          <cell r="I177">
            <v>2</v>
          </cell>
          <cell r="J177">
            <v>26.9</v>
          </cell>
          <cell r="K177">
            <v>18496.333027371202</v>
          </cell>
          <cell r="L177">
            <v>1.9725738354645901</v>
          </cell>
          <cell r="M177">
            <v>0.47954013613021002</v>
          </cell>
        </row>
        <row r="178">
          <cell r="G178" t="str">
            <v>Flanders (Belgium)</v>
          </cell>
          <cell r="H178">
            <v>3</v>
          </cell>
          <cell r="I178">
            <v>2</v>
          </cell>
          <cell r="J178">
            <v>22.8</v>
          </cell>
          <cell r="K178">
            <v>16051.537746023299</v>
          </cell>
          <cell r="L178">
            <v>1.30337704788581</v>
          </cell>
          <cell r="M178">
            <v>0.337031220117259</v>
          </cell>
        </row>
        <row r="179">
          <cell r="G179" t="str">
            <v>Flanders (Belgium)</v>
          </cell>
          <cell r="H179">
            <v>4</v>
          </cell>
          <cell r="I179">
            <v>2</v>
          </cell>
          <cell r="J179">
            <v>12</v>
          </cell>
          <cell r="K179">
            <v>8391.3120916239805</v>
          </cell>
          <cell r="L179">
            <v>1.3888475721011599</v>
          </cell>
          <cell r="M179">
            <v>0.472502156417345</v>
          </cell>
        </row>
        <row r="180">
          <cell r="G180" t="str">
            <v>France</v>
          </cell>
          <cell r="H180">
            <v>1</v>
          </cell>
          <cell r="I180">
            <v>2</v>
          </cell>
          <cell r="J180">
            <v>91.6</v>
          </cell>
          <cell r="K180">
            <v>675226.87691952405</v>
          </cell>
          <cell r="L180">
            <v>7.0639966780333001</v>
          </cell>
          <cell r="M180">
            <v>0.58509739099561198</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55.3</v>
          </cell>
          <cell r="K182">
            <v>352282.14151480497</v>
          </cell>
          <cell r="L182">
            <v>3.8518385091714298</v>
          </cell>
          <cell r="M182">
            <v>0.71624422030650103</v>
          </cell>
        </row>
        <row r="183">
          <cell r="G183" t="str">
            <v>France</v>
          </cell>
          <cell r="H183">
            <v>4</v>
          </cell>
          <cell r="I183">
            <v>2</v>
          </cell>
          <cell r="J183">
            <v>16.600000000000001</v>
          </cell>
          <cell r="K183">
            <v>106516.78293307401</v>
          </cell>
          <cell r="L183">
            <v>3.9025487457116701</v>
          </cell>
          <cell r="M183">
            <v>1.3186082883668</v>
          </cell>
        </row>
        <row r="184">
          <cell r="G184" t="str">
            <v>Germany</v>
          </cell>
          <cell r="H184">
            <v>1</v>
          </cell>
          <cell r="I184">
            <v>2</v>
          </cell>
          <cell r="J184">
            <v>50.2</v>
          </cell>
          <cell r="K184">
            <v>579339.48580499901</v>
          </cell>
          <cell r="L184">
            <v>7.0614750741765704</v>
          </cell>
          <cell r="M184">
            <v>1.06992095259269</v>
          </cell>
        </row>
        <row r="185">
          <cell r="G185" t="str">
            <v>Germany</v>
          </cell>
          <cell r="H185">
            <v>2</v>
          </cell>
          <cell r="I185">
            <v>2</v>
          </cell>
          <cell r="J185">
            <v>53.8</v>
          </cell>
          <cell r="K185">
            <v>605725.44554950204</v>
          </cell>
          <cell r="L185">
            <v>4.4064440927194601</v>
          </cell>
          <cell r="M185">
            <v>0.746858873449881</v>
          </cell>
        </row>
        <row r="186">
          <cell r="G186" t="str">
            <v>Germany</v>
          </cell>
          <cell r="H186">
            <v>3</v>
          </cell>
          <cell r="I186">
            <v>2</v>
          </cell>
          <cell r="J186">
            <v>46</v>
          </cell>
          <cell r="K186">
            <v>497734.22895281599</v>
          </cell>
          <cell r="L186">
            <v>3.2314685350259</v>
          </cell>
          <cell r="M186">
            <v>0.59419135885858798</v>
          </cell>
        </row>
        <row r="187">
          <cell r="G187" t="str">
            <v>Germany</v>
          </cell>
          <cell r="H187">
            <v>4</v>
          </cell>
          <cell r="I187">
            <v>2</v>
          </cell>
          <cell r="J187">
            <v>9</v>
          </cell>
          <cell r="K187">
            <v>73413.527629629898</v>
          </cell>
          <cell r="L187">
            <v>1.1421438587366799</v>
          </cell>
          <cell r="M187">
            <v>0.53544299581662902</v>
          </cell>
        </row>
        <row r="188">
          <cell r="G188" t="str">
            <v>Capitals</v>
          </cell>
          <cell r="H188">
            <v>1</v>
          </cell>
          <cell r="I188">
            <v>2</v>
          </cell>
          <cell r="J188">
            <v>146</v>
          </cell>
          <cell r="K188">
            <v>196686.960202271</v>
          </cell>
          <cell r="L188">
            <v>11.4569458218453</v>
          </cell>
          <cell r="M188">
            <v>1.4236419623491801</v>
          </cell>
        </row>
        <row r="189">
          <cell r="G189" t="str">
            <v>Capitals</v>
          </cell>
          <cell r="H189">
            <v>2</v>
          </cell>
          <cell r="I189">
            <v>2</v>
          </cell>
          <cell r="J189">
            <v>241.6</v>
          </cell>
          <cell r="K189">
            <v>357146.46658207203</v>
          </cell>
          <cell r="L189">
            <v>15.037415667920399</v>
          </cell>
          <cell r="M189">
            <v>1.15512511252572</v>
          </cell>
        </row>
        <row r="190">
          <cell r="G190" t="str">
            <v>Capitals</v>
          </cell>
          <cell r="H190">
            <v>3</v>
          </cell>
          <cell r="I190">
            <v>2</v>
          </cell>
          <cell r="J190">
            <v>121.8</v>
          </cell>
          <cell r="K190">
            <v>199413.97617082301</v>
          </cell>
          <cell r="L190">
            <v>13.4877568115263</v>
          </cell>
          <cell r="M190">
            <v>1.79332887217138</v>
          </cell>
        </row>
        <row r="191">
          <cell r="G191" t="str">
            <v>Capitals</v>
          </cell>
          <cell r="H191">
            <v>4</v>
          </cell>
          <cell r="I191">
            <v>2</v>
          </cell>
          <cell r="J191">
            <v>15.6</v>
          </cell>
          <cell r="K191">
            <v>25863.965685272498</v>
          </cell>
          <cell r="L191">
            <v>7.3970970360623802</v>
          </cell>
          <cell r="M191">
            <v>2.6365432401134399</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117.2</v>
          </cell>
          <cell r="K193">
            <v>60210.152245213001</v>
          </cell>
          <cell r="L193">
            <v>9.7096057017959101</v>
          </cell>
          <cell r="M193">
            <v>1.1160369908743899</v>
          </cell>
        </row>
        <row r="194">
          <cell r="G194" t="str">
            <v>Ireland</v>
          </cell>
          <cell r="H194">
            <v>2</v>
          </cell>
          <cell r="I194">
            <v>2</v>
          </cell>
          <cell r="J194">
            <v>165.5</v>
          </cell>
          <cell r="K194">
            <v>81434.581238803701</v>
          </cell>
          <cell r="L194">
            <v>8.9364527372856699</v>
          </cell>
          <cell r="M194">
            <v>0.84907382886723604</v>
          </cell>
        </row>
        <row r="195">
          <cell r="G195" t="str">
            <v>Ireland</v>
          </cell>
          <cell r="H195">
            <v>3</v>
          </cell>
          <cell r="I195">
            <v>2</v>
          </cell>
          <cell r="J195">
            <v>91.9</v>
          </cell>
          <cell r="K195">
            <v>45784.6113415652</v>
          </cell>
          <cell r="L195">
            <v>6.5334700406712001</v>
          </cell>
          <cell r="M195">
            <v>0.96450740481076103</v>
          </cell>
        </row>
        <row r="196">
          <cell r="G196" t="str">
            <v>Ireland</v>
          </cell>
          <cell r="H196">
            <v>4</v>
          </cell>
          <cell r="I196">
            <v>2</v>
          </cell>
          <cell r="J196">
            <v>19.399999999999999</v>
          </cell>
          <cell r="K196">
            <v>8658.5877112406797</v>
          </cell>
          <cell r="L196">
            <v>4.5138740737934198</v>
          </cell>
          <cell r="M196">
            <v>1.53202274769047</v>
          </cell>
        </row>
        <row r="197">
          <cell r="G197" t="str">
            <v>Penguins</v>
          </cell>
          <cell r="H197">
            <v>1</v>
          </cell>
          <cell r="I197">
            <v>2</v>
          </cell>
          <cell r="J197">
            <v>58.3</v>
          </cell>
          <cell r="K197">
            <v>45819.185560883401</v>
          </cell>
          <cell r="L197">
            <v>4.0675516904665798</v>
          </cell>
          <cell r="M197">
            <v>0.60480865439572096</v>
          </cell>
        </row>
        <row r="198">
          <cell r="G198" t="str">
            <v>Penguins</v>
          </cell>
          <cell r="H198">
            <v>2</v>
          </cell>
          <cell r="I198">
            <v>2</v>
          </cell>
          <cell r="J198">
            <v>52.8</v>
          </cell>
          <cell r="K198">
            <v>44584.149828965899</v>
          </cell>
          <cell r="L198">
            <v>4.1475758625860504</v>
          </cell>
          <cell r="M198">
            <v>0.70131387676715995</v>
          </cell>
        </row>
        <row r="199">
          <cell r="G199" t="str">
            <v>Penguins</v>
          </cell>
          <cell r="H199">
            <v>3</v>
          </cell>
          <cell r="I199">
            <v>2</v>
          </cell>
          <cell r="J199">
            <v>31.8</v>
          </cell>
          <cell r="K199">
            <v>31870.275988588</v>
          </cell>
          <cell r="L199">
            <v>3.3704317879004999</v>
          </cell>
          <cell r="M199">
            <v>0.593505025852198</v>
          </cell>
        </row>
        <row r="200">
          <cell r="G200" t="str">
            <v>Penguins</v>
          </cell>
          <cell r="H200">
            <v>4</v>
          </cell>
          <cell r="I200">
            <v>2</v>
          </cell>
          <cell r="J200">
            <v>12.1</v>
          </cell>
          <cell r="K200">
            <v>14316.4263586617</v>
          </cell>
          <cell r="L200">
            <v>3.4629781857630402</v>
          </cell>
          <cell r="M200">
            <v>1.14452445591876</v>
          </cell>
        </row>
        <row r="201">
          <cell r="G201" t="str">
            <v>Italy</v>
          </cell>
          <cell r="H201">
            <v>1</v>
          </cell>
          <cell r="I201">
            <v>2</v>
          </cell>
          <cell r="J201">
            <v>102.5</v>
          </cell>
          <cell r="K201">
            <v>1124426.1506951</v>
          </cell>
          <cell r="L201">
            <v>10.806209964810201</v>
          </cell>
          <cell r="M201">
            <v>1.2480543854164099</v>
          </cell>
        </row>
        <row r="202">
          <cell r="G202" t="str">
            <v>Italy</v>
          </cell>
          <cell r="H202">
            <v>2</v>
          </cell>
          <cell r="I202">
            <v>2</v>
          </cell>
          <cell r="J202">
            <v>113.7</v>
          </cell>
          <cell r="K202">
            <v>1088690.7995567</v>
          </cell>
          <cell r="L202">
            <v>8.5540386921858893</v>
          </cell>
          <cell r="M202">
            <v>0.95655655368247605</v>
          </cell>
        </row>
        <row r="203">
          <cell r="G203" t="str">
            <v>Italy</v>
          </cell>
          <cell r="H203">
            <v>3</v>
          </cell>
          <cell r="I203">
            <v>2</v>
          </cell>
          <cell r="J203">
            <v>66.7</v>
          </cell>
          <cell r="K203">
            <v>613784.85850029998</v>
          </cell>
          <cell r="L203">
            <v>7.7299303300844997</v>
          </cell>
          <cell r="M203">
            <v>1.1010192943236801</v>
          </cell>
        </row>
        <row r="204">
          <cell r="G204" t="str">
            <v>Italy</v>
          </cell>
          <cell r="H204">
            <v>4</v>
          </cell>
          <cell r="I204">
            <v>2</v>
          </cell>
          <cell r="J204">
            <v>8.1</v>
          </cell>
          <cell r="K204">
            <v>70660.360056899997</v>
          </cell>
          <cell r="L204">
            <v>4.6608176026338803</v>
          </cell>
          <cell r="M204">
            <v>2.4469934288820299</v>
          </cell>
        </row>
        <row r="205">
          <cell r="G205" t="str">
            <v>Panthers</v>
          </cell>
          <cell r="H205">
            <v>1</v>
          </cell>
          <cell r="I205">
            <v>2</v>
          </cell>
          <cell r="J205">
            <v>74.400000000000006</v>
          </cell>
          <cell r="K205">
            <v>83287.506660213505</v>
          </cell>
          <cell r="L205">
            <v>2.4916362767746101</v>
          </cell>
          <cell r="M205">
            <v>0.37240910326309401</v>
          </cell>
        </row>
        <row r="206">
          <cell r="G206" t="str">
            <v>Panthers</v>
          </cell>
          <cell r="H206">
            <v>2</v>
          </cell>
          <cell r="I206">
            <v>2</v>
          </cell>
          <cell r="J206">
            <v>25.4</v>
          </cell>
          <cell r="K206">
            <v>29181.1283262781</v>
          </cell>
          <cell r="L206">
            <v>2.1401608166313202</v>
          </cell>
          <cell r="M206">
            <v>0.60141930345967698</v>
          </cell>
        </row>
        <row r="207">
          <cell r="G207" t="str">
            <v>Panthers</v>
          </cell>
          <cell r="H207">
            <v>3</v>
          </cell>
          <cell r="I207">
            <v>2</v>
          </cell>
          <cell r="J207">
            <v>10.199999999999999</v>
          </cell>
          <cell r="K207">
            <v>12737.660512286</v>
          </cell>
          <cell r="L207">
            <v>3.2833998041096701</v>
          </cell>
          <cell r="M207">
            <v>1.53000675079246</v>
          </cell>
        </row>
        <row r="208">
          <cell r="G208" t="str">
            <v>Panthers</v>
          </cell>
          <cell r="H208">
            <v>4</v>
          </cell>
          <cell r="I208">
            <v>2</v>
          </cell>
          <cell r="J208">
            <v>2</v>
          </cell>
          <cell r="K208">
            <v>4336.7911953585799</v>
          </cell>
          <cell r="L208">
            <v>8.5788378972440107</v>
          </cell>
          <cell r="M208">
            <v>7.5462684615635096</v>
          </cell>
        </row>
        <row r="209">
          <cell r="G209" t="str">
            <v>Japan</v>
          </cell>
          <cell r="H209">
            <v>1</v>
          </cell>
          <cell r="I209">
            <v>2</v>
          </cell>
          <cell r="J209">
            <v>1.8</v>
          </cell>
          <cell r="K209">
            <v>46672.420593700001</v>
          </cell>
          <cell r="L209">
            <v>0.85064714105096995</v>
          </cell>
          <cell r="M209">
            <v>0.68262564097401202</v>
          </cell>
        </row>
        <row r="210">
          <cell r="G210" t="str">
            <v>Japan</v>
          </cell>
          <cell r="H210">
            <v>2</v>
          </cell>
          <cell r="I210">
            <v>3</v>
          </cell>
          <cell r="J210">
            <v>3</v>
          </cell>
          <cell r="K210">
            <v>7892.1997640359168</v>
          </cell>
          <cell r="L210">
            <v>32.079851587226457</v>
          </cell>
          <cell r="M210">
            <v>23.433938225543518</v>
          </cell>
        </row>
        <row r="211">
          <cell r="G211" t="str">
            <v>Japan</v>
          </cell>
          <cell r="H211">
            <v>3</v>
          </cell>
          <cell r="I211">
            <v>2</v>
          </cell>
          <cell r="J211">
            <v>23.6</v>
          </cell>
          <cell r="K211">
            <v>586452.47751240002</v>
          </cell>
          <cell r="L211">
            <v>1.9478121677522999</v>
          </cell>
          <cell r="M211">
            <v>0.43265992725896302</v>
          </cell>
        </row>
        <row r="212">
          <cell r="G212" t="str">
            <v>Japan</v>
          </cell>
          <cell r="H212">
            <v>4</v>
          </cell>
          <cell r="I212">
            <v>2</v>
          </cell>
          <cell r="J212">
            <v>9.1999999999999993</v>
          </cell>
          <cell r="K212">
            <v>214330.10754999999</v>
          </cell>
          <cell r="L212">
            <v>1.5970686799849301</v>
          </cell>
          <cell r="M212">
            <v>0.55068433239837999</v>
          </cell>
        </row>
        <row r="213">
          <cell r="G213" t="str">
            <v>Korea</v>
          </cell>
          <cell r="H213">
            <v>1</v>
          </cell>
          <cell r="I213">
            <v>2</v>
          </cell>
          <cell r="J213">
            <v>29.9</v>
          </cell>
          <cell r="K213">
            <v>151623.262033101</v>
          </cell>
          <cell r="L213">
            <v>2.5735896347220302</v>
          </cell>
          <cell r="M213">
            <v>0.604343956798439</v>
          </cell>
        </row>
        <row r="214">
          <cell r="G214" t="str">
            <v>Korea</v>
          </cell>
          <cell r="H214">
            <v>2</v>
          </cell>
          <cell r="I214">
            <v>2</v>
          </cell>
          <cell r="J214">
            <v>57.4</v>
          </cell>
          <cell r="K214">
            <v>278838.314360063</v>
          </cell>
          <cell r="L214">
            <v>2.4289786894697798</v>
          </cell>
          <cell r="M214">
            <v>0.40446104941046201</v>
          </cell>
        </row>
        <row r="215">
          <cell r="G215" t="str">
            <v>Korea</v>
          </cell>
          <cell r="H215">
            <v>3</v>
          </cell>
          <cell r="I215">
            <v>2</v>
          </cell>
          <cell r="J215">
            <v>44</v>
          </cell>
          <cell r="K215">
            <v>228760.540350956</v>
          </cell>
          <cell r="L215">
            <v>2.4841624498813601</v>
          </cell>
          <cell r="M215">
            <v>0.49460159211417098</v>
          </cell>
        </row>
        <row r="216">
          <cell r="G216" t="str">
            <v>Korea</v>
          </cell>
          <cell r="H216">
            <v>4</v>
          </cell>
          <cell r="I216">
            <v>2</v>
          </cell>
          <cell r="J216">
            <v>8.6999999999999993</v>
          </cell>
          <cell r="K216">
            <v>43963.195545333598</v>
          </cell>
          <cell r="L216">
            <v>2.4485133720694501</v>
          </cell>
          <cell r="M216">
            <v>0.96261346556396099</v>
          </cell>
        </row>
        <row r="217">
          <cell r="G217" t="str">
            <v>Islanders</v>
          </cell>
          <cell r="H217">
            <v>1</v>
          </cell>
          <cell r="I217">
            <v>2</v>
          </cell>
          <cell r="J217">
            <v>100.8</v>
          </cell>
          <cell r="K217">
            <v>39761.602918836201</v>
          </cell>
          <cell r="L217">
            <v>13.282800272203099</v>
          </cell>
          <cell r="M217">
            <v>1.4987615378858099</v>
          </cell>
        </row>
        <row r="218">
          <cell r="G218" t="str">
            <v>Islanders</v>
          </cell>
          <cell r="H218">
            <v>2</v>
          </cell>
          <cell r="I218">
            <v>2</v>
          </cell>
          <cell r="J218">
            <v>144.6</v>
          </cell>
          <cell r="K218">
            <v>48968.858917085199</v>
          </cell>
          <cell r="L218">
            <v>8.3665372017917701</v>
          </cell>
          <cell r="M218">
            <v>0.98372341224215898</v>
          </cell>
        </row>
        <row r="219">
          <cell r="G219" t="str">
            <v>Islanders</v>
          </cell>
          <cell r="H219">
            <v>3</v>
          </cell>
          <cell r="I219">
            <v>3</v>
          </cell>
          <cell r="J219">
            <v>3</v>
          </cell>
          <cell r="K219">
            <v>681.43747986728351</v>
          </cell>
          <cell r="L219">
            <v>19.389208508508315</v>
          </cell>
          <cell r="M219">
            <v>19.343891890906157</v>
          </cell>
        </row>
        <row r="220">
          <cell r="G220" t="str">
            <v>Islanders</v>
          </cell>
          <cell r="H220">
            <v>4</v>
          </cell>
          <cell r="I220">
            <v>2</v>
          </cell>
          <cell r="J220">
            <v>15.1</v>
          </cell>
          <cell r="K220">
            <v>4229.0231584534204</v>
          </cell>
          <cell r="L220">
            <v>2.9035824278580402</v>
          </cell>
          <cell r="M220">
            <v>1.31111829770415</v>
          </cell>
        </row>
        <row r="221">
          <cell r="G221" t="str">
            <v>Netherlands</v>
          </cell>
          <cell r="H221">
            <v>1</v>
          </cell>
          <cell r="I221">
            <v>2</v>
          </cell>
          <cell r="J221">
            <v>25.4</v>
          </cell>
          <cell r="K221">
            <v>81119.568789267199</v>
          </cell>
          <cell r="L221">
            <v>6.3770856985809896</v>
          </cell>
          <cell r="M221">
            <v>1.332435122435</v>
          </cell>
        </row>
        <row r="222">
          <cell r="G222" t="str">
            <v>Netherlands</v>
          </cell>
          <cell r="H222">
            <v>2</v>
          </cell>
          <cell r="I222">
            <v>2</v>
          </cell>
          <cell r="J222">
            <v>33.9</v>
          </cell>
          <cell r="K222">
            <v>89764.710010547002</v>
          </cell>
          <cell r="L222">
            <v>3.5848632917543402</v>
          </cell>
          <cell r="M222">
            <v>0.74388257044638795</v>
          </cell>
        </row>
        <row r="223">
          <cell r="G223" t="str">
            <v>Netherlands</v>
          </cell>
          <cell r="H223">
            <v>3</v>
          </cell>
          <cell r="I223">
            <v>2</v>
          </cell>
          <cell r="J223">
            <v>43.1</v>
          </cell>
          <cell r="K223">
            <v>95649.549698135699</v>
          </cell>
          <cell r="L223">
            <v>2.7465041417698801</v>
          </cell>
          <cell r="M223">
            <v>0.50996802499216298</v>
          </cell>
        </row>
        <row r="224">
          <cell r="G224" t="str">
            <v>Netherlands</v>
          </cell>
          <cell r="H224">
            <v>4</v>
          </cell>
          <cell r="I224">
            <v>2</v>
          </cell>
          <cell r="J224">
            <v>17.600000000000001</v>
          </cell>
          <cell r="K224">
            <v>40934.768799272999</v>
          </cell>
          <cell r="L224">
            <v>2.5949583737011901</v>
          </cell>
          <cell r="M224">
            <v>0.88701977554012501</v>
          </cell>
        </row>
        <row r="225">
          <cell r="G225" t="str">
            <v>Blues</v>
          </cell>
          <cell r="H225">
            <v>1</v>
          </cell>
          <cell r="I225">
            <v>2</v>
          </cell>
          <cell r="J225">
            <v>93.2</v>
          </cell>
          <cell r="K225">
            <v>29687.380373121701</v>
          </cell>
          <cell r="L225">
            <v>7.39342390316577</v>
          </cell>
          <cell r="M225">
            <v>0.97708674779189097</v>
          </cell>
        </row>
        <row r="226">
          <cell r="G226" t="str">
            <v>Blues</v>
          </cell>
          <cell r="H226">
            <v>2</v>
          </cell>
          <cell r="I226">
            <v>2</v>
          </cell>
          <cell r="J226">
            <v>90.7</v>
          </cell>
          <cell r="K226">
            <v>33473.832106517199</v>
          </cell>
          <cell r="L226">
            <v>4.9991454592402702</v>
          </cell>
          <cell r="M226">
            <v>0.68577685770466301</v>
          </cell>
        </row>
        <row r="227">
          <cell r="G227" t="str">
            <v>Blues</v>
          </cell>
          <cell r="H227">
            <v>3</v>
          </cell>
          <cell r="I227">
            <v>2</v>
          </cell>
          <cell r="J227">
            <v>67.099999999999994</v>
          </cell>
          <cell r="K227">
            <v>26542.8397274446</v>
          </cell>
          <cell r="L227">
            <v>3.63901168903269</v>
          </cell>
          <cell r="M227">
            <v>0.60238123389546905</v>
          </cell>
        </row>
        <row r="228">
          <cell r="G228" t="str">
            <v>Blues</v>
          </cell>
          <cell r="H228">
            <v>4</v>
          </cell>
          <cell r="I228">
            <v>3</v>
          </cell>
          <cell r="J228">
            <v>1</v>
          </cell>
          <cell r="K228">
            <v>380.6895718011159</v>
          </cell>
          <cell r="L228">
            <v>43.641135480642106</v>
          </cell>
          <cell r="M228">
            <v>50.67027137287559</v>
          </cell>
        </row>
        <row r="229">
          <cell r="G229" t="str">
            <v>Northern Ireland (UK)</v>
          </cell>
          <cell r="H229">
            <v>1</v>
          </cell>
          <cell r="I229">
            <v>2</v>
          </cell>
          <cell r="J229">
            <v>46.8</v>
          </cell>
          <cell r="K229">
            <v>11757.173672758399</v>
          </cell>
          <cell r="L229">
            <v>5.12085563463528</v>
          </cell>
          <cell r="M229">
            <v>0.91372310866472495</v>
          </cell>
        </row>
        <row r="230">
          <cell r="G230" t="str">
            <v>Northern Ireland (UK)</v>
          </cell>
          <cell r="H230">
            <v>2</v>
          </cell>
          <cell r="I230">
            <v>2</v>
          </cell>
          <cell r="J230">
            <v>41.9</v>
          </cell>
          <cell r="K230">
            <v>13262.142904324401</v>
          </cell>
          <cell r="L230">
            <v>4.0868379052430299</v>
          </cell>
          <cell r="M230">
            <v>0.888049531512904</v>
          </cell>
        </row>
        <row r="231">
          <cell r="G231" t="str">
            <v>Northern Ireland (UK)</v>
          </cell>
          <cell r="H231">
            <v>3</v>
          </cell>
          <cell r="I231">
            <v>2</v>
          </cell>
          <cell r="J231">
            <v>28.1</v>
          </cell>
          <cell r="K231">
            <v>8330.0688303882798</v>
          </cell>
          <cell r="L231">
            <v>3.13986960056824</v>
          </cell>
          <cell r="M231">
            <v>0.92446119833678397</v>
          </cell>
        </row>
        <row r="232">
          <cell r="G232" t="str">
            <v>Northern Ireland (UK)</v>
          </cell>
          <cell r="H232">
            <v>4</v>
          </cell>
          <cell r="I232">
            <v>2</v>
          </cell>
          <cell r="J232">
            <v>7.2</v>
          </cell>
          <cell r="K232">
            <v>2848.47950358259</v>
          </cell>
          <cell r="L232">
            <v>3.6628200633216901</v>
          </cell>
          <cell r="M232">
            <v>2.20739807996959</v>
          </cell>
        </row>
        <row r="233">
          <cell r="G233" t="str">
            <v>Norway</v>
          </cell>
          <cell r="I233">
            <v>2</v>
          </cell>
          <cell r="J233">
            <v>1</v>
          </cell>
          <cell r="K233">
            <v>338.71632070986101</v>
          </cell>
          <cell r="L233">
            <v>27.2038391067635</v>
          </cell>
          <cell r="M233">
            <v>32.2369308461084</v>
          </cell>
        </row>
        <row r="234">
          <cell r="G234" t="str">
            <v>Norway</v>
          </cell>
          <cell r="H234">
            <v>1</v>
          </cell>
          <cell r="I234">
            <v>2</v>
          </cell>
          <cell r="J234">
            <v>24.3</v>
          </cell>
          <cell r="K234">
            <v>18068.462877568199</v>
          </cell>
          <cell r="L234">
            <v>4.9527888509562299</v>
          </cell>
          <cell r="M234">
            <v>1.1581331315732999</v>
          </cell>
        </row>
        <row r="235">
          <cell r="G235" t="str">
            <v>Norway</v>
          </cell>
          <cell r="H235">
            <v>2</v>
          </cell>
          <cell r="I235">
            <v>2</v>
          </cell>
          <cell r="J235">
            <v>26.3</v>
          </cell>
          <cell r="K235">
            <v>20090.307370684699</v>
          </cell>
          <cell r="L235">
            <v>2.8291358972029301</v>
          </cell>
          <cell r="M235">
            <v>0.63807531623978098</v>
          </cell>
        </row>
        <row r="236">
          <cell r="G236" t="str">
            <v>Norway</v>
          </cell>
          <cell r="H236">
            <v>3</v>
          </cell>
          <cell r="I236">
            <v>2</v>
          </cell>
          <cell r="J236">
            <v>29</v>
          </cell>
          <cell r="K236">
            <v>18760.981015895599</v>
          </cell>
          <cell r="L236">
            <v>1.90051318180597</v>
          </cell>
          <cell r="M236">
            <v>0.41433381661643198</v>
          </cell>
        </row>
        <row r="237">
          <cell r="G237" t="str">
            <v>Norway</v>
          </cell>
          <cell r="H237">
            <v>4</v>
          </cell>
          <cell r="I237">
            <v>2</v>
          </cell>
          <cell r="J237">
            <v>10.4</v>
          </cell>
          <cell r="K237">
            <v>7018.3435681578503</v>
          </cell>
          <cell r="L237">
            <v>1.4095681010468899</v>
          </cell>
          <cell r="M237">
            <v>0.53452336136926804</v>
          </cell>
        </row>
        <row r="238">
          <cell r="G238" t="str">
            <v>Poland</v>
          </cell>
          <cell r="H238">
            <v>1</v>
          </cell>
          <cell r="I238">
            <v>3</v>
          </cell>
          <cell r="J238">
            <v>1</v>
          </cell>
          <cell r="K238">
            <v>7790.4045308494287</v>
          </cell>
          <cell r="L238">
            <v>100</v>
          </cell>
          <cell r="M238">
            <v>0</v>
          </cell>
        </row>
        <row r="239">
          <cell r="G239" t="str">
            <v>Poland</v>
          </cell>
          <cell r="H239">
            <v>2</v>
          </cell>
          <cell r="I239">
            <v>2</v>
          </cell>
          <cell r="J239">
            <v>128.80000000000001</v>
          </cell>
          <cell r="K239">
            <v>477052.00634241302</v>
          </cell>
          <cell r="L239">
            <v>5.88570289016263</v>
          </cell>
          <cell r="M239">
            <v>0.86287916511643104</v>
          </cell>
        </row>
        <row r="240">
          <cell r="G240" t="str">
            <v>Poland</v>
          </cell>
          <cell r="H240">
            <v>3</v>
          </cell>
          <cell r="I240">
            <v>2</v>
          </cell>
          <cell r="J240">
            <v>101.2</v>
          </cell>
          <cell r="K240">
            <v>315074.54236194497</v>
          </cell>
          <cell r="L240">
            <v>4.9188503905893901</v>
          </cell>
          <cell r="M240">
            <v>0.70024419735740895</v>
          </cell>
        </row>
        <row r="241">
          <cell r="G241" t="str">
            <v>Poland</v>
          </cell>
          <cell r="H241">
            <v>4</v>
          </cell>
          <cell r="I241">
            <v>2</v>
          </cell>
          <cell r="J241">
            <v>19.2</v>
          </cell>
          <cell r="K241">
            <v>58301.2124493827</v>
          </cell>
          <cell r="L241">
            <v>3.27122274293975</v>
          </cell>
          <cell r="M241">
            <v>1.33522697850858</v>
          </cell>
        </row>
        <row r="242">
          <cell r="G242" t="str">
            <v>Russian Federation</v>
          </cell>
          <cell r="H242">
            <v>1</v>
          </cell>
          <cell r="I242">
            <v>2</v>
          </cell>
          <cell r="J242">
            <v>6.8</v>
          </cell>
          <cell r="K242">
            <v>215330.64603164099</v>
          </cell>
          <cell r="L242">
            <v>2.1075159298682702</v>
          </cell>
          <cell r="M242">
            <v>1.15427179678388</v>
          </cell>
        </row>
        <row r="243">
          <cell r="G243" t="str">
            <v>Russian Federation</v>
          </cell>
          <cell r="H243">
            <v>2</v>
          </cell>
          <cell r="I243">
            <v>2</v>
          </cell>
          <cell r="J243">
            <v>23.3</v>
          </cell>
          <cell r="K243">
            <v>876199.05143767805</v>
          </cell>
          <cell r="L243">
            <v>3.1063977761318999</v>
          </cell>
          <cell r="M243">
            <v>0.99395274747264695</v>
          </cell>
        </row>
        <row r="244">
          <cell r="G244" t="str">
            <v>Russian Federation</v>
          </cell>
          <cell r="H244">
            <v>3</v>
          </cell>
          <cell r="I244">
            <v>2</v>
          </cell>
          <cell r="J244">
            <v>31.8</v>
          </cell>
          <cell r="K244">
            <v>1000903.00563158</v>
          </cell>
          <cell r="L244">
            <v>3.6709349868800101</v>
          </cell>
          <cell r="M244">
            <v>1.1038688873811799</v>
          </cell>
        </row>
        <row r="245">
          <cell r="G245" t="str">
            <v>Russian Federation</v>
          </cell>
          <cell r="H245">
            <v>4</v>
          </cell>
          <cell r="I245">
            <v>2</v>
          </cell>
          <cell r="J245">
            <v>10.1</v>
          </cell>
          <cell r="K245">
            <v>411028.76301643602</v>
          </cell>
          <cell r="L245">
            <v>7.3739298694412199</v>
          </cell>
          <cell r="M245">
            <v>3.09531540436158</v>
          </cell>
        </row>
        <row r="246">
          <cell r="G246" t="str">
            <v>Lightning</v>
          </cell>
          <cell r="H246">
            <v>1</v>
          </cell>
          <cell r="I246">
            <v>2</v>
          </cell>
          <cell r="J246">
            <v>46.3</v>
          </cell>
          <cell r="K246">
            <v>24406.1199937743</v>
          </cell>
          <cell r="L246">
            <v>3.3960504945277599</v>
          </cell>
          <cell r="M246">
            <v>0.54307040843688803</v>
          </cell>
        </row>
        <row r="247">
          <cell r="G247" t="str">
            <v>Lightning</v>
          </cell>
          <cell r="H247">
            <v>2</v>
          </cell>
          <cell r="I247">
            <v>2</v>
          </cell>
          <cell r="J247">
            <v>33.1</v>
          </cell>
          <cell r="K247">
            <v>17279.062245080699</v>
          </cell>
          <cell r="L247">
            <v>2.8131326125218998</v>
          </cell>
          <cell r="M247">
            <v>0.60299030572131895</v>
          </cell>
        </row>
        <row r="248">
          <cell r="G248" t="str">
            <v>Lightning</v>
          </cell>
          <cell r="H248">
            <v>3</v>
          </cell>
          <cell r="I248">
            <v>2</v>
          </cell>
          <cell r="J248">
            <v>35.6</v>
          </cell>
          <cell r="K248">
            <v>18949.623384301602</v>
          </cell>
          <cell r="L248">
            <v>2.83608111763726</v>
          </cell>
          <cell r="M248">
            <v>0.56461711141640503</v>
          </cell>
        </row>
        <row r="249">
          <cell r="G249" t="str">
            <v>Lightning</v>
          </cell>
          <cell r="H249">
            <v>4</v>
          </cell>
          <cell r="I249">
            <v>2</v>
          </cell>
          <cell r="J249">
            <v>9</v>
          </cell>
          <cell r="K249">
            <v>4546.4419794421701</v>
          </cell>
          <cell r="L249">
            <v>1.61485085440474</v>
          </cell>
          <cell r="M249">
            <v>0.663708861220904</v>
          </cell>
        </row>
        <row r="250">
          <cell r="G250" t="str">
            <v>Slovak Republic</v>
          </cell>
          <cell r="H250">
            <v>1</v>
          </cell>
          <cell r="I250">
            <v>2</v>
          </cell>
          <cell r="J250">
            <v>85.4</v>
          </cell>
          <cell r="K250">
            <v>56961.588237016404</v>
          </cell>
          <cell r="L250">
            <v>12.950990641534901</v>
          </cell>
          <cell r="M250">
            <v>1.7016856144514001</v>
          </cell>
        </row>
        <row r="251">
          <cell r="G251" t="str">
            <v>Slovak Republic</v>
          </cell>
          <cell r="H251">
            <v>2</v>
          </cell>
          <cell r="I251">
            <v>2</v>
          </cell>
          <cell r="J251">
            <v>121.3</v>
          </cell>
          <cell r="K251">
            <v>77995.946604646597</v>
          </cell>
          <cell r="L251">
            <v>7.72401546166921</v>
          </cell>
          <cell r="M251">
            <v>0.82467264498385395</v>
          </cell>
        </row>
        <row r="252">
          <cell r="G252" t="str">
            <v>Slovak Republic</v>
          </cell>
          <cell r="H252">
            <v>3</v>
          </cell>
          <cell r="I252">
            <v>2</v>
          </cell>
          <cell r="J252">
            <v>96.1</v>
          </cell>
          <cell r="K252">
            <v>69321.693677089395</v>
          </cell>
          <cell r="L252">
            <v>5.40652471651351</v>
          </cell>
          <cell r="M252">
            <v>0.63847987187392996</v>
          </cell>
        </row>
        <row r="253">
          <cell r="G253" t="str">
            <v>Slovak Republic</v>
          </cell>
          <cell r="H253">
            <v>4</v>
          </cell>
          <cell r="I253">
            <v>2</v>
          </cell>
          <cell r="J253">
            <v>25.2</v>
          </cell>
          <cell r="K253">
            <v>18529.649444357099</v>
          </cell>
          <cell r="L253">
            <v>4.63347631985084</v>
          </cell>
          <cell r="M253">
            <v>1.2734997907357899</v>
          </cell>
        </row>
        <row r="254">
          <cell r="G254" t="str">
            <v>Stars</v>
          </cell>
          <cell r="H254">
            <v>1</v>
          </cell>
          <cell r="I254">
            <v>2</v>
          </cell>
          <cell r="J254">
            <v>96.6</v>
          </cell>
          <cell r="K254">
            <v>28975.954398958998</v>
          </cell>
          <cell r="L254">
            <v>8.8482413106441893</v>
          </cell>
          <cell r="M254">
            <v>0.95289959949838499</v>
          </cell>
        </row>
        <row r="255">
          <cell r="G255" t="str">
            <v>Stars</v>
          </cell>
          <cell r="H255">
            <v>2</v>
          </cell>
          <cell r="I255">
            <v>3</v>
          </cell>
          <cell r="J255">
            <v>8</v>
          </cell>
          <cell r="K255">
            <v>35173.564026272266</v>
          </cell>
          <cell r="L255">
            <v>67.74840328556094</v>
          </cell>
          <cell r="M255">
            <v>12.518484241595759</v>
          </cell>
        </row>
        <row r="256">
          <cell r="G256" t="str">
            <v>Stars</v>
          </cell>
          <cell r="H256">
            <v>3</v>
          </cell>
          <cell r="I256">
            <v>2</v>
          </cell>
          <cell r="J256">
            <v>92</v>
          </cell>
          <cell r="K256">
            <v>26714.248447354701</v>
          </cell>
          <cell r="L256">
            <v>7.6246228719407503</v>
          </cell>
          <cell r="M256">
            <v>0.98345550395371095</v>
          </cell>
        </row>
        <row r="257">
          <cell r="G257" t="str">
            <v>Stars</v>
          </cell>
          <cell r="H257">
            <v>4</v>
          </cell>
          <cell r="I257">
            <v>2</v>
          </cell>
          <cell r="J257">
            <v>28.6</v>
          </cell>
          <cell r="K257">
            <v>8659.4616665198591</v>
          </cell>
          <cell r="L257">
            <v>8.5054825224670605</v>
          </cell>
          <cell r="M257">
            <v>1.82142767070179</v>
          </cell>
        </row>
        <row r="258">
          <cell r="G258" t="str">
            <v>Spain</v>
          </cell>
          <cell r="H258">
            <v>1</v>
          </cell>
          <cell r="I258">
            <v>2</v>
          </cell>
          <cell r="J258">
            <v>268.10000000000002</v>
          </cell>
          <cell r="K258">
            <v>1412969.2207774201</v>
          </cell>
          <cell r="L258">
            <v>16.774265282614</v>
          </cell>
          <cell r="M258">
            <v>1.1152300126816299</v>
          </cell>
        </row>
        <row r="259">
          <cell r="G259" t="str">
            <v>Spain</v>
          </cell>
          <cell r="H259">
            <v>2</v>
          </cell>
          <cell r="I259">
            <v>2</v>
          </cell>
          <cell r="J259">
            <v>244.7</v>
          </cell>
          <cell r="K259">
            <v>1425486.1453940501</v>
          </cell>
          <cell r="L259">
            <v>13.465307606927601</v>
          </cell>
          <cell r="M259">
            <v>1.1572556353944501</v>
          </cell>
        </row>
        <row r="260">
          <cell r="G260" t="str">
            <v>Spain</v>
          </cell>
          <cell r="H260">
            <v>3</v>
          </cell>
          <cell r="I260">
            <v>2</v>
          </cell>
          <cell r="J260">
            <v>108.8</v>
          </cell>
          <cell r="K260">
            <v>636247.500664021</v>
          </cell>
          <cell r="L260">
            <v>9.7304078589476095</v>
          </cell>
          <cell r="M260">
            <v>1.3280594684414999</v>
          </cell>
        </row>
        <row r="261">
          <cell r="G261" t="str">
            <v>Spain</v>
          </cell>
          <cell r="H261">
            <v>4</v>
          </cell>
          <cell r="I261">
            <v>2</v>
          </cell>
          <cell r="J261">
            <v>13.4</v>
          </cell>
          <cell r="K261">
            <v>69745.809561440503</v>
          </cell>
          <cell r="L261">
            <v>6.2815782108210696</v>
          </cell>
          <cell r="M261">
            <v>2.4929074735605798</v>
          </cell>
        </row>
        <row r="262">
          <cell r="G262" t="str">
            <v>Sweden</v>
          </cell>
          <cell r="H262">
            <v>1</v>
          </cell>
          <cell r="I262">
            <v>2</v>
          </cell>
          <cell r="J262">
            <v>44.2</v>
          </cell>
          <cell r="K262">
            <v>70336.810662268705</v>
          </cell>
          <cell r="L262">
            <v>9.86558030313968</v>
          </cell>
          <cell r="M262">
            <v>1.6119885867172901</v>
          </cell>
        </row>
        <row r="263">
          <cell r="G263" t="str">
            <v>Sweden</v>
          </cell>
          <cell r="H263">
            <v>2</v>
          </cell>
          <cell r="I263">
            <v>2</v>
          </cell>
          <cell r="J263">
            <v>39.299999999999997</v>
          </cell>
          <cell r="K263">
            <v>67320.728664873401</v>
          </cell>
          <cell r="L263">
            <v>5.1901833931858503</v>
          </cell>
          <cell r="M263">
            <v>1.14747220539298</v>
          </cell>
        </row>
        <row r="264">
          <cell r="G264" t="str">
            <v>Sweden</v>
          </cell>
          <cell r="H264">
            <v>3</v>
          </cell>
          <cell r="I264">
            <v>2</v>
          </cell>
          <cell r="J264">
            <v>40.700000000000003</v>
          </cell>
          <cell r="K264">
            <v>56917.3263061408</v>
          </cell>
          <cell r="L264">
            <v>3.2177266714485802</v>
          </cell>
          <cell r="M264">
            <v>0.63169002224237603</v>
          </cell>
        </row>
        <row r="265">
          <cell r="G265" t="str">
            <v>Sweden</v>
          </cell>
          <cell r="H265">
            <v>4</v>
          </cell>
          <cell r="I265">
            <v>2</v>
          </cell>
          <cell r="J265">
            <v>12.8</v>
          </cell>
          <cell r="K265">
            <v>16554.2672923961</v>
          </cell>
          <cell r="L265">
            <v>1.77380872015104</v>
          </cell>
          <cell r="M265">
            <v>0.60456567035592201</v>
          </cell>
        </row>
        <row r="266">
          <cell r="G266" t="str">
            <v>Predators</v>
          </cell>
          <cell r="H266">
            <v>1</v>
          </cell>
          <cell r="I266">
            <v>2</v>
          </cell>
          <cell r="J266">
            <v>89.1</v>
          </cell>
          <cell r="K266">
            <v>689783.71029279497</v>
          </cell>
          <cell r="L266">
            <v>3.3161148751441498</v>
          </cell>
          <cell r="M266">
            <v>0.445669601772887</v>
          </cell>
        </row>
        <row r="267">
          <cell r="G267" t="str">
            <v>Predators</v>
          </cell>
          <cell r="H267">
            <v>2</v>
          </cell>
          <cell r="I267">
            <v>2</v>
          </cell>
          <cell r="J267">
            <v>57.7</v>
          </cell>
          <cell r="K267">
            <v>392365.90158925799</v>
          </cell>
          <cell r="L267">
            <v>3.2146354646361601</v>
          </cell>
          <cell r="M267">
            <v>0.58270225366800299</v>
          </cell>
        </row>
        <row r="268">
          <cell r="G268" t="str">
            <v>Predators</v>
          </cell>
          <cell r="H268">
            <v>3</v>
          </cell>
          <cell r="I268">
            <v>2</v>
          </cell>
          <cell r="J268">
            <v>30.8</v>
          </cell>
          <cell r="K268">
            <v>184759.69585375299</v>
          </cell>
          <cell r="L268">
            <v>3.8871661928744499</v>
          </cell>
          <cell r="M268">
            <v>1.0068151984581599</v>
          </cell>
        </row>
        <row r="269">
          <cell r="G269" t="str">
            <v>Predators</v>
          </cell>
          <cell r="H269">
            <v>4</v>
          </cell>
          <cell r="I269">
            <v>2</v>
          </cell>
          <cell r="J269">
            <v>2.4</v>
          </cell>
          <cell r="K269">
            <v>11064.8541749588</v>
          </cell>
          <cell r="L269">
            <v>1.85896544318974</v>
          </cell>
          <cell r="M269">
            <v>2.3416861711400099</v>
          </cell>
        </row>
        <row r="270">
          <cell r="G270" t="str">
            <v>United States</v>
          </cell>
          <cell r="H270">
            <v>1</v>
          </cell>
          <cell r="I270">
            <v>2</v>
          </cell>
          <cell r="J270">
            <v>102.1</v>
          </cell>
          <cell r="K270">
            <v>4017830.3975573601</v>
          </cell>
          <cell r="L270">
            <v>8.6417128406052406</v>
          </cell>
          <cell r="M270">
            <v>1.00939391474832</v>
          </cell>
        </row>
        <row r="271">
          <cell r="G271" t="str">
            <v>United States</v>
          </cell>
          <cell r="H271">
            <v>2</v>
          </cell>
          <cell r="I271">
            <v>2</v>
          </cell>
          <cell r="J271">
            <v>94.5</v>
          </cell>
          <cell r="K271">
            <v>3766265.8646469</v>
          </cell>
          <cell r="L271">
            <v>7.3361841906733298</v>
          </cell>
          <cell r="M271">
            <v>0.94651612184935696</v>
          </cell>
        </row>
        <row r="272">
          <cell r="G272" t="str">
            <v>United States</v>
          </cell>
          <cell r="H272">
            <v>3</v>
          </cell>
          <cell r="I272">
            <v>2</v>
          </cell>
          <cell r="J272">
            <v>49.4</v>
          </cell>
          <cell r="K272">
            <v>1753778.426395</v>
          </cell>
          <cell r="L272">
            <v>4.04877441672246</v>
          </cell>
          <cell r="M272">
            <v>0.85154066468600598</v>
          </cell>
        </row>
        <row r="273">
          <cell r="G273" t="str">
            <v>United States</v>
          </cell>
          <cell r="H273">
            <v>4</v>
          </cell>
          <cell r="I273">
            <v>2</v>
          </cell>
          <cell r="J273">
            <v>10</v>
          </cell>
          <cell r="K273">
            <v>269086.81448365102</v>
          </cell>
          <cell r="L273">
            <v>1.79900334242086</v>
          </cell>
          <cell r="M273">
            <v>0.68058456972738002</v>
          </cell>
        </row>
        <row r="274">
          <cell r="G274" t="str">
            <v>Australia</v>
          </cell>
          <cell r="H274">
            <v>3</v>
          </cell>
          <cell r="I274">
            <v>3</v>
          </cell>
          <cell r="J274">
            <v>3</v>
          </cell>
          <cell r="K274">
            <v>7892.1997640359205</v>
          </cell>
          <cell r="L274">
            <v>32.0798515872265</v>
          </cell>
          <cell r="M274">
            <v>23.4339382255435</v>
          </cell>
        </row>
        <row r="275">
          <cell r="G275" t="str">
            <v>Australia</v>
          </cell>
          <cell r="H275">
            <v>1</v>
          </cell>
          <cell r="I275">
            <v>3</v>
          </cell>
          <cell r="J275">
            <v>438.5</v>
          </cell>
          <cell r="K275">
            <v>903932.112254626</v>
          </cell>
          <cell r="L275">
            <v>37.469197112753697</v>
          </cell>
          <cell r="M275">
            <v>1.5202136731669</v>
          </cell>
        </row>
        <row r="276">
          <cell r="G276" t="str">
            <v>Australia</v>
          </cell>
          <cell r="H276">
            <v>2</v>
          </cell>
          <cell r="I276">
            <v>3</v>
          </cell>
          <cell r="J276">
            <v>399.8</v>
          </cell>
          <cell r="K276">
            <v>796402.51601671497</v>
          </cell>
          <cell r="L276">
            <v>21.293370631790399</v>
          </cell>
          <cell r="M276">
            <v>1.0464952152273099</v>
          </cell>
        </row>
        <row r="277">
          <cell r="G277" t="str">
            <v>Australia</v>
          </cell>
          <cell r="H277">
            <v>3</v>
          </cell>
          <cell r="I277">
            <v>3</v>
          </cell>
          <cell r="J277">
            <v>268.10000000000002</v>
          </cell>
          <cell r="K277">
            <v>530797.10001023696</v>
          </cell>
          <cell r="L277">
            <v>13.5815657936182</v>
          </cell>
          <cell r="M277">
            <v>0.88932474708782605</v>
          </cell>
        </row>
        <row r="278">
          <cell r="G278" t="str">
            <v>Australia</v>
          </cell>
          <cell r="H278">
            <v>4</v>
          </cell>
          <cell r="I278">
            <v>3</v>
          </cell>
          <cell r="J278">
            <v>74.599999999999994</v>
          </cell>
          <cell r="K278">
            <v>153981.13550097699</v>
          </cell>
          <cell r="L278">
            <v>9.4974767508619404</v>
          </cell>
          <cell r="M278">
            <v>1.68205582805278</v>
          </cell>
        </row>
        <row r="279">
          <cell r="G279" t="str">
            <v>Austria</v>
          </cell>
          <cell r="H279">
            <v>1</v>
          </cell>
          <cell r="I279">
            <v>3</v>
          </cell>
          <cell r="J279">
            <v>180.9</v>
          </cell>
          <cell r="K279">
            <v>233750.72745876701</v>
          </cell>
          <cell r="L279">
            <v>34.533358015172197</v>
          </cell>
          <cell r="M279">
            <v>2.2817945470277898</v>
          </cell>
        </row>
        <row r="280">
          <cell r="G280" t="str">
            <v>Austria</v>
          </cell>
          <cell r="H280">
            <v>2</v>
          </cell>
          <cell r="I280">
            <v>3</v>
          </cell>
          <cell r="J280">
            <v>316</v>
          </cell>
          <cell r="K280">
            <v>381542.41211721901</v>
          </cell>
          <cell r="L280">
            <v>24.4350287088062</v>
          </cell>
          <cell r="M280">
            <v>1.3162023019248801</v>
          </cell>
        </row>
        <row r="281">
          <cell r="G281" t="str">
            <v>Austria</v>
          </cell>
          <cell r="H281">
            <v>3</v>
          </cell>
          <cell r="I281">
            <v>3</v>
          </cell>
          <cell r="J281">
            <v>224.5</v>
          </cell>
          <cell r="K281">
            <v>252984.33096477401</v>
          </cell>
          <cell r="L281">
            <v>14.8537675640233</v>
          </cell>
          <cell r="M281">
            <v>1.04859262563449</v>
          </cell>
        </row>
        <row r="282">
          <cell r="G282" t="str">
            <v>Austria</v>
          </cell>
          <cell r="H282">
            <v>4</v>
          </cell>
          <cell r="I282">
            <v>3</v>
          </cell>
          <cell r="J282">
            <v>51.6</v>
          </cell>
          <cell r="K282">
            <v>53468.648837947003</v>
          </cell>
          <cell r="L282">
            <v>8.3763145075901502</v>
          </cell>
          <cell r="M282">
            <v>1.2790128538715</v>
          </cell>
        </row>
        <row r="283">
          <cell r="G283" t="str">
            <v>Canada</v>
          </cell>
          <cell r="H283">
            <v>4</v>
          </cell>
          <cell r="I283">
            <v>3</v>
          </cell>
          <cell r="J283">
            <v>3</v>
          </cell>
          <cell r="K283">
            <v>681.43747986728397</v>
          </cell>
          <cell r="L283">
            <v>19.3892085085083</v>
          </cell>
          <cell r="M283">
            <v>19.3438918909062</v>
          </cell>
        </row>
        <row r="284">
          <cell r="G284" t="str">
            <v>Canada</v>
          </cell>
          <cell r="H284">
            <v>1</v>
          </cell>
          <cell r="I284">
            <v>3</v>
          </cell>
          <cell r="J284">
            <v>1904.5</v>
          </cell>
          <cell r="K284">
            <v>1275695.4114507299</v>
          </cell>
          <cell r="L284">
            <v>29.5597796233236</v>
          </cell>
          <cell r="M284">
            <v>1.09432551734855</v>
          </cell>
        </row>
        <row r="285">
          <cell r="G285" t="str">
            <v>Canada</v>
          </cell>
          <cell r="H285">
            <v>2</v>
          </cell>
          <cell r="I285">
            <v>3</v>
          </cell>
          <cell r="J285">
            <v>1423.8</v>
          </cell>
          <cell r="K285">
            <v>1034386.68381388</v>
          </cell>
          <cell r="L285">
            <v>17.4380254314121</v>
          </cell>
          <cell r="M285">
            <v>0.89141102897024005</v>
          </cell>
        </row>
        <row r="286">
          <cell r="G286" t="str">
            <v>Canada</v>
          </cell>
          <cell r="H286">
            <v>3</v>
          </cell>
          <cell r="I286">
            <v>3</v>
          </cell>
          <cell r="J286">
            <v>819.4</v>
          </cell>
          <cell r="K286">
            <v>717286.31005901797</v>
          </cell>
          <cell r="L286">
            <v>11.7729596908872</v>
          </cell>
          <cell r="M286">
            <v>0.74630066914936299</v>
          </cell>
        </row>
        <row r="287">
          <cell r="G287" t="str">
            <v>Canada</v>
          </cell>
          <cell r="H287">
            <v>4</v>
          </cell>
          <cell r="I287">
            <v>3</v>
          </cell>
          <cell r="J287">
            <v>169.3</v>
          </cell>
          <cell r="K287">
            <v>164474.69495324101</v>
          </cell>
          <cell r="L287">
            <v>6.7859198615717196</v>
          </cell>
          <cell r="M287">
            <v>1.0974562180621199</v>
          </cell>
        </row>
        <row r="288">
          <cell r="G288" t="str">
            <v>Sharks</v>
          </cell>
          <cell r="H288">
            <v>1</v>
          </cell>
          <cell r="I288">
            <v>3</v>
          </cell>
          <cell r="J288">
            <v>724.9</v>
          </cell>
          <cell r="K288">
            <v>1378220.8490373101</v>
          </cell>
          <cell r="L288">
            <v>22.587084140045601</v>
          </cell>
          <cell r="M288">
            <v>1.3317250854520599</v>
          </cell>
        </row>
        <row r="289">
          <cell r="G289" t="str">
            <v>Sharks</v>
          </cell>
          <cell r="H289">
            <v>2</v>
          </cell>
          <cell r="I289">
            <v>3</v>
          </cell>
          <cell r="J289">
            <v>107.7</v>
          </cell>
          <cell r="K289">
            <v>198108.93127699001</v>
          </cell>
          <cell r="L289">
            <v>8.6195796821752406</v>
          </cell>
          <cell r="M289">
            <v>1.59399995303244</v>
          </cell>
        </row>
        <row r="290">
          <cell r="G290" t="str">
            <v>Sharks</v>
          </cell>
          <cell r="H290">
            <v>3</v>
          </cell>
          <cell r="I290">
            <v>3</v>
          </cell>
          <cell r="J290">
            <v>23</v>
          </cell>
          <cell r="K290">
            <v>61638.874233687398</v>
          </cell>
          <cell r="L290">
            <v>6.8313924275527702</v>
          </cell>
          <cell r="M290">
            <v>2.68253684960546</v>
          </cell>
        </row>
        <row r="291">
          <cell r="G291" t="str">
            <v>Sharks</v>
          </cell>
          <cell r="H291">
            <v>4</v>
          </cell>
          <cell r="I291">
            <v>3</v>
          </cell>
          <cell r="J291">
            <v>2.4</v>
          </cell>
          <cell r="K291">
            <v>8161.6386791598597</v>
          </cell>
          <cell r="L291">
            <v>4.1646541690516896</v>
          </cell>
          <cell r="M291">
            <v>5.9516821346107003</v>
          </cell>
        </row>
        <row r="292">
          <cell r="G292" t="str">
            <v>Czech Republic</v>
          </cell>
          <cell r="H292">
            <v>1</v>
          </cell>
          <cell r="I292">
            <v>3</v>
          </cell>
          <cell r="J292">
            <v>185.3</v>
          </cell>
          <cell r="K292">
            <v>256015.875611767</v>
          </cell>
          <cell r="L292">
            <v>33.739744809931203</v>
          </cell>
          <cell r="M292">
            <v>3.7312708747161101</v>
          </cell>
        </row>
        <row r="293">
          <cell r="G293" t="str">
            <v>Czech Republic</v>
          </cell>
          <cell r="H293">
            <v>2</v>
          </cell>
          <cell r="I293">
            <v>3</v>
          </cell>
          <cell r="J293">
            <v>406.2</v>
          </cell>
          <cell r="K293">
            <v>489818.35292043601</v>
          </cell>
          <cell r="L293">
            <v>23.329573333556802</v>
          </cell>
          <cell r="M293">
            <v>2.0412465010563801</v>
          </cell>
        </row>
        <row r="294">
          <cell r="G294" t="str">
            <v>Czech Republic</v>
          </cell>
          <cell r="H294">
            <v>3</v>
          </cell>
          <cell r="I294">
            <v>3</v>
          </cell>
          <cell r="J294">
            <v>341.3</v>
          </cell>
          <cell r="K294">
            <v>419313.14084563701</v>
          </cell>
          <cell r="L294">
            <v>17.6284487514421</v>
          </cell>
          <cell r="M294">
            <v>1.56939545492245</v>
          </cell>
        </row>
        <row r="295">
          <cell r="G295" t="str">
            <v>Czech Republic</v>
          </cell>
          <cell r="H295">
            <v>4</v>
          </cell>
          <cell r="I295">
            <v>3</v>
          </cell>
          <cell r="J295">
            <v>59.2</v>
          </cell>
          <cell r="K295">
            <v>67827.456133483094</v>
          </cell>
          <cell r="L295">
            <v>9.8237466672863807</v>
          </cell>
          <cell r="M295">
            <v>2.9883346526646899</v>
          </cell>
        </row>
        <row r="296">
          <cell r="G296" t="str">
            <v>Denmark</v>
          </cell>
          <cell r="H296">
            <v>1</v>
          </cell>
          <cell r="I296">
            <v>3</v>
          </cell>
          <cell r="J296">
            <v>1</v>
          </cell>
          <cell r="K296">
            <v>380.68957180111602</v>
          </cell>
          <cell r="L296">
            <v>43.641135480642099</v>
          </cell>
          <cell r="M296">
            <v>50.670271372875597</v>
          </cell>
        </row>
        <row r="297">
          <cell r="G297" t="str">
            <v>Denmark</v>
          </cell>
          <cell r="H297">
            <v>1</v>
          </cell>
          <cell r="I297">
            <v>3</v>
          </cell>
          <cell r="J297">
            <v>338.8</v>
          </cell>
          <cell r="K297">
            <v>151289.43958888299</v>
          </cell>
          <cell r="L297">
            <v>36.831029805429701</v>
          </cell>
          <cell r="M297">
            <v>2.22103907600976</v>
          </cell>
        </row>
        <row r="298">
          <cell r="G298" t="str">
            <v>Denmark</v>
          </cell>
          <cell r="H298">
            <v>2</v>
          </cell>
          <cell r="I298">
            <v>3</v>
          </cell>
          <cell r="J298">
            <v>392.7</v>
          </cell>
          <cell r="K298">
            <v>183543.09576315401</v>
          </cell>
          <cell r="L298">
            <v>21.459178064043201</v>
          </cell>
          <cell r="M298">
            <v>1.2602435434418799</v>
          </cell>
        </row>
        <row r="299">
          <cell r="G299" t="str">
            <v>Denmark</v>
          </cell>
          <cell r="H299">
            <v>3</v>
          </cell>
          <cell r="I299">
            <v>3</v>
          </cell>
          <cell r="J299">
            <v>281.5</v>
          </cell>
          <cell r="K299">
            <v>129556.111057759</v>
          </cell>
          <cell r="L299">
            <v>11.5632784317214</v>
          </cell>
          <cell r="M299">
            <v>0.99421246172076905</v>
          </cell>
        </row>
        <row r="300">
          <cell r="G300" t="str">
            <v>Denmark</v>
          </cell>
          <cell r="H300">
            <v>4</v>
          </cell>
          <cell r="I300">
            <v>3</v>
          </cell>
          <cell r="J300">
            <v>65</v>
          </cell>
          <cell r="K300">
            <v>35839.609237025499</v>
          </cell>
          <cell r="L300">
            <v>6.8239996026711403</v>
          </cell>
          <cell r="M300">
            <v>1.1430161144601001</v>
          </cell>
        </row>
        <row r="301">
          <cell r="G301" t="str">
            <v>England (UK)</v>
          </cell>
          <cell r="H301">
            <v>2</v>
          </cell>
          <cell r="I301">
            <v>3</v>
          </cell>
          <cell r="J301">
            <v>1</v>
          </cell>
          <cell r="K301">
            <v>7790.4045308494296</v>
          </cell>
          <cell r="L301">
            <v>100</v>
          </cell>
          <cell r="M301">
            <v>0</v>
          </cell>
        </row>
        <row r="302">
          <cell r="G302" t="str">
            <v>England (UK)</v>
          </cell>
          <cell r="H302">
            <v>1</v>
          </cell>
          <cell r="I302">
            <v>3</v>
          </cell>
          <cell r="J302">
            <v>386.8</v>
          </cell>
          <cell r="K302">
            <v>1983897.0530131799</v>
          </cell>
          <cell r="L302">
            <v>30.554752556632401</v>
          </cell>
          <cell r="M302">
            <v>1.5376394008445899</v>
          </cell>
        </row>
        <row r="303">
          <cell r="G303" t="str">
            <v>England (UK)</v>
          </cell>
          <cell r="H303">
            <v>2</v>
          </cell>
          <cell r="I303">
            <v>3</v>
          </cell>
          <cell r="J303">
            <v>326.89999999999998</v>
          </cell>
          <cell r="K303">
            <v>1812447.3248699901</v>
          </cell>
          <cell r="L303">
            <v>20.408068955069801</v>
          </cell>
          <cell r="M303">
            <v>1.2397169777119601</v>
          </cell>
        </row>
        <row r="304">
          <cell r="G304" t="str">
            <v>England (UK)</v>
          </cell>
          <cell r="H304">
            <v>3</v>
          </cell>
          <cell r="I304">
            <v>3</v>
          </cell>
          <cell r="J304">
            <v>187</v>
          </cell>
          <cell r="K304">
            <v>1053855.41667066</v>
          </cell>
          <cell r="L304">
            <v>12.558306676606399</v>
          </cell>
          <cell r="M304">
            <v>0.986511504983965</v>
          </cell>
        </row>
        <row r="305">
          <cell r="G305" t="str">
            <v>England (UK)</v>
          </cell>
          <cell r="H305">
            <v>4</v>
          </cell>
          <cell r="I305">
            <v>3</v>
          </cell>
          <cell r="J305">
            <v>65.3</v>
          </cell>
          <cell r="K305">
            <v>351009.49446759</v>
          </cell>
          <cell r="L305">
            <v>10.373541224179601</v>
          </cell>
          <cell r="M305">
            <v>1.6994695609736601</v>
          </cell>
        </row>
        <row r="306">
          <cell r="G306" t="str">
            <v>Estonia</v>
          </cell>
          <cell r="H306">
            <v>1</v>
          </cell>
          <cell r="I306">
            <v>3</v>
          </cell>
          <cell r="J306">
            <v>294.7</v>
          </cell>
          <cell r="K306">
            <v>31917.841744567799</v>
          </cell>
          <cell r="L306">
            <v>29.843893808083099</v>
          </cell>
          <cell r="M306">
            <v>1.7695149501126</v>
          </cell>
        </row>
        <row r="307">
          <cell r="G307" t="str">
            <v>Estonia</v>
          </cell>
          <cell r="H307">
            <v>2</v>
          </cell>
          <cell r="I307">
            <v>3</v>
          </cell>
          <cell r="J307">
            <v>446.6</v>
          </cell>
          <cell r="K307">
            <v>48347.251035438101</v>
          </cell>
          <cell r="L307">
            <v>18.512294923697201</v>
          </cell>
          <cell r="M307">
            <v>0.90829903375082399</v>
          </cell>
        </row>
        <row r="308">
          <cell r="G308" t="str">
            <v>Estonia</v>
          </cell>
          <cell r="H308">
            <v>3</v>
          </cell>
          <cell r="I308">
            <v>3</v>
          </cell>
          <cell r="J308">
            <v>274.3</v>
          </cell>
          <cell r="K308">
            <v>30527.165070613799</v>
          </cell>
          <cell r="L308">
            <v>11.305650103677801</v>
          </cell>
          <cell r="M308">
            <v>0.78730457581241098</v>
          </cell>
        </row>
        <row r="309">
          <cell r="G309" t="str">
            <v>Estonia</v>
          </cell>
          <cell r="H309">
            <v>4</v>
          </cell>
          <cell r="I309">
            <v>3</v>
          </cell>
          <cell r="J309">
            <v>31.4</v>
          </cell>
          <cell r="K309">
            <v>3740.8545678800101</v>
          </cell>
          <cell r="L309">
            <v>4.6972078986411701</v>
          </cell>
          <cell r="M309">
            <v>0.97723335690164204</v>
          </cell>
        </row>
        <row r="310">
          <cell r="G310" t="str">
            <v>Finland</v>
          </cell>
          <cell r="H310">
            <v>1</v>
          </cell>
          <cell r="I310">
            <v>3</v>
          </cell>
          <cell r="J310">
            <v>214.9</v>
          </cell>
          <cell r="K310">
            <v>156499.03206862599</v>
          </cell>
          <cell r="L310">
            <v>41.851615441476802</v>
          </cell>
          <cell r="M310">
            <v>2.6389939836240401</v>
          </cell>
        </row>
        <row r="311">
          <cell r="G311" t="str">
            <v>Finland</v>
          </cell>
          <cell r="H311">
            <v>2</v>
          </cell>
          <cell r="I311">
            <v>3</v>
          </cell>
          <cell r="J311">
            <v>284</v>
          </cell>
          <cell r="K311">
            <v>183229.215971153</v>
          </cell>
          <cell r="L311">
            <v>22.4497533930682</v>
          </cell>
          <cell r="M311">
            <v>1.3920394033871</v>
          </cell>
        </row>
        <row r="312">
          <cell r="G312" t="str">
            <v>Finland</v>
          </cell>
          <cell r="H312">
            <v>3</v>
          </cell>
          <cell r="I312">
            <v>3</v>
          </cell>
          <cell r="J312">
            <v>231.8</v>
          </cell>
          <cell r="K312">
            <v>147679.99407171801</v>
          </cell>
          <cell r="L312">
            <v>13.823885390292499</v>
          </cell>
          <cell r="M312">
            <v>0.97037201123571104</v>
          </cell>
        </row>
        <row r="313">
          <cell r="G313" t="str">
            <v>Finland</v>
          </cell>
          <cell r="H313">
            <v>4</v>
          </cell>
          <cell r="I313">
            <v>3</v>
          </cell>
          <cell r="J313">
            <v>75.3</v>
          </cell>
          <cell r="K313">
            <v>46717.560882435602</v>
          </cell>
          <cell r="L313">
            <v>8.2221670945790795</v>
          </cell>
          <cell r="M313">
            <v>0.996891076271473</v>
          </cell>
        </row>
        <row r="314">
          <cell r="G314" t="str">
            <v>Flanders (Belgium)</v>
          </cell>
          <cell r="H314">
            <v>1</v>
          </cell>
          <cell r="I314">
            <v>3</v>
          </cell>
          <cell r="J314">
            <v>258</v>
          </cell>
          <cell r="K314">
            <v>196706.28403813901</v>
          </cell>
          <cell r="L314">
            <v>42.297360570573197</v>
          </cell>
          <cell r="M314">
            <v>2.2445588475467302</v>
          </cell>
        </row>
        <row r="315">
          <cell r="G315" t="str">
            <v>Flanders (Belgium)</v>
          </cell>
          <cell r="H315">
            <v>2</v>
          </cell>
          <cell r="I315">
            <v>3</v>
          </cell>
          <cell r="J315">
            <v>290.3</v>
          </cell>
          <cell r="K315">
            <v>224840.102055795</v>
          </cell>
          <cell r="L315">
            <v>23.998837424312601</v>
          </cell>
          <cell r="M315">
            <v>1.49009100611576</v>
          </cell>
        </row>
      </sheetData>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6.1."/>
      <sheetName val="Table A6.1.(Web only)"/>
      <sheetName val="Table A6.1d (Web only)."/>
      <sheetName val="Table A6.1a. (Web only)"/>
      <sheetName val="Table A6.1b (Web only)."/>
      <sheetName val="Table A6.1e (Web only)."/>
      <sheetName val="Table A6.1f (Web only)."/>
      <sheetName val="Table A6.2."/>
      <sheetName val="Table A6.2. (Web only)"/>
      <sheetName val="Table A6.2b (Web only)."/>
      <sheetName val="Table A6.3."/>
      <sheetName val="Table A6.3. (Web only)"/>
      <sheetName val="Table A6.3b (Web only)."/>
      <sheetName val="Table A6.4 (Web only)."/>
      <sheetName val="Table A6.5a (Web only)."/>
      <sheetName val="Table A6.5b (Web only)."/>
      <sheetName val="Table A6.4."/>
      <sheetName val="Table A6.4 (L) (Web only)."/>
      <sheetName val="Table A6.4 (N) (Web only)."/>
      <sheetName val="Chart A6.1."/>
      <sheetName val="Chart A6.2."/>
      <sheetName val="Chart A6.3."/>
      <sheetName val="Chart A6.4."/>
      <sheetName val="Chart A6.a."/>
      <sheetName val="Chart A6.b."/>
      <sheetName val="Annex3_A6.1.Actual"/>
      <sheetName val="Annex3_A6.1.AllEarners.Actual"/>
      <sheetName val="Annex3_A6.2.Actual"/>
      <sheetName val="Research_Chart A6.5."/>
      <sheetName val="A6_DATA"/>
      <sheetName val="EARN"/>
      <sheetName val="EARN_GENDER"/>
      <sheetName val="EARN_TOTAL"/>
      <sheetName val="EARN_GENDER_TOT"/>
      <sheetName val="T4_L_EDCAT_MW"/>
      <sheetName val="T4_L_TOT_MW"/>
      <sheetName val="T4_L_EDCAT_GENDER"/>
      <sheetName val="T4_L_TOT_GENDER"/>
      <sheetName val="T4_N_EDCAT_MW"/>
      <sheetName val="T4_N_TOT_MW"/>
      <sheetName val="T4_N_EDCAT_GENDER"/>
      <sheetName val="T4_N_TOT_GENDER"/>
      <sheetName val="Chart Paper"/>
      <sheetName val="ECO_WG_A6.1b_total_po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3.7.a"/>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5.11a"/>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line"/>
      <sheetName val="nriem"/>
      <sheetName val="intline_quarterly"/>
      <sheetName val="internet"/>
      <sheetName val="data_sheet"/>
      <sheetName val="Tab.cal"/>
    </sheetNames>
    <sheetDataSet>
      <sheetData sheetId="0" refreshError="1"/>
      <sheetData sheetId="1" refreshError="1"/>
      <sheetData sheetId="2" refreshError="1"/>
      <sheetData sheetId="3" refreshError="1"/>
      <sheetData sheetId="4" refreshError="1">
        <row r="10">
          <cell r="D10">
            <v>1990</v>
          </cell>
          <cell r="E10">
            <v>174.3038875</v>
          </cell>
          <cell r="F10" t="str">
            <v xml:space="preserve"> </v>
          </cell>
          <cell r="G10">
            <v>45.3</v>
          </cell>
          <cell r="H10">
            <v>44.5</v>
          </cell>
          <cell r="I10">
            <v>50</v>
          </cell>
          <cell r="J10">
            <v>106.7</v>
          </cell>
          <cell r="K10">
            <v>106.60000000000001</v>
          </cell>
          <cell r="L10">
            <v>106.70833333333333</v>
          </cell>
          <cell r="M10">
            <v>111.3</v>
          </cell>
          <cell r="N10">
            <v>112.8</v>
          </cell>
          <cell r="O10">
            <v>114.23333333333333</v>
          </cell>
          <cell r="P10">
            <v>99.5</v>
          </cell>
          <cell r="Q10">
            <v>100.43333333333334</v>
          </cell>
          <cell r="R10">
            <v>103.19166666666666</v>
          </cell>
          <cell r="S10" t="e">
            <v>#N/A</v>
          </cell>
          <cell r="T10" t="e">
            <v>#N/A</v>
          </cell>
          <cell r="U10" t="str">
            <v>#N/A</v>
          </cell>
          <cell r="V10">
            <v>91.9</v>
          </cell>
          <cell r="W10">
            <v>92.066666666666663</v>
          </cell>
          <cell r="X10">
            <v>93.466666666666669</v>
          </cell>
          <cell r="Y10">
            <v>92</v>
          </cell>
          <cell r="Z10">
            <v>92</v>
          </cell>
          <cell r="AA10">
            <v>94.25</v>
          </cell>
          <cell r="AB10">
            <v>6177</v>
          </cell>
          <cell r="AC10">
            <v>6221</v>
          </cell>
          <cell r="AD10">
            <v>6383.5833333333339</v>
          </cell>
          <cell r="AE10">
            <v>2.2999999999999998</v>
          </cell>
          <cell r="AF10">
            <v>2.2666666666666666</v>
          </cell>
          <cell r="AG10">
            <v>2.1083333333333334</v>
          </cell>
          <cell r="AH10">
            <v>2.2000000000000002</v>
          </cell>
          <cell r="AI10">
            <v>2.1333333333333333</v>
          </cell>
          <cell r="AJ10">
            <v>2.1</v>
          </cell>
          <cell r="AK10">
            <v>-6.8</v>
          </cell>
          <cell r="AL10">
            <v>2263.4</v>
          </cell>
          <cell r="AM10">
            <v>6473.6</v>
          </cell>
          <cell r="AN10">
            <v>653.6</v>
          </cell>
          <cell r="AO10">
            <v>2063.1</v>
          </cell>
          <cell r="AP10">
            <v>6563.6</v>
          </cell>
          <cell r="AQ10">
            <v>-3.9012325528310431E-2</v>
          </cell>
          <cell r="AR10">
            <v>12.497442410728169</v>
          </cell>
          <cell r="AS10">
            <v>35.101880737988338</v>
          </cell>
          <cell r="AT10">
            <v>3.7497729360740735</v>
          </cell>
          <cell r="AU10">
            <v>11.568643858864718</v>
          </cell>
          <cell r="AV10">
            <v>35.668418985783831</v>
          </cell>
          <cell r="AW10">
            <v>108386</v>
          </cell>
          <cell r="AX10">
            <v>110517</v>
          </cell>
          <cell r="AY10">
            <v>111318.91666666666</v>
          </cell>
          <cell r="AZ10">
            <v>461468</v>
          </cell>
          <cell r="BA10">
            <v>467705</v>
          </cell>
          <cell r="BB10">
            <v>483095.83333333331</v>
          </cell>
          <cell r="BC10">
            <v>84</v>
          </cell>
          <cell r="BD10">
            <v>88.5</v>
          </cell>
          <cell r="BE10">
            <v>95.341666666666669</v>
          </cell>
          <cell r="BF10">
            <v>92</v>
          </cell>
          <cell r="BG10">
            <v>92.866666666666674</v>
          </cell>
          <cell r="BH10">
            <v>95.191666666666677</v>
          </cell>
          <cell r="BI10">
            <v>50.03</v>
          </cell>
          <cell r="BJ10">
            <v>1824.0300000000002</v>
          </cell>
          <cell r="BK10">
            <v>7601.75</v>
          </cell>
          <cell r="BL10">
            <v>0.28702744796784868</v>
          </cell>
          <cell r="BM10">
            <v>10.093161218521086</v>
          </cell>
          <cell r="BN10">
            <v>41.181622521529405</v>
          </cell>
          <cell r="BO10">
            <v>600.95000000000005</v>
          </cell>
          <cell r="BP10">
            <v>1955.73</v>
          </cell>
          <cell r="BQ10">
            <v>7653.93</v>
          </cell>
          <cell r="BR10">
            <v>3.4477142685644346</v>
          </cell>
          <cell r="BS10">
            <v>10.955781950747182</v>
          </cell>
          <cell r="BT10">
            <v>41.566683946871535</v>
          </cell>
          <cell r="BU10">
            <v>85.94</v>
          </cell>
          <cell r="BV10">
            <v>81.023333333333326</v>
          </cell>
          <cell r="BW10">
            <v>84.463333333333338</v>
          </cell>
          <cell r="BX10">
            <v>103.19</v>
          </cell>
          <cell r="BY10">
            <v>116.50666666666666</v>
          </cell>
          <cell r="BZ10">
            <v>120.77333333333334</v>
          </cell>
          <cell r="CA10">
            <v>117.34</v>
          </cell>
          <cell r="CB10">
            <v>111.45666666666666</v>
          </cell>
          <cell r="CC10">
            <v>118.4025</v>
          </cell>
          <cell r="CD10">
            <v>107.69</v>
          </cell>
          <cell r="CE10">
            <v>123.30333333333333</v>
          </cell>
          <cell r="CF10">
            <v>127.30416666666665</v>
          </cell>
          <cell r="CG10">
            <v>71.489999999999995</v>
          </cell>
          <cell r="CH10">
            <v>71.143333333333331</v>
          </cell>
          <cell r="CI10">
            <v>73.060833333333335</v>
          </cell>
          <cell r="CJ10">
            <v>88.67</v>
          </cell>
          <cell r="CK10">
            <v>90.17</v>
          </cell>
          <cell r="CL10">
            <v>93.469166666666666</v>
          </cell>
          <cell r="CM10">
            <v>74.31</v>
          </cell>
          <cell r="CN10">
            <v>79.13</v>
          </cell>
          <cell r="CO10">
            <v>80.532499999999999</v>
          </cell>
          <cell r="CP10">
            <v>93.48</v>
          </cell>
          <cell r="CQ10">
            <v>108.33999999999999</v>
          </cell>
          <cell r="CR10">
            <v>112.84333333333333</v>
          </cell>
          <cell r="CS10">
            <v>98.29</v>
          </cell>
          <cell r="CT10">
            <v>105.29666666666667</v>
          </cell>
          <cell r="CU10">
            <v>107.1925</v>
          </cell>
          <cell r="CV10">
            <v>95.05</v>
          </cell>
          <cell r="CW10">
            <v>111.90666666666668</v>
          </cell>
          <cell r="CX10">
            <v>115.22666666666666</v>
          </cell>
          <cell r="CY10">
            <v>100.75</v>
          </cell>
          <cell r="CZ10">
            <v>100.68333333333334</v>
          </cell>
          <cell r="DA10">
            <v>107.31083333333333</v>
          </cell>
          <cell r="DB10">
            <v>77.98</v>
          </cell>
          <cell r="DC10">
            <v>94.053333333333342</v>
          </cell>
          <cell r="DD10">
            <v>99.821666666666658</v>
          </cell>
          <cell r="DE10">
            <v>87.5</v>
          </cell>
          <cell r="DF10">
            <v>87.566666666666677</v>
          </cell>
          <cell r="DG10">
            <v>89.2</v>
          </cell>
          <cell r="DH10">
            <v>89.9</v>
          </cell>
          <cell r="DI10">
            <v>89.399999999999991</v>
          </cell>
          <cell r="DJ10">
            <v>90.86666666666666</v>
          </cell>
          <cell r="DL10">
            <v>99016.7</v>
          </cell>
          <cell r="DM10">
            <v>430039.7</v>
          </cell>
          <cell r="DO10">
            <v>414804</v>
          </cell>
          <cell r="DP10">
            <v>1718683</v>
          </cell>
          <cell r="DQ10">
            <v>73.02</v>
          </cell>
          <cell r="DR10">
            <v>87.410000000000011</v>
          </cell>
          <cell r="DS10">
            <v>93.337500000000006</v>
          </cell>
          <cell r="DT10">
            <v>70.489999999999995</v>
          </cell>
          <cell r="DU10">
            <v>69.436666666666653</v>
          </cell>
          <cell r="DV10">
            <v>73.059999999999988</v>
          </cell>
        </row>
        <row r="11">
          <cell r="D11">
            <v>1991</v>
          </cell>
          <cell r="E11">
            <v>177.36225150000001</v>
          </cell>
          <cell r="G11">
            <v>45.4</v>
          </cell>
          <cell r="H11">
            <v>44.45</v>
          </cell>
          <cell r="I11">
            <v>50</v>
          </cell>
          <cell r="J11">
            <v>106.4</v>
          </cell>
          <cell r="K11">
            <v>108.56666666666668</v>
          </cell>
          <cell r="L11">
            <v>96.166666666666657</v>
          </cell>
          <cell r="M11">
            <v>113</v>
          </cell>
          <cell r="N11">
            <v>114.26666666666667</v>
          </cell>
          <cell r="O11">
            <v>111.93333333333335</v>
          </cell>
          <cell r="P11">
            <v>100</v>
          </cell>
          <cell r="Q11">
            <v>102.56666666666666</v>
          </cell>
          <cell r="R11">
            <v>105.15833333333333</v>
          </cell>
          <cell r="S11" t="e">
            <v>#N/A</v>
          </cell>
          <cell r="T11" t="e">
            <v>#N/A</v>
          </cell>
          <cell r="U11" t="str">
            <v>#N/A</v>
          </cell>
          <cell r="V11">
            <v>92</v>
          </cell>
          <cell r="W11">
            <v>93.3</v>
          </cell>
          <cell r="X11">
            <v>96.508333333333326</v>
          </cell>
          <cell r="Y11">
            <v>92</v>
          </cell>
          <cell r="Z11">
            <v>95.033333333333346</v>
          </cell>
          <cell r="AA11">
            <v>97.241666666666674</v>
          </cell>
          <cell r="AB11">
            <v>6193</v>
          </cell>
          <cell r="AC11">
            <v>6447.666666666667</v>
          </cell>
          <cell r="AD11">
            <v>6505.3333333333339</v>
          </cell>
          <cell r="AE11">
            <v>2.2999999999999998</v>
          </cell>
          <cell r="AF11">
            <v>2.1</v>
          </cell>
          <cell r="AG11">
            <v>2.1</v>
          </cell>
          <cell r="AH11">
            <v>2.2000000000000002</v>
          </cell>
          <cell r="AI11">
            <v>2.1333333333333333</v>
          </cell>
          <cell r="AJ11">
            <v>2.0916666666666668</v>
          </cell>
          <cell r="AK11">
            <v>855.5</v>
          </cell>
          <cell r="AL11">
            <v>1896.3</v>
          </cell>
          <cell r="AM11">
            <v>9175.7000000000007</v>
          </cell>
          <cell r="AN11">
            <v>721.1</v>
          </cell>
          <cell r="AO11">
            <v>2005.9</v>
          </cell>
          <cell r="AP11">
            <v>9608.0999999999985</v>
          </cell>
          <cell r="AQ11">
            <v>4.8234615470022941</v>
          </cell>
          <cell r="AR11">
            <v>10.009315359616735</v>
          </cell>
          <cell r="AS11">
            <v>55.635924099440288</v>
          </cell>
          <cell r="AT11">
            <v>4.0656903816988361</v>
          </cell>
          <cell r="AU11">
            <v>10.582102497432965</v>
          </cell>
          <cell r="AV11">
            <v>58.149336866895396</v>
          </cell>
          <cell r="AW11">
            <v>111481</v>
          </cell>
          <cell r="AX11">
            <v>111152.33333333333</v>
          </cell>
          <cell r="AY11">
            <v>117089.58333333333</v>
          </cell>
          <cell r="AZ11">
            <v>470041</v>
          </cell>
          <cell r="BA11">
            <v>480844.66666666669</v>
          </cell>
          <cell r="BB11">
            <v>500669.16666666663</v>
          </cell>
          <cell r="BC11">
            <v>81.3</v>
          </cell>
          <cell r="BD11">
            <v>93.2</v>
          </cell>
          <cell r="BE11">
            <v>100.70833333333333</v>
          </cell>
          <cell r="BF11">
            <v>92.9</v>
          </cell>
          <cell r="BG11">
            <v>94.233333333333334</v>
          </cell>
          <cell r="BH11">
            <v>100.85</v>
          </cell>
          <cell r="BI11">
            <v>721.08</v>
          </cell>
          <cell r="BJ11">
            <v>2057.0299999999997</v>
          </cell>
          <cell r="BK11">
            <v>10459.75</v>
          </cell>
          <cell r="BL11">
            <v>4.0655776181325711</v>
          </cell>
          <cell r="BM11">
            <v>10.859973639056356</v>
          </cell>
          <cell r="BN11">
            <v>63.370272673355885</v>
          </cell>
          <cell r="BO11">
            <v>654.12</v>
          </cell>
          <cell r="BP11">
            <v>2164.1099999999997</v>
          </cell>
          <cell r="BQ11">
            <v>10498.61</v>
          </cell>
          <cell r="BR11">
            <v>3.6880451982760265</v>
          </cell>
          <cell r="BS11">
            <v>11.421061734565841</v>
          </cell>
          <cell r="BT11">
            <v>63.48726106077806</v>
          </cell>
          <cell r="BU11">
            <v>72.319999999999993</v>
          </cell>
          <cell r="BV11">
            <v>84.463333333333324</v>
          </cell>
          <cell r="BW11">
            <v>78.349999999999994</v>
          </cell>
          <cell r="BX11">
            <v>115.69</v>
          </cell>
          <cell r="BY11">
            <v>119.16000000000001</v>
          </cell>
          <cell r="BZ11">
            <v>127.36916666666667</v>
          </cell>
          <cell r="CA11">
            <v>98.75</v>
          </cell>
          <cell r="CB11">
            <v>121.12666666666667</v>
          </cell>
          <cell r="CC11">
            <v>100.02916666666667</v>
          </cell>
          <cell r="CD11">
            <v>123.22</v>
          </cell>
          <cell r="CE11">
            <v>128.22666666666666</v>
          </cell>
          <cell r="CF11">
            <v>131.17583333333332</v>
          </cell>
          <cell r="CG11">
            <v>70.75</v>
          </cell>
          <cell r="CH11">
            <v>71.83</v>
          </cell>
          <cell r="CI11">
            <v>75.920833333333334</v>
          </cell>
          <cell r="CJ11">
            <v>90.26</v>
          </cell>
          <cell r="CK11">
            <v>93.839999999999989</v>
          </cell>
          <cell r="CL11">
            <v>95.843333333333334</v>
          </cell>
          <cell r="CM11">
            <v>76.94</v>
          </cell>
          <cell r="CN11">
            <v>79.98</v>
          </cell>
          <cell r="CO11">
            <v>80.716666666666669</v>
          </cell>
          <cell r="CP11">
            <v>106.71</v>
          </cell>
          <cell r="CQ11">
            <v>106.86</v>
          </cell>
          <cell r="CR11">
            <v>106.69749999999999</v>
          </cell>
          <cell r="CS11">
            <v>102.58</v>
          </cell>
          <cell r="CT11">
            <v>113.01666666666667</v>
          </cell>
          <cell r="CU11">
            <v>101.60666666666668</v>
          </cell>
          <cell r="CV11">
            <v>109.45</v>
          </cell>
          <cell r="CW11">
            <v>114.89999999999999</v>
          </cell>
          <cell r="CX11">
            <v>108.73833333333334</v>
          </cell>
          <cell r="CY11">
            <v>93.9</v>
          </cell>
          <cell r="CZ11">
            <v>106.39666666666666</v>
          </cell>
          <cell r="DA11">
            <v>101.11500000000001</v>
          </cell>
          <cell r="DB11">
            <v>92.17</v>
          </cell>
          <cell r="DC11">
            <v>100.63333333333333</v>
          </cell>
          <cell r="DD11">
            <v>101.99583333333332</v>
          </cell>
          <cell r="DE11">
            <v>87.3</v>
          </cell>
          <cell r="DF11">
            <v>88.933333333333337</v>
          </cell>
          <cell r="DG11">
            <v>92.791666666666671</v>
          </cell>
          <cell r="DH11">
            <v>89</v>
          </cell>
          <cell r="DI11">
            <v>90.166666666666671</v>
          </cell>
          <cell r="DJ11">
            <v>94.808333333333323</v>
          </cell>
          <cell r="DL11">
            <v>102053</v>
          </cell>
          <cell r="DM11">
            <v>458300</v>
          </cell>
          <cell r="DO11">
            <v>427766</v>
          </cell>
          <cell r="DP11">
            <v>1832457</v>
          </cell>
          <cell r="DQ11">
            <v>85.97</v>
          </cell>
          <cell r="DR11">
            <v>91.57</v>
          </cell>
          <cell r="DS11">
            <v>95.563333333333333</v>
          </cell>
          <cell r="DT11">
            <v>64.47</v>
          </cell>
          <cell r="DU11">
            <v>71.763333333333335</v>
          </cell>
          <cell r="DV11">
            <v>75.844166666666666</v>
          </cell>
        </row>
        <row r="12">
          <cell r="D12">
            <v>1992</v>
          </cell>
          <cell r="E12">
            <v>183.41776859999999</v>
          </cell>
          <cell r="G12">
            <v>43.3</v>
          </cell>
          <cell r="H12">
            <v>40.674999999999997</v>
          </cell>
          <cell r="I12">
            <v>54.5</v>
          </cell>
          <cell r="J12">
            <v>106.7</v>
          </cell>
          <cell r="K12">
            <v>106.96666666666665</v>
          </cell>
          <cell r="L12">
            <v>87.675000000000011</v>
          </cell>
          <cell r="M12">
            <v>114.1</v>
          </cell>
          <cell r="N12">
            <v>114.60000000000001</v>
          </cell>
          <cell r="O12">
            <v>102.72500000000001</v>
          </cell>
          <cell r="P12">
            <v>101.8</v>
          </cell>
          <cell r="Q12">
            <v>104.2</v>
          </cell>
          <cell r="R12">
            <v>99.15</v>
          </cell>
          <cell r="S12" t="e">
            <v>#N/A</v>
          </cell>
          <cell r="T12" t="e">
            <v>#N/A</v>
          </cell>
          <cell r="U12" t="str">
            <v>#N/A</v>
          </cell>
          <cell r="V12">
            <v>92.3</v>
          </cell>
          <cell r="W12">
            <v>93.5</v>
          </cell>
          <cell r="X12">
            <v>98.174999999999997</v>
          </cell>
          <cell r="Y12">
            <v>92</v>
          </cell>
          <cell r="Z12">
            <v>94.966666666666654</v>
          </cell>
          <cell r="AA12">
            <v>99.341666666666669</v>
          </cell>
          <cell r="AB12">
            <v>6293</v>
          </cell>
          <cell r="AC12">
            <v>6446.666666666667</v>
          </cell>
          <cell r="AD12">
            <v>6578.416666666667</v>
          </cell>
          <cell r="AE12">
            <v>2.2000000000000002</v>
          </cell>
          <cell r="AF12">
            <v>2.0333333333333332</v>
          </cell>
          <cell r="AG12">
            <v>2.1500000000000004</v>
          </cell>
          <cell r="AH12">
            <v>2</v>
          </cell>
          <cell r="AI12">
            <v>2.0666666666666664</v>
          </cell>
          <cell r="AJ12">
            <v>2.15</v>
          </cell>
          <cell r="AK12">
            <v>1414.7</v>
          </cell>
          <cell r="AL12">
            <v>1488.3</v>
          </cell>
          <cell r="AM12">
            <v>14234.900000000001</v>
          </cell>
          <cell r="AN12">
            <v>688.4</v>
          </cell>
          <cell r="AO12">
            <v>1601.8000000000002</v>
          </cell>
          <cell r="AP12">
            <v>14165.300000000001</v>
          </cell>
          <cell r="AQ12">
            <v>7.7129931892541848</v>
          </cell>
          <cell r="AR12">
            <v>7.9981598821367728</v>
          </cell>
          <cell r="AS12">
            <v>87.041837162902738</v>
          </cell>
          <cell r="AT12">
            <v>3.7531805410918078</v>
          </cell>
          <cell r="AU12">
            <v>8.5249784048662463</v>
          </cell>
          <cell r="AV12">
            <v>86.516785091015223</v>
          </cell>
          <cell r="AW12">
            <v>111684</v>
          </cell>
          <cell r="AX12">
            <v>111595.33333333333</v>
          </cell>
          <cell r="AY12">
            <v>122392.41666666667</v>
          </cell>
          <cell r="AZ12">
            <v>471606</v>
          </cell>
          <cell r="BA12">
            <v>489058.33333333331</v>
          </cell>
          <cell r="BB12">
            <v>503638.66666666669</v>
          </cell>
          <cell r="BC12">
            <v>100.2</v>
          </cell>
          <cell r="BD12">
            <v>93.633333333333326</v>
          </cell>
          <cell r="BE12">
            <v>100.94166666666666</v>
          </cell>
          <cell r="BF12">
            <v>93.7</v>
          </cell>
          <cell r="BG12">
            <v>95.733333333333334</v>
          </cell>
          <cell r="BH12">
            <v>100.70833333333333</v>
          </cell>
          <cell r="BI12">
            <v>1052.92</v>
          </cell>
          <cell r="BJ12">
            <v>2287.31</v>
          </cell>
          <cell r="BK12">
            <v>13484.849999999999</v>
          </cell>
          <cell r="BL12">
            <v>5.7405561524206661</v>
          </cell>
          <cell r="BM12">
            <v>12.245164873145391</v>
          </cell>
          <cell r="BN12">
            <v>82.31216278282794</v>
          </cell>
          <cell r="BO12">
            <v>700.66</v>
          </cell>
          <cell r="BP12">
            <v>2103.5299999999997</v>
          </cell>
          <cell r="BQ12">
            <v>13495.95</v>
          </cell>
          <cell r="BR12">
            <v>3.8200224839067203</v>
          </cell>
          <cell r="BS12">
            <v>11.187260908607273</v>
          </cell>
          <cell r="BT12">
            <v>82.348636965476118</v>
          </cell>
          <cell r="BU12">
            <v>84.81</v>
          </cell>
          <cell r="BV12">
            <v>86.313333333333333</v>
          </cell>
          <cell r="BW12">
            <v>74.237500000000011</v>
          </cell>
          <cell r="BX12">
            <v>130.63999999999999</v>
          </cell>
          <cell r="BY12">
            <v>122.63</v>
          </cell>
          <cell r="BZ12">
            <v>122.18083333333333</v>
          </cell>
          <cell r="CA12">
            <v>118.28</v>
          </cell>
          <cell r="CB12">
            <v>125.35000000000001</v>
          </cell>
          <cell r="CC12">
            <v>92.58</v>
          </cell>
          <cell r="CD12">
            <v>139</v>
          </cell>
          <cell r="CE12">
            <v>129.66999999999999</v>
          </cell>
          <cell r="CF12">
            <v>130.41249999999999</v>
          </cell>
          <cell r="CG12">
            <v>71.19</v>
          </cell>
          <cell r="CH12">
            <v>73.25</v>
          </cell>
          <cell r="CI12">
            <v>75.425833333333344</v>
          </cell>
          <cell r="CJ12">
            <v>91.58</v>
          </cell>
          <cell r="CK12">
            <v>93.616666666666674</v>
          </cell>
          <cell r="CL12">
            <v>97.363333333333344</v>
          </cell>
          <cell r="CM12">
            <v>86.14</v>
          </cell>
          <cell r="CN12">
            <v>78.006666666666675</v>
          </cell>
          <cell r="CO12">
            <v>78.25500000000001</v>
          </cell>
          <cell r="CP12">
            <v>124.83</v>
          </cell>
          <cell r="CQ12">
            <v>115.67333333333333</v>
          </cell>
          <cell r="CR12">
            <v>104.92083333333335</v>
          </cell>
          <cell r="CS12">
            <v>115.02</v>
          </cell>
          <cell r="CT12">
            <v>106.58666666666666</v>
          </cell>
          <cell r="CU12">
            <v>93.568333333333342</v>
          </cell>
          <cell r="CV12">
            <v>131.22</v>
          </cell>
          <cell r="CW12">
            <v>119.39333333333333</v>
          </cell>
          <cell r="CX12">
            <v>106.95083333333332</v>
          </cell>
          <cell r="CY12">
            <v>107.4</v>
          </cell>
          <cell r="CZ12">
            <v>106.04333333333334</v>
          </cell>
          <cell r="DA12">
            <v>93.592500000000001</v>
          </cell>
          <cell r="DB12">
            <v>112.01</v>
          </cell>
          <cell r="DC12">
            <v>102.58333333333333</v>
          </cell>
          <cell r="DD12">
            <v>103.56666666666666</v>
          </cell>
          <cell r="DE12">
            <v>87.9</v>
          </cell>
          <cell r="DF12">
            <v>89.699999999999989</v>
          </cell>
          <cell r="DG12">
            <v>95.10833333333332</v>
          </cell>
          <cell r="DH12">
            <v>89.3</v>
          </cell>
          <cell r="DI12">
            <v>90.899999999999991</v>
          </cell>
          <cell r="DJ12">
            <v>96.916666666666671</v>
          </cell>
          <cell r="DL12">
            <v>106457</v>
          </cell>
          <cell r="DM12">
            <v>471020</v>
          </cell>
          <cell r="DO12">
            <v>433598</v>
          </cell>
          <cell r="DP12">
            <v>1883936</v>
          </cell>
          <cell r="DQ12">
            <v>103.24</v>
          </cell>
          <cell r="DR12">
            <v>95.073333333333323</v>
          </cell>
          <cell r="DS12">
            <v>97.103333333333325</v>
          </cell>
          <cell r="DT12">
            <v>73.349999999999994</v>
          </cell>
          <cell r="DU12">
            <v>72.716666666666654</v>
          </cell>
          <cell r="DV12">
            <v>75.346666666666678</v>
          </cell>
        </row>
        <row r="13">
          <cell r="D13">
            <v>1993</v>
          </cell>
          <cell r="E13">
            <v>191.91726679999999</v>
          </cell>
          <cell r="G13">
            <v>44</v>
          </cell>
          <cell r="H13">
            <v>38.4</v>
          </cell>
          <cell r="I13">
            <v>59.1</v>
          </cell>
          <cell r="J13">
            <v>107.3</v>
          </cell>
          <cell r="K13">
            <v>104.7</v>
          </cell>
          <cell r="L13">
            <v>87.216666666666654</v>
          </cell>
          <cell r="M13">
            <v>113.9</v>
          </cell>
          <cell r="N13">
            <v>115.26666666666667</v>
          </cell>
          <cell r="O13">
            <v>97.758333333333326</v>
          </cell>
          <cell r="P13">
            <v>102</v>
          </cell>
          <cell r="Q13">
            <v>105.56666666666668</v>
          </cell>
          <cell r="R13">
            <v>95.625</v>
          </cell>
          <cell r="S13" t="e">
            <v>#N/A</v>
          </cell>
          <cell r="T13" t="e">
            <v>#N/A</v>
          </cell>
          <cell r="U13" t="str">
            <v>#N/A</v>
          </cell>
          <cell r="V13">
            <v>93.1</v>
          </cell>
          <cell r="W13">
            <v>95</v>
          </cell>
          <cell r="X13">
            <v>99.391666666666666</v>
          </cell>
          <cell r="Y13">
            <v>95</v>
          </cell>
          <cell r="Z13">
            <v>95</v>
          </cell>
          <cell r="AA13">
            <v>100.49166666666666</v>
          </cell>
          <cell r="AB13">
            <v>6398</v>
          </cell>
          <cell r="AC13">
            <v>6419</v>
          </cell>
          <cell r="AD13">
            <v>6615.333333333333</v>
          </cell>
          <cell r="AE13">
            <v>2.2000000000000002</v>
          </cell>
          <cell r="AF13">
            <v>2.0333333333333332</v>
          </cell>
          <cell r="AG13">
            <v>2.5</v>
          </cell>
          <cell r="AH13">
            <v>2.1</v>
          </cell>
          <cell r="AI13">
            <v>2.0666666666666669</v>
          </cell>
          <cell r="AJ13">
            <v>2.4999999999999996</v>
          </cell>
          <cell r="AK13">
            <v>506</v>
          </cell>
          <cell r="AL13">
            <v>825.6</v>
          </cell>
          <cell r="AM13">
            <v>14669</v>
          </cell>
          <cell r="AN13">
            <v>557</v>
          </cell>
          <cell r="AO13">
            <v>892.8</v>
          </cell>
          <cell r="AP13">
            <v>14475.8</v>
          </cell>
          <cell r="AQ13">
            <v>2.6365527627449517</v>
          </cell>
          <cell r="AR13">
            <v>4.5969630855066654</v>
          </cell>
          <cell r="AS13">
            <v>112.71629198757016</v>
          </cell>
          <cell r="AT13">
            <v>2.9022922704524468</v>
          </cell>
          <cell r="AU13">
            <v>4.9926942246199033</v>
          </cell>
          <cell r="AV13">
            <v>111.13900399982037</v>
          </cell>
          <cell r="AW13">
            <v>113053</v>
          </cell>
          <cell r="AX13">
            <v>112011</v>
          </cell>
          <cell r="AY13">
            <v>126019.50000000001</v>
          </cell>
          <cell r="AZ13">
            <v>479076</v>
          </cell>
          <cell r="BA13">
            <v>494775.33333333331</v>
          </cell>
          <cell r="BB13">
            <v>509021.58333333337</v>
          </cell>
          <cell r="BC13">
            <v>95.5</v>
          </cell>
          <cell r="BD13">
            <v>106.03333333333335</v>
          </cell>
          <cell r="BE13">
            <v>98.974999999999994</v>
          </cell>
          <cell r="BF13">
            <v>94</v>
          </cell>
          <cell r="BG13">
            <v>97.933333333333323</v>
          </cell>
          <cell r="BH13">
            <v>99.091666666666683</v>
          </cell>
          <cell r="BI13">
            <v>556.85</v>
          </cell>
          <cell r="BJ13">
            <v>1433.38</v>
          </cell>
          <cell r="BK13">
            <v>13376.099999999999</v>
          </cell>
          <cell r="BL13">
            <v>2.9015106836650721</v>
          </cell>
          <cell r="BM13">
            <v>7.9833227908065698</v>
          </cell>
          <cell r="BN13">
            <v>103.09916140605559</v>
          </cell>
          <cell r="BO13">
            <v>575.79999999999995</v>
          </cell>
          <cell r="BP13">
            <v>1430.56</v>
          </cell>
          <cell r="BQ13">
            <v>13337.220000000001</v>
          </cell>
          <cell r="BR13">
            <v>3.000251147803445</v>
          </cell>
          <cell r="BS13">
            <v>8.0025793529512406</v>
          </cell>
          <cell r="BT13">
            <v>102.47242320422177</v>
          </cell>
          <cell r="BU13">
            <v>83.51</v>
          </cell>
          <cell r="BV13">
            <v>86.053333333333342</v>
          </cell>
          <cell r="BW13">
            <v>72.756666666666675</v>
          </cell>
          <cell r="BX13">
            <v>119.49</v>
          </cell>
          <cell r="BY13">
            <v>124.79666666666667</v>
          </cell>
          <cell r="BZ13">
            <v>105.3725</v>
          </cell>
          <cell r="CA13">
            <v>119.35</v>
          </cell>
          <cell r="CB13">
            <v>115.67666666666668</v>
          </cell>
          <cell r="CC13">
            <v>78.47999999999999</v>
          </cell>
          <cell r="CD13">
            <v>127.93</v>
          </cell>
          <cell r="CE13">
            <v>128.01666666666668</v>
          </cell>
          <cell r="CF13">
            <v>104.01</v>
          </cell>
          <cell r="CG13">
            <v>71.27</v>
          </cell>
          <cell r="CH13">
            <v>76.02</v>
          </cell>
          <cell r="CI13">
            <v>78.255833333333328</v>
          </cell>
          <cell r="CJ13">
            <v>90.64</v>
          </cell>
          <cell r="CK13">
            <v>96.25</v>
          </cell>
          <cell r="CL13">
            <v>95.18</v>
          </cell>
          <cell r="CM13">
            <v>80.47</v>
          </cell>
          <cell r="CN13">
            <v>85.013333333333335</v>
          </cell>
          <cell r="CO13">
            <v>80.54583333333332</v>
          </cell>
          <cell r="CP13">
            <v>103.17</v>
          </cell>
          <cell r="CQ13">
            <v>120.5</v>
          </cell>
          <cell r="CR13">
            <v>103.47833333333334</v>
          </cell>
          <cell r="CS13">
            <v>114.27</v>
          </cell>
          <cell r="CT13">
            <v>103.87</v>
          </cell>
          <cell r="CU13">
            <v>87.083333333333343</v>
          </cell>
          <cell r="CV13">
            <v>112.1</v>
          </cell>
          <cell r="CW13">
            <v>114.70666666666666</v>
          </cell>
          <cell r="CX13">
            <v>103.55166666666668</v>
          </cell>
          <cell r="CY13">
            <v>109.84</v>
          </cell>
          <cell r="CZ13">
            <v>116.12</v>
          </cell>
          <cell r="DA13">
            <v>85.032499999999999</v>
          </cell>
          <cell r="DB13">
            <v>99.53</v>
          </cell>
          <cell r="DC13">
            <v>102.01666666666667</v>
          </cell>
          <cell r="DD13">
            <v>96.800833333333316</v>
          </cell>
          <cell r="DE13">
            <v>88.5</v>
          </cell>
          <cell r="DF13">
            <v>90.600000000000009</v>
          </cell>
          <cell r="DG13">
            <v>96.45</v>
          </cell>
          <cell r="DH13">
            <v>90.1</v>
          </cell>
          <cell r="DI13">
            <v>93</v>
          </cell>
          <cell r="DJ13">
            <v>97.433333333333337</v>
          </cell>
          <cell r="DL13">
            <v>122513</v>
          </cell>
          <cell r="DM13">
            <v>475381</v>
          </cell>
          <cell r="DO13">
            <v>442515</v>
          </cell>
          <cell r="DP13">
            <v>1901500</v>
          </cell>
          <cell r="DQ13">
            <v>89.63</v>
          </cell>
          <cell r="DR13">
            <v>99.296666666666667</v>
          </cell>
          <cell r="DS13">
            <v>95.220833333333331</v>
          </cell>
          <cell r="DT13">
            <v>73.430000000000007</v>
          </cell>
          <cell r="DU13">
            <v>78.323333333333338</v>
          </cell>
          <cell r="DV13">
            <v>78.236666666666665</v>
          </cell>
        </row>
        <row r="14">
          <cell r="D14">
            <v>1994</v>
          </cell>
          <cell r="E14">
            <v>189.22623379999999</v>
          </cell>
          <cell r="G14">
            <v>45.4</v>
          </cell>
          <cell r="H14">
            <v>42.2</v>
          </cell>
          <cell r="I14">
            <v>90.9</v>
          </cell>
          <cell r="J14">
            <v>110</v>
          </cell>
          <cell r="K14">
            <v>100.26666666666667</v>
          </cell>
          <cell r="L14">
            <v>95.74166666666666</v>
          </cell>
          <cell r="M14">
            <v>114.9</v>
          </cell>
          <cell r="N14">
            <v>114.40000000000002</v>
          </cell>
          <cell r="O14">
            <v>97.358333333333334</v>
          </cell>
          <cell r="P14">
            <v>102.7</v>
          </cell>
          <cell r="Q14">
            <v>106.03333333333335</v>
          </cell>
          <cell r="R14">
            <v>96.833333333333329</v>
          </cell>
          <cell r="S14" t="e">
            <v>#N/A</v>
          </cell>
          <cell r="T14" t="e">
            <v>#N/A</v>
          </cell>
          <cell r="U14" t="str">
            <v>#N/A</v>
          </cell>
          <cell r="V14">
            <v>93.6</v>
          </cell>
          <cell r="W14">
            <v>95.466666666666654</v>
          </cell>
          <cell r="X14">
            <v>100.1</v>
          </cell>
          <cell r="Y14">
            <v>95</v>
          </cell>
          <cell r="Z14">
            <v>94.633333333333326</v>
          </cell>
          <cell r="AA14">
            <v>100.54166666666667</v>
          </cell>
          <cell r="AB14">
            <v>6476</v>
          </cell>
          <cell r="AC14">
            <v>6344.333333333333</v>
          </cell>
          <cell r="AD14">
            <v>6644.9166666666661</v>
          </cell>
          <cell r="AE14">
            <v>2.1</v>
          </cell>
          <cell r="AF14">
            <v>2.2333333333333338</v>
          </cell>
          <cell r="AG14">
            <v>2.8916666666666666</v>
          </cell>
          <cell r="AH14">
            <v>2.1</v>
          </cell>
          <cell r="AI14">
            <v>2.1</v>
          </cell>
          <cell r="AJ14">
            <v>2.8916666666666666</v>
          </cell>
          <cell r="AK14">
            <v>538.5</v>
          </cell>
          <cell r="AL14">
            <v>1367.6000000000001</v>
          </cell>
          <cell r="AM14">
            <v>13342.5</v>
          </cell>
          <cell r="AN14">
            <v>685.2</v>
          </cell>
          <cell r="AO14">
            <v>1540.3999999999999</v>
          </cell>
          <cell r="AP14">
            <v>13293.5</v>
          </cell>
          <cell r="AQ14">
            <v>2.8457999146627841</v>
          </cell>
          <cell r="AR14">
            <v>7.6745726745176999</v>
          </cell>
          <cell r="AS14">
            <v>110.32706804467705</v>
          </cell>
          <cell r="AT14">
            <v>3.6210623983787182</v>
          </cell>
          <cell r="AU14">
            <v>8.5623972246538234</v>
          </cell>
          <cell r="AV14">
            <v>109.68483621399358</v>
          </cell>
          <cell r="AW14">
            <v>110132</v>
          </cell>
          <cell r="AX14">
            <v>113116.66666666667</v>
          </cell>
          <cell r="AY14">
            <v>132848.41666666666</v>
          </cell>
          <cell r="AZ14">
            <v>481229</v>
          </cell>
          <cell r="BA14">
            <v>496210.33333333331</v>
          </cell>
          <cell r="BB14">
            <v>519472.75</v>
          </cell>
          <cell r="BC14">
            <v>91.6</v>
          </cell>
          <cell r="BD14">
            <v>94.3</v>
          </cell>
          <cell r="BE14">
            <v>100.03333333333333</v>
          </cell>
          <cell r="BF14">
            <v>94.1</v>
          </cell>
          <cell r="BG14">
            <v>98.933333333333337</v>
          </cell>
          <cell r="BH14">
            <v>100.06666666666666</v>
          </cell>
          <cell r="BI14">
            <v>480.52</v>
          </cell>
          <cell r="BJ14">
            <v>1926.15</v>
          </cell>
          <cell r="BK14">
            <v>12393.21</v>
          </cell>
          <cell r="BL14">
            <v>2.5393941968314966</v>
          </cell>
          <cell r="BM14">
            <v>10.846791993253536</v>
          </cell>
          <cell r="BN14">
            <v>102.40563268184485</v>
          </cell>
          <cell r="BO14">
            <v>682.05</v>
          </cell>
          <cell r="BP14">
            <v>2003.6999999999998</v>
          </cell>
          <cell r="BQ14">
            <v>12332.85</v>
          </cell>
          <cell r="BR14">
            <v>3.6044156579308297</v>
          </cell>
          <cell r="BS14">
            <v>11.201521000626851</v>
          </cell>
          <cell r="BT14">
            <v>101.76826382060487</v>
          </cell>
          <cell r="BU14">
            <v>90.27</v>
          </cell>
          <cell r="BV14">
            <v>79.463333333333324</v>
          </cell>
          <cell r="BW14">
            <v>85.835833333333326</v>
          </cell>
          <cell r="BX14">
            <v>116.79</v>
          </cell>
          <cell r="BY14">
            <v>132.51666666666665</v>
          </cell>
          <cell r="BZ14">
            <v>97.765833333333333</v>
          </cell>
          <cell r="CA14">
            <v>126.93</v>
          </cell>
          <cell r="CB14">
            <v>105.73333333333333</v>
          </cell>
          <cell r="CC14">
            <v>84.627499999999998</v>
          </cell>
          <cell r="CD14">
            <v>126.4</v>
          </cell>
          <cell r="CE14">
            <v>139.59666666666666</v>
          </cell>
          <cell r="CF14">
            <v>96.965833333333336</v>
          </cell>
          <cell r="CG14">
            <v>74.5</v>
          </cell>
          <cell r="CH14">
            <v>76.213333333333338</v>
          </cell>
          <cell r="CI14">
            <v>88.91</v>
          </cell>
          <cell r="CJ14">
            <v>94.97</v>
          </cell>
          <cell r="CK14">
            <v>94.839999999999989</v>
          </cell>
          <cell r="CL14">
            <v>96.8125</v>
          </cell>
          <cell r="CM14">
            <v>82.69</v>
          </cell>
          <cell r="CN14">
            <v>79.046666666666667</v>
          </cell>
          <cell r="CO14">
            <v>89.134166666666658</v>
          </cell>
          <cell r="CP14">
            <v>104.2</v>
          </cell>
          <cell r="CQ14">
            <v>104.96</v>
          </cell>
          <cell r="CR14">
            <v>105.02749999999999</v>
          </cell>
          <cell r="CS14">
            <v>117.05</v>
          </cell>
          <cell r="CT14">
            <v>100.04333333333334</v>
          </cell>
          <cell r="CU14">
            <v>90.782499999999999</v>
          </cell>
          <cell r="CV14">
            <v>113.25</v>
          </cell>
          <cell r="CW14">
            <v>105.03000000000002</v>
          </cell>
          <cell r="CX14">
            <v>106.20166666666668</v>
          </cell>
          <cell r="CY14">
            <v>110.29</v>
          </cell>
          <cell r="CZ14">
            <v>104.69333333333333</v>
          </cell>
          <cell r="DA14">
            <v>89.08250000000001</v>
          </cell>
          <cell r="DB14">
            <v>97.66</v>
          </cell>
          <cell r="DC14">
            <v>98.08</v>
          </cell>
          <cell r="DD14">
            <v>97.51166666666667</v>
          </cell>
          <cell r="DE14">
            <v>88.9</v>
          </cell>
          <cell r="DF14">
            <v>91.3</v>
          </cell>
          <cell r="DG14">
            <v>98.5</v>
          </cell>
          <cell r="DH14">
            <v>90.4</v>
          </cell>
          <cell r="DI14">
            <v>92.86666666666666</v>
          </cell>
          <cell r="DJ14">
            <v>98.88333333333334</v>
          </cell>
          <cell r="DL14">
            <v>107793</v>
          </cell>
          <cell r="DM14">
            <v>479260</v>
          </cell>
          <cell r="DO14">
            <v>450097</v>
          </cell>
          <cell r="DP14">
            <v>1918179</v>
          </cell>
          <cell r="DQ14">
            <v>88.41</v>
          </cell>
          <cell r="DR14">
            <v>91.850000000000009</v>
          </cell>
          <cell r="DS14">
            <v>96.87833333333333</v>
          </cell>
          <cell r="DT14">
            <v>74.23</v>
          </cell>
          <cell r="DU14">
            <v>74.383333333333326</v>
          </cell>
          <cell r="DV14">
            <v>88.941666666666663</v>
          </cell>
        </row>
        <row r="15">
          <cell r="D15">
            <v>1995</v>
          </cell>
          <cell r="E15">
            <v>188.16148039999999</v>
          </cell>
          <cell r="G15">
            <v>45</v>
          </cell>
          <cell r="H15">
            <v>42.424999999999997</v>
          </cell>
          <cell r="I15">
            <v>81.8</v>
          </cell>
          <cell r="J15">
            <v>108.4</v>
          </cell>
          <cell r="K15">
            <v>97.36666666666666</v>
          </cell>
          <cell r="L15">
            <v>100.00833333333333</v>
          </cell>
          <cell r="M15">
            <v>114</v>
          </cell>
          <cell r="N15">
            <v>112.86666666666667</v>
          </cell>
          <cell r="O15">
            <v>100</v>
          </cell>
          <cell r="P15">
            <v>103</v>
          </cell>
          <cell r="Q15">
            <v>105.60000000000001</v>
          </cell>
          <cell r="R15">
            <v>99.999999999999986</v>
          </cell>
          <cell r="S15" t="e">
            <v>#N/A</v>
          </cell>
          <cell r="T15" t="e">
            <v>#N/A</v>
          </cell>
          <cell r="U15">
            <v>100.03333333333333</v>
          </cell>
          <cell r="V15">
            <v>93.2</v>
          </cell>
          <cell r="W15">
            <v>96.466666666666654</v>
          </cell>
          <cell r="X15">
            <v>100.00833333333333</v>
          </cell>
          <cell r="Y15">
            <v>95.1</v>
          </cell>
          <cell r="Z15">
            <v>98.166666666666671</v>
          </cell>
          <cell r="AA15">
            <v>100</v>
          </cell>
          <cell r="AB15">
            <v>6469</v>
          </cell>
          <cell r="AC15">
            <v>6570.666666666667</v>
          </cell>
          <cell r="AD15">
            <v>6666.4166666666661</v>
          </cell>
          <cell r="AE15">
            <v>2</v>
          </cell>
          <cell r="AF15">
            <v>2.1</v>
          </cell>
          <cell r="AG15">
            <v>3.1499999999999995</v>
          </cell>
          <cell r="AH15">
            <v>2.2000000000000002</v>
          </cell>
          <cell r="AI15">
            <v>2.1</v>
          </cell>
          <cell r="AJ15">
            <v>3.15</v>
          </cell>
          <cell r="AK15">
            <v>851.8</v>
          </cell>
          <cell r="AL15">
            <v>2456</v>
          </cell>
          <cell r="AM15">
            <v>10386.200000000001</v>
          </cell>
          <cell r="AN15">
            <v>763.7</v>
          </cell>
          <cell r="AO15">
            <v>2483.6999999999998</v>
          </cell>
          <cell r="AP15">
            <v>10469.6</v>
          </cell>
          <cell r="AQ15">
            <v>4.5269626822089988</v>
          </cell>
          <cell r="AR15">
            <v>14.964349764112878</v>
          </cell>
          <cell r="AS15">
            <v>85.05070146585777</v>
          </cell>
          <cell r="AT15">
            <v>4.0587478286017999</v>
          </cell>
          <cell r="AU15">
            <v>15.129331340056963</v>
          </cell>
          <cell r="AV15">
            <v>85.77611237180102</v>
          </cell>
          <cell r="AW15">
            <v>110272</v>
          </cell>
          <cell r="AX15">
            <v>115022.66666666667</v>
          </cell>
          <cell r="AY15">
            <v>143747.58333333331</v>
          </cell>
          <cell r="AZ15">
            <v>482229</v>
          </cell>
          <cell r="BA15">
            <v>498408.33333333331</v>
          </cell>
          <cell r="BB15">
            <v>535198.66666666663</v>
          </cell>
          <cell r="BC15">
            <v>92.5</v>
          </cell>
          <cell r="BD15">
            <v>99.433333333333337</v>
          </cell>
          <cell r="BE15">
            <v>100</v>
          </cell>
          <cell r="BF15">
            <v>94.6</v>
          </cell>
          <cell r="BG15">
            <v>100.39999999999999</v>
          </cell>
          <cell r="BH15">
            <v>100.05</v>
          </cell>
          <cell r="BI15">
            <v>1019.66</v>
          </cell>
          <cell r="BJ15">
            <v>2450.34</v>
          </cell>
          <cell r="BK15">
            <v>9982.1500000000015</v>
          </cell>
          <cell r="BL15">
            <v>5.4190687585597885</v>
          </cell>
          <cell r="BM15">
            <v>14.958714144009345</v>
          </cell>
          <cell r="BN15">
            <v>81.7039561773732</v>
          </cell>
          <cell r="BO15">
            <v>906.26</v>
          </cell>
          <cell r="BP15">
            <v>2559.1999999999998</v>
          </cell>
          <cell r="BQ15">
            <v>9862.2300000000014</v>
          </cell>
          <cell r="BR15">
            <v>4.8163949288315662</v>
          </cell>
          <cell r="BS15">
            <v>15.597259974153669</v>
          </cell>
          <cell r="BT15">
            <v>80.969523912509104</v>
          </cell>
          <cell r="BU15">
            <v>79.61</v>
          </cell>
          <cell r="BV15">
            <v>77.206666666666663</v>
          </cell>
          <cell r="BW15">
            <v>100</v>
          </cell>
          <cell r="BX15">
            <v>121.2</v>
          </cell>
          <cell r="BY15">
            <v>128.55333333333334</v>
          </cell>
          <cell r="BZ15">
            <v>99.998333333333335</v>
          </cell>
          <cell r="CA15">
            <v>117.1</v>
          </cell>
          <cell r="CB15">
            <v>96.693333333333328</v>
          </cell>
          <cell r="CC15">
            <v>99.998333333333349</v>
          </cell>
          <cell r="CD15">
            <v>130.35</v>
          </cell>
          <cell r="CE15">
            <v>131.79333333333332</v>
          </cell>
          <cell r="CF15">
            <v>99.998333333333335</v>
          </cell>
          <cell r="CG15">
            <v>69.72</v>
          </cell>
          <cell r="CH15">
            <v>74.23</v>
          </cell>
          <cell r="CI15">
            <v>100.5425</v>
          </cell>
          <cell r="CJ15">
            <v>95.91</v>
          </cell>
          <cell r="CK15">
            <v>93.929999999999993</v>
          </cell>
          <cell r="CL15">
            <v>100.20833333333333</v>
          </cell>
          <cell r="CM15">
            <v>76.78</v>
          </cell>
          <cell r="CN15">
            <v>82.24666666666667</v>
          </cell>
          <cell r="CO15">
            <v>99.998333333333335</v>
          </cell>
          <cell r="CP15">
            <v>113.21</v>
          </cell>
          <cell r="CQ15">
            <v>95.49666666666667</v>
          </cell>
          <cell r="CR15">
            <v>100.00166666666667</v>
          </cell>
          <cell r="CS15">
            <v>107.73</v>
          </cell>
          <cell r="CT15">
            <v>105.12</v>
          </cell>
          <cell r="CU15">
            <v>100.00083333333333</v>
          </cell>
          <cell r="CV15">
            <v>119.35</v>
          </cell>
          <cell r="CW15">
            <v>99.043333333333337</v>
          </cell>
          <cell r="CX15">
            <v>100</v>
          </cell>
          <cell r="CY15">
            <v>99.06</v>
          </cell>
          <cell r="CZ15">
            <v>98.573333333333338</v>
          </cell>
          <cell r="DA15">
            <v>99.999999999999986</v>
          </cell>
          <cell r="DB15">
            <v>104.71</v>
          </cell>
          <cell r="DC15">
            <v>98.48</v>
          </cell>
          <cell r="DD15">
            <v>100.00083333333335</v>
          </cell>
          <cell r="DE15">
            <v>89.4</v>
          </cell>
          <cell r="DF15">
            <v>92.366666666666674</v>
          </cell>
          <cell r="DG15">
            <v>99.983333333333334</v>
          </cell>
          <cell r="DH15">
            <v>90</v>
          </cell>
          <cell r="DI15">
            <v>93.966666666666654</v>
          </cell>
          <cell r="DJ15">
            <v>99.99166666666666</v>
          </cell>
          <cell r="DL15">
            <v>108651</v>
          </cell>
          <cell r="DM15">
            <v>483221</v>
          </cell>
          <cell r="DO15">
            <v>455535</v>
          </cell>
          <cell r="DP15">
            <v>1932400</v>
          </cell>
          <cell r="DQ15">
            <v>96.67</v>
          </cell>
          <cell r="DR15">
            <v>91.566666666666663</v>
          </cell>
          <cell r="DS15">
            <v>100.39333333333335</v>
          </cell>
          <cell r="DT15">
            <v>67.63</v>
          </cell>
          <cell r="DU15">
            <v>73.913333333333341</v>
          </cell>
          <cell r="DV15">
            <v>100.57166666666666</v>
          </cell>
        </row>
        <row r="16">
          <cell r="D16">
            <v>1996</v>
          </cell>
          <cell r="E16">
            <v>188.1657443</v>
          </cell>
          <cell r="G16">
            <v>44.7</v>
          </cell>
          <cell r="H16">
            <v>43.324999999999996</v>
          </cell>
          <cell r="I16">
            <v>54.5</v>
          </cell>
          <cell r="J16">
            <v>107.5</v>
          </cell>
          <cell r="K16">
            <v>94.833333333333329</v>
          </cell>
          <cell r="L16">
            <v>106.05</v>
          </cell>
          <cell r="M16">
            <v>114.2</v>
          </cell>
          <cell r="N16">
            <v>111.36666666666667</v>
          </cell>
          <cell r="O16">
            <v>100.95833333333333</v>
          </cell>
          <cell r="P16">
            <v>103.9</v>
          </cell>
          <cell r="Q16">
            <v>105.09999999999998</v>
          </cell>
          <cell r="R16">
            <v>102.375</v>
          </cell>
          <cell r="S16" t="e">
            <v>#N/A</v>
          </cell>
          <cell r="T16" t="e">
            <v>#N/A</v>
          </cell>
          <cell r="U16">
            <v>100.14999999999999</v>
          </cell>
          <cell r="V16">
            <v>93</v>
          </cell>
          <cell r="W16">
            <v>96.433333333333323</v>
          </cell>
          <cell r="X16">
            <v>100.14166666666667</v>
          </cell>
          <cell r="Y16">
            <v>95.1</v>
          </cell>
          <cell r="Z16">
            <v>98.166666666666671</v>
          </cell>
          <cell r="AA16">
            <v>99.583333333333329</v>
          </cell>
          <cell r="AB16">
            <v>6460</v>
          </cell>
          <cell r="AC16">
            <v>6572.666666666667</v>
          </cell>
          <cell r="AD16">
            <v>6710.75</v>
          </cell>
          <cell r="AE16">
            <v>2</v>
          </cell>
          <cell r="AF16">
            <v>2.0666666666666664</v>
          </cell>
          <cell r="AG16">
            <v>3.35</v>
          </cell>
          <cell r="AH16">
            <v>2.1</v>
          </cell>
          <cell r="AI16">
            <v>2.1</v>
          </cell>
          <cell r="AJ16">
            <v>3.3666666666666671</v>
          </cell>
          <cell r="AK16">
            <v>519</v>
          </cell>
          <cell r="AL16">
            <v>2533.3999999999996</v>
          </cell>
          <cell r="AM16">
            <v>7157.7999999999993</v>
          </cell>
          <cell r="AN16">
            <v>593.70000000000005</v>
          </cell>
          <cell r="AO16">
            <v>2704.7</v>
          </cell>
          <cell r="AP16">
            <v>7202.3</v>
          </cell>
          <cell r="AQ16">
            <v>2.7582066115739856</v>
          </cell>
          <cell r="AR16">
            <v>15.73118234984357</v>
          </cell>
          <cell r="AS16">
            <v>51.829430816658672</v>
          </cell>
          <cell r="AT16">
            <v>3.1551970429508196</v>
          </cell>
          <cell r="AU16">
            <v>16.807409965103545</v>
          </cell>
          <cell r="AV16">
            <v>52.210194399026967</v>
          </cell>
          <cell r="AW16">
            <v>111981</v>
          </cell>
          <cell r="AX16">
            <v>118864.66666666667</v>
          </cell>
          <cell r="AY16">
            <v>163452.25</v>
          </cell>
          <cell r="AZ16">
            <v>485930</v>
          </cell>
          <cell r="BA16">
            <v>502476.66666666669</v>
          </cell>
          <cell r="BB16">
            <v>552643.24999999988</v>
          </cell>
          <cell r="BC16">
            <v>101.2</v>
          </cell>
          <cell r="BD16">
            <v>99.2</v>
          </cell>
          <cell r="BE16">
            <v>101.03333333333333</v>
          </cell>
          <cell r="BF16">
            <v>95</v>
          </cell>
          <cell r="BG16">
            <v>101.2</v>
          </cell>
          <cell r="BH16">
            <v>100.85000000000001</v>
          </cell>
          <cell r="BI16">
            <v>803.1</v>
          </cell>
          <cell r="BJ16">
            <v>3007.3500000000004</v>
          </cell>
          <cell r="BK16">
            <v>6737.8799999999992</v>
          </cell>
          <cell r="BL16">
            <v>4.2680457220714221</v>
          </cell>
          <cell r="BM16">
            <v>18.698095646207094</v>
          </cell>
          <cell r="BN16">
            <v>48.664153093960927</v>
          </cell>
          <cell r="BO16">
            <v>698.65</v>
          </cell>
          <cell r="BP16">
            <v>2860.49</v>
          </cell>
          <cell r="BQ16">
            <v>6652.19</v>
          </cell>
          <cell r="BR16">
            <v>3.7129499984126495</v>
          </cell>
          <cell r="BS16">
            <v>17.79339939599274</v>
          </cell>
          <cell r="BT16">
            <v>48.184401159237495</v>
          </cell>
          <cell r="BU16">
            <v>89.84</v>
          </cell>
          <cell r="BV16">
            <v>78.596666666666664</v>
          </cell>
          <cell r="BW16">
            <v>107.33416666666666</v>
          </cell>
          <cell r="BX16">
            <v>122.55</v>
          </cell>
          <cell r="BY16">
            <v>125.24333333333334</v>
          </cell>
          <cell r="BZ16">
            <v>96.854166666666657</v>
          </cell>
          <cell r="CA16">
            <v>136.28</v>
          </cell>
          <cell r="CB16">
            <v>97.05</v>
          </cell>
          <cell r="CC16">
            <v>117.07916666666668</v>
          </cell>
          <cell r="CD16">
            <v>130.22</v>
          </cell>
          <cell r="CE16">
            <v>125.84999999999998</v>
          </cell>
          <cell r="CF16">
            <v>103.74416666666667</v>
          </cell>
          <cell r="CG16">
            <v>72.59</v>
          </cell>
          <cell r="CH16">
            <v>75.850000000000009</v>
          </cell>
          <cell r="CI16">
            <v>105.70583333333333</v>
          </cell>
          <cell r="CJ16">
            <v>92.52</v>
          </cell>
          <cell r="CK16">
            <v>96.033333333333346</v>
          </cell>
          <cell r="CL16">
            <v>101.125</v>
          </cell>
          <cell r="CM16">
            <v>82.03</v>
          </cell>
          <cell r="CN16">
            <v>80.17</v>
          </cell>
          <cell r="CO16">
            <v>104.13999999999999</v>
          </cell>
          <cell r="CP16">
            <v>115.71</v>
          </cell>
          <cell r="CQ16">
            <v>110.58333333333333</v>
          </cell>
          <cell r="CR16">
            <v>97.566666666666663</v>
          </cell>
          <cell r="CS16">
            <v>115.02</v>
          </cell>
          <cell r="CT16">
            <v>102.40000000000002</v>
          </cell>
          <cell r="CU16">
            <v>121.96583333333334</v>
          </cell>
          <cell r="CV16">
            <v>120.85</v>
          </cell>
          <cell r="CW16">
            <v>114.86333333333334</v>
          </cell>
          <cell r="CX16">
            <v>107.43999999999998</v>
          </cell>
          <cell r="CY16">
            <v>107.36</v>
          </cell>
          <cell r="CZ16">
            <v>99.473333333333343</v>
          </cell>
          <cell r="DA16">
            <v>120.42833333333334</v>
          </cell>
          <cell r="DB16">
            <v>104.76</v>
          </cell>
          <cell r="DC16">
            <v>104.52999999999999</v>
          </cell>
          <cell r="DD16">
            <v>107.70583333333333</v>
          </cell>
          <cell r="DE16">
            <v>89.6</v>
          </cell>
          <cell r="DF16">
            <v>93.399999999999991</v>
          </cell>
          <cell r="DG16">
            <v>101.40833333333333</v>
          </cell>
          <cell r="DH16">
            <v>91.2</v>
          </cell>
          <cell r="DI16">
            <v>95.59999999999998</v>
          </cell>
          <cell r="DJ16">
            <v>101.20833333333334</v>
          </cell>
          <cell r="DL16">
            <v>112669</v>
          </cell>
          <cell r="DM16">
            <v>500310</v>
          </cell>
          <cell r="DO16">
            <v>459269</v>
          </cell>
          <cell r="DP16">
            <v>2003333</v>
          </cell>
          <cell r="DQ16">
            <v>96.2</v>
          </cell>
          <cell r="DR16">
            <v>97.446666666666673</v>
          </cell>
          <cell r="DS16">
            <v>101.19166666666666</v>
          </cell>
          <cell r="DT16">
            <v>73.13</v>
          </cell>
          <cell r="DU16">
            <v>75.556666666666672</v>
          </cell>
          <cell r="DV16">
            <v>105.595</v>
          </cell>
        </row>
        <row r="17">
          <cell r="D17">
            <v>1997</v>
          </cell>
          <cell r="E17">
            <v>193.9857811</v>
          </cell>
          <cell r="G17">
            <v>42.7</v>
          </cell>
          <cell r="H17">
            <v>38.25</v>
          </cell>
          <cell r="I17">
            <v>54.5</v>
          </cell>
          <cell r="J17">
            <v>107.6</v>
          </cell>
          <cell r="K17">
            <v>92.2</v>
          </cell>
          <cell r="L17">
            <v>102.74166666666667</v>
          </cell>
          <cell r="M17">
            <v>115.6</v>
          </cell>
          <cell r="N17">
            <v>109.10000000000001</v>
          </cell>
          <cell r="O17">
            <v>104.31666666666666</v>
          </cell>
          <cell r="P17">
            <v>104.8</v>
          </cell>
          <cell r="Q17">
            <v>103.89999999999999</v>
          </cell>
          <cell r="R17">
            <v>105.99166666666667</v>
          </cell>
          <cell r="S17" t="e">
            <v>#N/A</v>
          </cell>
          <cell r="T17" t="e">
            <v>#N/A</v>
          </cell>
          <cell r="U17">
            <v>101.86666666666667</v>
          </cell>
          <cell r="V17">
            <v>93.4</v>
          </cell>
          <cell r="W17">
            <v>97.666666666666671</v>
          </cell>
          <cell r="X17">
            <v>101.85</v>
          </cell>
          <cell r="Y17">
            <v>95</v>
          </cell>
          <cell r="Z17">
            <v>98</v>
          </cell>
          <cell r="AA17">
            <v>99.808333333333323</v>
          </cell>
          <cell r="AB17">
            <v>6417</v>
          </cell>
          <cell r="AC17">
            <v>6533.666666666667</v>
          </cell>
          <cell r="AD17">
            <v>6786.916666666667</v>
          </cell>
          <cell r="AE17">
            <v>2</v>
          </cell>
          <cell r="AF17">
            <v>2</v>
          </cell>
          <cell r="AG17">
            <v>3.4000000000000004</v>
          </cell>
          <cell r="AH17">
            <v>2</v>
          </cell>
          <cell r="AI17">
            <v>2.0666666666666664</v>
          </cell>
          <cell r="AJ17">
            <v>3.3916666666666666</v>
          </cell>
          <cell r="AK17">
            <v>242</v>
          </cell>
          <cell r="AL17">
            <v>2818.7</v>
          </cell>
          <cell r="AM17">
            <v>11436.300000000001</v>
          </cell>
          <cell r="AN17">
            <v>490.7</v>
          </cell>
          <cell r="AO17">
            <v>2879.3</v>
          </cell>
          <cell r="AP17">
            <v>11412.9</v>
          </cell>
          <cell r="AQ17">
            <v>1.2475141148373581</v>
          </cell>
          <cell r="AR17">
            <v>17.265819310966133</v>
          </cell>
          <cell r="AS17">
            <v>83.526282429845836</v>
          </cell>
          <cell r="AT17">
            <v>2.5295668435978991</v>
          </cell>
          <cell r="AU17">
            <v>17.650198337081065</v>
          </cell>
          <cell r="AV17">
            <v>83.376916042841714</v>
          </cell>
          <cell r="AW17">
            <v>110743</v>
          </cell>
          <cell r="AX17">
            <v>121354.33333333333</v>
          </cell>
          <cell r="AY17">
            <v>177733.75</v>
          </cell>
          <cell r="AZ17">
            <v>488745</v>
          </cell>
          <cell r="BA17">
            <v>505581.33333333331</v>
          </cell>
          <cell r="BB17">
            <v>569565.41666666663</v>
          </cell>
          <cell r="BC17">
            <v>90</v>
          </cell>
          <cell r="BD17">
            <v>109.89999999999999</v>
          </cell>
          <cell r="BE17">
            <v>100.575</v>
          </cell>
          <cell r="BF17">
            <v>95.7</v>
          </cell>
          <cell r="BG17">
            <v>102.86666666666667</v>
          </cell>
          <cell r="BH17">
            <v>100.7</v>
          </cell>
          <cell r="BI17">
            <v>509.3</v>
          </cell>
          <cell r="BJ17">
            <v>3075.91</v>
          </cell>
          <cell r="BK17">
            <v>9981.8100000000013</v>
          </cell>
          <cell r="BL17">
            <v>2.6254501598622584</v>
          </cell>
          <cell r="BM17">
            <v>18.866670889885913</v>
          </cell>
          <cell r="BN17">
            <v>73.123832064063649</v>
          </cell>
          <cell r="BO17">
            <v>710.67</v>
          </cell>
          <cell r="BP17">
            <v>3075.2200000000003</v>
          </cell>
          <cell r="BQ17">
            <v>9955.4599999999991</v>
          </cell>
          <cell r="BR17">
            <v>3.66351593384903</v>
          </cell>
          <cell r="BS17">
            <v>18.895080690004797</v>
          </cell>
          <cell r="BT17">
            <v>72.982686885382506</v>
          </cell>
          <cell r="BU17">
            <v>89.15</v>
          </cell>
          <cell r="BV17">
            <v>78.13333333333334</v>
          </cell>
          <cell r="BW17">
            <v>105.30249999999999</v>
          </cell>
          <cell r="BX17">
            <v>117.28</v>
          </cell>
          <cell r="BY17">
            <v>123.16333333333334</v>
          </cell>
          <cell r="BZ17">
            <v>116.69833333333332</v>
          </cell>
          <cell r="CA17">
            <v>127.76</v>
          </cell>
          <cell r="CB17">
            <v>100.64</v>
          </cell>
          <cell r="CC17">
            <v>118.675</v>
          </cell>
          <cell r="CD17">
            <v>122.84</v>
          </cell>
          <cell r="CE17">
            <v>127.46333333333332</v>
          </cell>
          <cell r="CF17">
            <v>120.20666666666666</v>
          </cell>
          <cell r="CG17">
            <v>74.28</v>
          </cell>
          <cell r="CH17">
            <v>77.39</v>
          </cell>
          <cell r="CI17">
            <v>107.41666666666667</v>
          </cell>
          <cell r="CJ17">
            <v>94.68</v>
          </cell>
          <cell r="CK17">
            <v>98.570000000000007</v>
          </cell>
          <cell r="CL17">
            <v>113.03416666666666</v>
          </cell>
          <cell r="CM17">
            <v>78.58</v>
          </cell>
          <cell r="CN17">
            <v>81.403333333333336</v>
          </cell>
          <cell r="CO17">
            <v>103.9225</v>
          </cell>
          <cell r="CP17">
            <v>108.53</v>
          </cell>
          <cell r="CQ17">
            <v>115.75</v>
          </cell>
          <cell r="CR17">
            <v>108.93</v>
          </cell>
          <cell r="CS17">
            <v>108.48</v>
          </cell>
          <cell r="CT17">
            <v>98.86333333333333</v>
          </cell>
          <cell r="CU17">
            <v>129.285</v>
          </cell>
          <cell r="CV17">
            <v>112.21</v>
          </cell>
          <cell r="CW17">
            <v>116.01666666666667</v>
          </cell>
          <cell r="CX17">
            <v>125.03083333333333</v>
          </cell>
          <cell r="CY17">
            <v>107.65</v>
          </cell>
          <cell r="CZ17">
            <v>101.72000000000001</v>
          </cell>
          <cell r="DA17">
            <v>129.82749999999999</v>
          </cell>
          <cell r="DB17">
            <v>96.49</v>
          </cell>
          <cell r="DC17">
            <v>106.89333333333333</v>
          </cell>
          <cell r="DD17">
            <v>122.64333333333333</v>
          </cell>
          <cell r="DE17">
            <v>89.8</v>
          </cell>
          <cell r="DF17">
            <v>94.100000000000009</v>
          </cell>
          <cell r="DG17">
            <v>102.72499999999999</v>
          </cell>
          <cell r="DH17">
            <v>90</v>
          </cell>
          <cell r="DI17">
            <v>96.8</v>
          </cell>
          <cell r="DJ17">
            <v>102.84166666666667</v>
          </cell>
          <cell r="DL17">
            <v>129187</v>
          </cell>
          <cell r="DM17">
            <v>509645</v>
          </cell>
          <cell r="DO17">
            <v>467556</v>
          </cell>
          <cell r="DP17">
            <v>2039337</v>
          </cell>
          <cell r="DQ17">
            <v>89.82</v>
          </cell>
          <cell r="DR17">
            <v>101.38999999999999</v>
          </cell>
          <cell r="DS17">
            <v>113.1275</v>
          </cell>
          <cell r="DT17">
            <v>74.819999999999993</v>
          </cell>
          <cell r="DU17">
            <v>79.523333333333326</v>
          </cell>
          <cell r="DV17">
            <v>107.39</v>
          </cell>
        </row>
        <row r="18">
          <cell r="D18">
            <v>1998</v>
          </cell>
          <cell r="E18">
            <v>182.16933850000001</v>
          </cell>
          <cell r="G18">
            <v>42.6</v>
          </cell>
          <cell r="H18">
            <v>36.475000000000001</v>
          </cell>
          <cell r="I18">
            <v>27.3</v>
          </cell>
          <cell r="J18">
            <v>105.8</v>
          </cell>
          <cell r="K18">
            <v>90.066666666666663</v>
          </cell>
          <cell r="L18">
            <v>90.85833333333332</v>
          </cell>
          <cell r="M18">
            <v>114</v>
          </cell>
          <cell r="N18">
            <v>106.5</v>
          </cell>
          <cell r="O18">
            <v>95.583333333333329</v>
          </cell>
          <cell r="P18">
            <v>103.9</v>
          </cell>
          <cell r="Q18">
            <v>101.8</v>
          </cell>
          <cell r="R18">
            <v>99.016666666666652</v>
          </cell>
          <cell r="S18" t="e">
            <v>#N/A</v>
          </cell>
          <cell r="T18" t="e">
            <v>#N/A</v>
          </cell>
          <cell r="U18">
            <v>102.50833333333334</v>
          </cell>
          <cell r="V18">
            <v>94.1</v>
          </cell>
          <cell r="W18">
            <v>97.3</v>
          </cell>
          <cell r="X18">
            <v>102.50833333333334</v>
          </cell>
          <cell r="Y18">
            <v>94.8</v>
          </cell>
          <cell r="Z18">
            <v>97.2</v>
          </cell>
          <cell r="AA18">
            <v>99.866666666666674</v>
          </cell>
          <cell r="AB18">
            <v>6463</v>
          </cell>
          <cell r="AC18">
            <v>6451.666666666667</v>
          </cell>
          <cell r="AD18">
            <v>6792.9166666666661</v>
          </cell>
          <cell r="AE18">
            <v>2.1</v>
          </cell>
          <cell r="AF18">
            <v>2.2000000000000002</v>
          </cell>
          <cell r="AG18">
            <v>4.1083333333333334</v>
          </cell>
          <cell r="AH18">
            <v>2.1</v>
          </cell>
          <cell r="AI18">
            <v>2.0666666666666664</v>
          </cell>
          <cell r="AJ18">
            <v>4.0999999999999996</v>
          </cell>
          <cell r="AK18">
            <v>727.3</v>
          </cell>
          <cell r="AL18">
            <v>3491.6</v>
          </cell>
          <cell r="AM18">
            <v>15784.8</v>
          </cell>
          <cell r="AN18">
            <v>517.4</v>
          </cell>
          <cell r="AO18">
            <v>3245.9</v>
          </cell>
          <cell r="AP18">
            <v>15707.8</v>
          </cell>
          <cell r="AQ18">
            <v>3.9924391557254291</v>
          </cell>
          <cell r="AR18">
            <v>21.496902479802699</v>
          </cell>
          <cell r="AS18">
            <v>107.86510587533479</v>
          </cell>
          <cell r="AT18">
            <v>2.8402145183175267</v>
          </cell>
          <cell r="AU18">
            <v>20.013223004623399</v>
          </cell>
          <cell r="AV18">
            <v>107.46812783424699</v>
          </cell>
          <cell r="AW18">
            <v>112062</v>
          </cell>
          <cell r="AX18">
            <v>121705</v>
          </cell>
          <cell r="AY18">
            <v>192800.41666666666</v>
          </cell>
          <cell r="AZ18">
            <v>492500</v>
          </cell>
          <cell r="BA18">
            <v>505207</v>
          </cell>
          <cell r="BB18">
            <v>594450.58333333326</v>
          </cell>
          <cell r="BC18">
            <v>89.7</v>
          </cell>
          <cell r="BD18">
            <v>96.766666666666666</v>
          </cell>
          <cell r="BE18">
            <v>95.799999999999983</v>
          </cell>
          <cell r="BF18">
            <v>96.5</v>
          </cell>
          <cell r="BG18">
            <v>100.13333333333333</v>
          </cell>
          <cell r="BH18">
            <v>95.95</v>
          </cell>
          <cell r="BI18">
            <v>974.91</v>
          </cell>
          <cell r="BJ18">
            <v>3192.5699999999997</v>
          </cell>
          <cell r="BK18">
            <v>13991.369999999999</v>
          </cell>
          <cell r="BL18">
            <v>5.3516689912117119</v>
          </cell>
          <cell r="BM18">
            <v>19.67196547960242</v>
          </cell>
          <cell r="BN18">
            <v>95.700557562763663</v>
          </cell>
          <cell r="BO18">
            <v>694.21</v>
          </cell>
          <cell r="BP18">
            <v>3247.3499999999995</v>
          </cell>
          <cell r="BQ18">
            <v>14052.32</v>
          </cell>
          <cell r="BR18">
            <v>3.8107949763455942</v>
          </cell>
          <cell r="BS18">
            <v>20.029156164214495</v>
          </cell>
          <cell r="BT18">
            <v>96.061555956709384</v>
          </cell>
          <cell r="BU18">
            <v>79.95</v>
          </cell>
          <cell r="BV18">
            <v>74.026666666666685</v>
          </cell>
          <cell r="BW18">
            <v>94.716666666666669</v>
          </cell>
          <cell r="BX18">
            <v>128.06</v>
          </cell>
          <cell r="BY18">
            <v>131.86000000000001</v>
          </cell>
          <cell r="BZ18">
            <v>132.71666666666664</v>
          </cell>
          <cell r="CA18">
            <v>112.01</v>
          </cell>
          <cell r="CB18">
            <v>95.353333333333339</v>
          </cell>
          <cell r="CC18">
            <v>111.33333333333334</v>
          </cell>
          <cell r="CD18">
            <v>135.94999999999999</v>
          </cell>
          <cell r="CE18">
            <v>138.71</v>
          </cell>
          <cell r="CF18">
            <v>141.19999999999999</v>
          </cell>
          <cell r="CG18">
            <v>72.88</v>
          </cell>
          <cell r="CH18">
            <v>75.823333333333338</v>
          </cell>
          <cell r="CI18">
            <v>101.68</v>
          </cell>
          <cell r="CJ18">
            <v>93.65</v>
          </cell>
          <cell r="CK18">
            <v>98.163333333333341</v>
          </cell>
          <cell r="CL18">
            <v>111.69583333333333</v>
          </cell>
          <cell r="CM18">
            <v>73.41</v>
          </cell>
          <cell r="CN18">
            <v>80.966666666666669</v>
          </cell>
          <cell r="CO18">
            <v>93.9</v>
          </cell>
          <cell r="CP18">
            <v>122.78</v>
          </cell>
          <cell r="CQ18">
            <v>102.86666666666666</v>
          </cell>
          <cell r="CR18">
            <v>114.61666666666667</v>
          </cell>
          <cell r="CS18">
            <v>96.26</v>
          </cell>
          <cell r="CT18">
            <v>97.720000000000013</v>
          </cell>
          <cell r="CU18">
            <v>124.03333333333333</v>
          </cell>
          <cell r="CV18">
            <v>125.12</v>
          </cell>
          <cell r="CW18">
            <v>102.49666666666667</v>
          </cell>
          <cell r="CX18">
            <v>136.5</v>
          </cell>
          <cell r="CY18">
            <v>103.12</v>
          </cell>
          <cell r="CZ18">
            <v>92.899999999999991</v>
          </cell>
          <cell r="DA18">
            <v>116.18333333333332</v>
          </cell>
          <cell r="DB18">
            <v>106.5</v>
          </cell>
          <cell r="DC18">
            <v>101.32</v>
          </cell>
          <cell r="DD18">
            <v>121.95</v>
          </cell>
          <cell r="DE18">
            <v>89.7</v>
          </cell>
          <cell r="DF18">
            <v>94.466666666666654</v>
          </cell>
          <cell r="DG18">
            <v>102.43333333333334</v>
          </cell>
          <cell r="DH18">
            <v>91.5</v>
          </cell>
          <cell r="DI18">
            <v>96.266666666666652</v>
          </cell>
          <cell r="DJ18">
            <v>101.75</v>
          </cell>
          <cell r="DL18">
            <v>112668</v>
          </cell>
          <cell r="DM18">
            <v>498499</v>
          </cell>
          <cell r="DO18">
            <v>469378</v>
          </cell>
          <cell r="DP18">
            <v>1994053</v>
          </cell>
          <cell r="DQ18">
            <v>99.2</v>
          </cell>
          <cell r="DR18">
            <v>95.193333333333328</v>
          </cell>
          <cell r="DS18">
            <v>111.65</v>
          </cell>
          <cell r="DT18">
            <v>70.2</v>
          </cell>
          <cell r="DU18">
            <v>74.110000000000014</v>
          </cell>
          <cell r="DV18">
            <v>101.68333333333332</v>
          </cell>
        </row>
        <row r="19">
          <cell r="D19">
            <v>1999</v>
          </cell>
          <cell r="E19">
            <v>175.47663420000001</v>
          </cell>
          <cell r="G19">
            <v>41.3</v>
          </cell>
          <cell r="H19">
            <v>40.275000000000006</v>
          </cell>
          <cell r="I19">
            <v>36.4</v>
          </cell>
          <cell r="J19">
            <v>106</v>
          </cell>
          <cell r="K19">
            <v>87.933333333333323</v>
          </cell>
          <cell r="L19">
            <v>93.908333333333331</v>
          </cell>
          <cell r="M19">
            <v>115.7</v>
          </cell>
          <cell r="N19">
            <v>103.86666666666667</v>
          </cell>
          <cell r="O19">
            <v>95.166666666666671</v>
          </cell>
          <cell r="P19">
            <v>106</v>
          </cell>
          <cell r="Q19">
            <v>99.333333333333329</v>
          </cell>
          <cell r="R19">
            <v>99.416666666666657</v>
          </cell>
          <cell r="S19" t="e">
            <v>#N/A</v>
          </cell>
          <cell r="T19" t="e">
            <v>#N/A</v>
          </cell>
          <cell r="U19">
            <v>102.17500000000001</v>
          </cell>
          <cell r="V19">
            <v>95.1</v>
          </cell>
          <cell r="W19">
            <v>98.633333333333326</v>
          </cell>
          <cell r="X19">
            <v>102.16666666666666</v>
          </cell>
          <cell r="Y19">
            <v>94.9</v>
          </cell>
          <cell r="Z19">
            <v>100.36666666666667</v>
          </cell>
          <cell r="AA19">
            <v>98.733333333333348</v>
          </cell>
          <cell r="AB19">
            <v>6465</v>
          </cell>
          <cell r="AC19">
            <v>6629.666666666667</v>
          </cell>
          <cell r="AD19">
            <v>6779.416666666667</v>
          </cell>
          <cell r="AE19">
            <v>2.2000000000000002</v>
          </cell>
          <cell r="AF19">
            <v>2.0666666666666669</v>
          </cell>
          <cell r="AG19">
            <v>4.6833333333333336</v>
          </cell>
          <cell r="AH19">
            <v>2.2000000000000002</v>
          </cell>
          <cell r="AI19">
            <v>2.1</v>
          </cell>
          <cell r="AJ19">
            <v>4.6749999999999998</v>
          </cell>
          <cell r="AK19">
            <v>238.9</v>
          </cell>
          <cell r="AL19">
            <v>3378.5</v>
          </cell>
          <cell r="AM19">
            <v>12197.3</v>
          </cell>
          <cell r="AN19">
            <v>296.7</v>
          </cell>
          <cell r="AO19">
            <v>3427.4</v>
          </cell>
          <cell r="AP19">
            <v>12502.5</v>
          </cell>
          <cell r="AQ19">
            <v>1.3614348205910596</v>
          </cell>
          <cell r="AR19">
            <v>20.397117471167171</v>
          </cell>
          <cell r="AS19">
            <v>100.77227481236025</v>
          </cell>
          <cell r="AT19">
            <v>1.6908234042250623</v>
          </cell>
          <cell r="AU19">
            <v>20.692584933805421</v>
          </cell>
          <cell r="AV19">
            <v>102.71919416174782</v>
          </cell>
          <cell r="AW19">
            <v>112208</v>
          </cell>
          <cell r="AX19">
            <v>121683.66666666667</v>
          </cell>
          <cell r="AY19">
            <v>213248.75</v>
          </cell>
          <cell r="AZ19">
            <v>495499</v>
          </cell>
          <cell r="BA19">
            <v>503926.66666666669</v>
          </cell>
          <cell r="BB19">
            <v>616297.41666666674</v>
          </cell>
          <cell r="BC19">
            <v>96.4</v>
          </cell>
          <cell r="BD19">
            <v>100.60000000000001</v>
          </cell>
          <cell r="BE19">
            <v>93.316666666666663</v>
          </cell>
          <cell r="BF19">
            <v>97.5</v>
          </cell>
          <cell r="BG19">
            <v>101.76666666666667</v>
          </cell>
          <cell r="BH19">
            <v>93.45</v>
          </cell>
          <cell r="BI19">
            <v>430.05</v>
          </cell>
          <cell r="BJ19">
            <v>3112.1099999999997</v>
          </cell>
          <cell r="BK19">
            <v>12279.560000000001</v>
          </cell>
          <cell r="BL19">
            <v>2.4507536399965892</v>
          </cell>
          <cell r="BM19">
            <v>18.790971155522183</v>
          </cell>
          <cell r="BN19">
            <v>101.93038653785261</v>
          </cell>
          <cell r="BO19">
            <v>447.73</v>
          </cell>
          <cell r="BP19">
            <v>3245.98</v>
          </cell>
          <cell r="BQ19">
            <v>12242.52</v>
          </cell>
          <cell r="BR19">
            <v>2.5515077949905196</v>
          </cell>
          <cell r="BS19">
            <v>19.597551688331521</v>
          </cell>
          <cell r="BT19">
            <v>100.67251251035154</v>
          </cell>
          <cell r="BU19">
            <v>84.46</v>
          </cell>
          <cell r="BV19">
            <v>73.103333333333339</v>
          </cell>
          <cell r="BW19">
            <v>91.558333333333337</v>
          </cell>
          <cell r="BX19">
            <v>123.04</v>
          </cell>
          <cell r="BY19">
            <v>126.18666666666667</v>
          </cell>
          <cell r="BZ19">
            <v>130.95833333333334</v>
          </cell>
          <cell r="CA19">
            <v>120.77</v>
          </cell>
          <cell r="CB19">
            <v>92.11666666666666</v>
          </cell>
          <cell r="CC19">
            <v>106.15</v>
          </cell>
          <cell r="CD19">
            <v>126.66</v>
          </cell>
          <cell r="CE19">
            <v>134.92999999999998</v>
          </cell>
          <cell r="CF19">
            <v>128.19999999999999</v>
          </cell>
          <cell r="CG19">
            <v>76.34</v>
          </cell>
          <cell r="CH19">
            <v>75.286666666666662</v>
          </cell>
          <cell r="CI19">
            <v>111.50416666666666</v>
          </cell>
          <cell r="CJ19">
            <v>95.53</v>
          </cell>
          <cell r="CK19">
            <v>96.563333333333333</v>
          </cell>
          <cell r="CL19">
            <v>114.00416666666666</v>
          </cell>
          <cell r="CM19">
            <v>85.56</v>
          </cell>
          <cell r="CN19">
            <v>77.650000000000006</v>
          </cell>
          <cell r="CO19">
            <v>93.533333333333331</v>
          </cell>
          <cell r="CP19">
            <v>123.69</v>
          </cell>
          <cell r="CQ19">
            <v>97.853333333333339</v>
          </cell>
          <cell r="CR19">
            <v>119.59166666666668</v>
          </cell>
          <cell r="CS19">
            <v>107.73</v>
          </cell>
          <cell r="CT19">
            <v>94.936666666666667</v>
          </cell>
          <cell r="CU19">
            <v>107.95</v>
          </cell>
          <cell r="CV19">
            <v>119.93</v>
          </cell>
          <cell r="CW19">
            <v>102.14999999999999</v>
          </cell>
          <cell r="CX19">
            <v>128.88333333333333</v>
          </cell>
          <cell r="CY19">
            <v>119.54</v>
          </cell>
          <cell r="CZ19">
            <v>94.88</v>
          </cell>
          <cell r="DA19">
            <v>111.78333333333332</v>
          </cell>
          <cell r="DB19">
            <v>103.24</v>
          </cell>
          <cell r="DC19">
            <v>102.05</v>
          </cell>
          <cell r="DD19">
            <v>114.49166666666666</v>
          </cell>
          <cell r="DE19">
            <v>90.4</v>
          </cell>
          <cell r="DF19">
            <v>95.09999999999998</v>
          </cell>
          <cell r="DG19">
            <v>102.39166666666667</v>
          </cell>
          <cell r="DH19">
            <v>91.9</v>
          </cell>
          <cell r="DI19">
            <v>96.433333333333337</v>
          </cell>
          <cell r="DJ19">
            <v>100.70833333333333</v>
          </cell>
          <cell r="DL19">
            <v>112493</v>
          </cell>
          <cell r="DM19">
            <v>495375</v>
          </cell>
          <cell r="DO19">
            <v>471776</v>
          </cell>
          <cell r="DP19">
            <v>1983110</v>
          </cell>
          <cell r="DQ19">
            <v>99.39</v>
          </cell>
          <cell r="DR19">
            <v>94.320000000000007</v>
          </cell>
          <cell r="DS19">
            <v>114.07499999999999</v>
          </cell>
          <cell r="DT19">
            <v>79.81</v>
          </cell>
          <cell r="DU19">
            <v>74.993333333333325</v>
          </cell>
          <cell r="DV19">
            <v>111.46666666666667</v>
          </cell>
        </row>
        <row r="20">
          <cell r="D20">
            <v>2000</v>
          </cell>
          <cell r="E20">
            <v>178.12350040000001</v>
          </cell>
          <cell r="G20">
            <v>39.799999999999997</v>
          </cell>
          <cell r="H20" t="str">
            <v>#N/A</v>
          </cell>
          <cell r="I20">
            <v>18.2</v>
          </cell>
          <cell r="J20">
            <v>104.4</v>
          </cell>
          <cell r="K20">
            <v>87.033333333333346</v>
          </cell>
          <cell r="L20" t="str">
            <v>#N/A</v>
          </cell>
          <cell r="M20">
            <v>114.9</v>
          </cell>
          <cell r="N20">
            <v>101.86666666666667</v>
          </cell>
          <cell r="O20" t="str">
            <v>#N/A</v>
          </cell>
          <cell r="P20">
            <v>105.3</v>
          </cell>
          <cell r="Q20">
            <v>99</v>
          </cell>
          <cell r="R20" t="str">
            <v>#N/A</v>
          </cell>
          <cell r="S20" t="e">
            <v>#N/A</v>
          </cell>
          <cell r="T20" t="e">
            <v>#N/A</v>
          </cell>
          <cell r="U20" t="str">
            <v>#N/A</v>
          </cell>
          <cell r="V20">
            <v>95</v>
          </cell>
          <cell r="W20">
            <v>98.2</v>
          </cell>
          <cell r="X20" t="str">
            <v>#N/A</v>
          </cell>
          <cell r="Y20">
            <v>95</v>
          </cell>
          <cell r="Z20">
            <v>100.06666666666668</v>
          </cell>
          <cell r="AA20" t="str">
            <v>#N/A</v>
          </cell>
          <cell r="AB20">
            <v>6424</v>
          </cell>
          <cell r="AC20">
            <v>6619</v>
          </cell>
          <cell r="AD20" t="str">
            <v>#N/A</v>
          </cell>
          <cell r="AE20">
            <v>2</v>
          </cell>
          <cell r="AF20">
            <v>2.1333333333333333</v>
          </cell>
          <cell r="AG20" t="str">
            <v>#N/A</v>
          </cell>
          <cell r="AH20">
            <v>2</v>
          </cell>
          <cell r="AI20">
            <v>2.166666666666667</v>
          </cell>
          <cell r="AJ20" t="str">
            <v>#N/A</v>
          </cell>
          <cell r="AK20">
            <v>170.3</v>
          </cell>
          <cell r="AL20">
            <v>3436.5</v>
          </cell>
          <cell r="AM20" t="str">
            <v>#N/A</v>
          </cell>
          <cell r="AN20">
            <v>276.7</v>
          </cell>
          <cell r="AO20">
            <v>3558.4</v>
          </cell>
          <cell r="AP20" t="str">
            <v>#N/A</v>
          </cell>
          <cell r="AQ20">
            <v>0.95607822447666202</v>
          </cell>
          <cell r="AR20">
            <v>19.928555240747095</v>
          </cell>
          <cell r="AS20" t="str">
            <v>#N/A</v>
          </cell>
          <cell r="AT20">
            <v>1.5534165866863909</v>
          </cell>
          <cell r="AU20">
            <v>20.555687407837738</v>
          </cell>
          <cell r="AV20" t="str">
            <v>#N/A</v>
          </cell>
          <cell r="AW20">
            <v>111467</v>
          </cell>
          <cell r="AX20">
            <v>122541</v>
          </cell>
          <cell r="AY20" t="str">
            <v>#N/A</v>
          </cell>
          <cell r="AZ20">
            <v>493871</v>
          </cell>
          <cell r="BA20">
            <v>502322.33333333331</v>
          </cell>
          <cell r="BB20" t="str">
            <v>#N/A</v>
          </cell>
          <cell r="BC20">
            <v>96.3</v>
          </cell>
          <cell r="BD20">
            <v>99.2</v>
          </cell>
          <cell r="BE20" t="str">
            <v>#N/A</v>
          </cell>
          <cell r="BF20">
            <v>97.7</v>
          </cell>
          <cell r="BG20">
            <v>100.56666666666668</v>
          </cell>
          <cell r="BH20" t="str">
            <v>#N/A</v>
          </cell>
          <cell r="BI20">
            <v>287.04000000000002</v>
          </cell>
          <cell r="BJ20">
            <v>3546.27</v>
          </cell>
          <cell r="BK20" t="str">
            <v>#N/A</v>
          </cell>
          <cell r="BL20">
            <v>1.6114661982018854</v>
          </cell>
          <cell r="BM20">
            <v>20.556620450115645</v>
          </cell>
          <cell r="BN20" t="str">
            <v>#N/A</v>
          </cell>
          <cell r="BO20">
            <v>506.65</v>
          </cell>
          <cell r="BP20">
            <v>3423.6499999999996</v>
          </cell>
          <cell r="BQ20" t="str">
            <v>#N/A</v>
          </cell>
          <cell r="BR20">
            <v>2.844374823435706</v>
          </cell>
          <cell r="BS20">
            <v>19.785619113872698</v>
          </cell>
          <cell r="BT20" t="str">
            <v>#N/A</v>
          </cell>
          <cell r="BU20">
            <v>91.4</v>
          </cell>
          <cell r="BV20">
            <v>73.623333333333335</v>
          </cell>
          <cell r="BW20" t="str">
            <v>#N/A</v>
          </cell>
          <cell r="BX20">
            <v>118.38</v>
          </cell>
          <cell r="BY20">
            <v>122.58999999999999</v>
          </cell>
          <cell r="BZ20" t="str">
            <v>#N/A</v>
          </cell>
          <cell r="CA20">
            <v>118.4</v>
          </cell>
          <cell r="CB20">
            <v>92.076666666666668</v>
          </cell>
          <cell r="CC20" t="str">
            <v>#N/A</v>
          </cell>
          <cell r="CD20">
            <v>121.06</v>
          </cell>
          <cell r="CE20">
            <v>132.55333333333331</v>
          </cell>
          <cell r="CF20" t="str">
            <v>#N/A</v>
          </cell>
          <cell r="CG20">
            <v>75.239999999999995</v>
          </cell>
          <cell r="CH20">
            <v>75.38000000000001</v>
          </cell>
          <cell r="CI20" t="str">
            <v>#N/A</v>
          </cell>
          <cell r="CJ20">
            <v>96.75</v>
          </cell>
          <cell r="CK20">
            <v>97.25333333333333</v>
          </cell>
          <cell r="CL20" t="str">
            <v>#N/A</v>
          </cell>
          <cell r="CM20">
            <v>80.06</v>
          </cell>
          <cell r="CN20">
            <v>77.983333333333334</v>
          </cell>
          <cell r="CO20" t="str">
            <v>#N/A</v>
          </cell>
          <cell r="CP20">
            <v>118.22</v>
          </cell>
          <cell r="CQ20">
            <v>107.24000000000001</v>
          </cell>
          <cell r="CR20" t="str">
            <v>#N/A</v>
          </cell>
          <cell r="CS20">
            <v>98.4</v>
          </cell>
          <cell r="CT20">
            <v>92.576666666666668</v>
          </cell>
          <cell r="CU20" t="str">
            <v>#N/A</v>
          </cell>
          <cell r="CV20">
            <v>109.79</v>
          </cell>
          <cell r="CW20">
            <v>109.94666666666666</v>
          </cell>
          <cell r="CX20" t="str">
            <v>#N/A</v>
          </cell>
          <cell r="CY20">
            <v>114.69</v>
          </cell>
          <cell r="CZ20">
            <v>93.929999999999993</v>
          </cell>
          <cell r="DA20" t="str">
            <v>#N/A</v>
          </cell>
          <cell r="DB20">
            <v>95.42</v>
          </cell>
          <cell r="DC20">
            <v>105.50666666666666</v>
          </cell>
          <cell r="DD20" t="str">
            <v>#N/A</v>
          </cell>
          <cell r="DE20">
            <v>90.4</v>
          </cell>
          <cell r="DF20">
            <v>95.266666666666666</v>
          </cell>
          <cell r="DG20" t="str">
            <v>#N/A</v>
          </cell>
          <cell r="DH20">
            <v>91.8</v>
          </cell>
          <cell r="DI20">
            <v>97.40000000000002</v>
          </cell>
          <cell r="DJ20" t="str">
            <v>#N/A</v>
          </cell>
          <cell r="DL20">
            <v>115260</v>
          </cell>
          <cell r="DM20" t="str">
            <v>#N/A</v>
          </cell>
          <cell r="DO20">
            <v>470177</v>
          </cell>
          <cell r="DP20" t="str">
            <v>#N/A</v>
          </cell>
          <cell r="DQ20">
            <v>94.23</v>
          </cell>
          <cell r="DR20">
            <v>98.759999999999991</v>
          </cell>
          <cell r="DS20" t="str">
            <v>#N/A</v>
          </cell>
          <cell r="DT20">
            <v>77.69</v>
          </cell>
          <cell r="DU20">
            <v>75.236666666666665</v>
          </cell>
          <cell r="DV20" t="str">
            <v>#N/A</v>
          </cell>
        </row>
        <row r="21">
          <cell r="D21">
            <v>2001</v>
          </cell>
          <cell r="E21">
            <v>182.6756422</v>
          </cell>
          <cell r="G21">
            <v>39</v>
          </cell>
          <cell r="H21" t="str">
            <v>#N/A</v>
          </cell>
          <cell r="I21">
            <v>45.5</v>
          </cell>
          <cell r="J21">
            <v>103.7</v>
          </cell>
          <cell r="K21">
            <v>85.666666666666671</v>
          </cell>
          <cell r="L21" t="str">
            <v>#N/A</v>
          </cell>
          <cell r="M21">
            <v>115.2</v>
          </cell>
          <cell r="N21">
            <v>98.666666666666671</v>
          </cell>
          <cell r="O21" t="str">
            <v>#N/A</v>
          </cell>
          <cell r="P21">
            <v>105.4</v>
          </cell>
          <cell r="Q21">
            <v>96.466666666666683</v>
          </cell>
          <cell r="R21" t="str">
            <v>#N/A</v>
          </cell>
          <cell r="S21" t="e">
            <v>#N/A</v>
          </cell>
          <cell r="T21" t="e">
            <v>#N/A</v>
          </cell>
          <cell r="U21" t="str">
            <v>#N/A</v>
          </cell>
          <cell r="V21">
            <v>94.9</v>
          </cell>
          <cell r="W21">
            <v>98.566666666666663</v>
          </cell>
          <cell r="X21" t="str">
            <v>#N/A</v>
          </cell>
          <cell r="Y21">
            <v>95.1</v>
          </cell>
          <cell r="Z21">
            <v>99.733333333333334</v>
          </cell>
          <cell r="AA21" t="str">
            <v>#N/A</v>
          </cell>
          <cell r="AB21">
            <v>6368</v>
          </cell>
          <cell r="AC21">
            <v>6613.333333333333</v>
          </cell>
          <cell r="AD21" t="str">
            <v>#N/A</v>
          </cell>
          <cell r="AE21">
            <v>1.9</v>
          </cell>
          <cell r="AF21">
            <v>2.2000000000000002</v>
          </cell>
          <cell r="AG21" t="str">
            <v>#N/A</v>
          </cell>
          <cell r="AH21">
            <v>2</v>
          </cell>
          <cell r="AI21">
            <v>2.2666666666666666</v>
          </cell>
          <cell r="AJ21" t="str">
            <v>#N/A</v>
          </cell>
          <cell r="AK21">
            <v>416.4</v>
          </cell>
          <cell r="AL21">
            <v>3928.3</v>
          </cell>
          <cell r="AM21" t="str">
            <v>#N/A</v>
          </cell>
          <cell r="AN21">
            <v>319.39999999999998</v>
          </cell>
          <cell r="AO21">
            <v>3933.6000000000004</v>
          </cell>
          <cell r="AP21" t="str">
            <v>#N/A</v>
          </cell>
          <cell r="AQ21">
            <v>2.2794500404389435</v>
          </cell>
          <cell r="AR21">
            <v>25.21926197118578</v>
          </cell>
          <cell r="AS21" t="str">
            <v>#N/A</v>
          </cell>
          <cell r="AT21">
            <v>1.7484542337084499</v>
          </cell>
          <cell r="AU21">
            <v>25.255289744748669</v>
          </cell>
          <cell r="AV21" t="str">
            <v>#N/A</v>
          </cell>
          <cell r="AW21">
            <v>112358</v>
          </cell>
          <cell r="AX21">
            <v>123640</v>
          </cell>
          <cell r="AY21" t="str">
            <v>#N/A</v>
          </cell>
          <cell r="AZ21">
            <v>494956</v>
          </cell>
          <cell r="BA21">
            <v>503098.66666666669</v>
          </cell>
          <cell r="BB21" t="str">
            <v>#N/A</v>
          </cell>
          <cell r="BC21">
            <v>125.4</v>
          </cell>
          <cell r="BD21">
            <v>107.2</v>
          </cell>
          <cell r="BE21" t="str">
            <v>#N/A</v>
          </cell>
          <cell r="BF21">
            <v>98.6</v>
          </cell>
          <cell r="BG21">
            <v>100.36666666666667</v>
          </cell>
          <cell r="BH21" t="str">
            <v>#N/A</v>
          </cell>
          <cell r="BI21">
            <v>716.29</v>
          </cell>
          <cell r="BJ21">
            <v>3633.9000000000005</v>
          </cell>
          <cell r="BK21" t="str">
            <v>#N/A</v>
          </cell>
          <cell r="BL21">
            <v>3.9211029526080954</v>
          </cell>
          <cell r="BM21">
            <v>23.292605697587685</v>
          </cell>
          <cell r="BN21" t="str">
            <v>#N/A</v>
          </cell>
          <cell r="BO21">
            <v>476.18</v>
          </cell>
          <cell r="BP21">
            <v>3578.9700000000003</v>
          </cell>
          <cell r="BQ21" t="str">
            <v>#N/A</v>
          </cell>
          <cell r="BR21">
            <v>2.6066967345250149</v>
          </cell>
          <cell r="BS21">
            <v>22.9363099990574</v>
          </cell>
          <cell r="BT21" t="str">
            <v>#N/A</v>
          </cell>
          <cell r="BU21">
            <v>82.3</v>
          </cell>
          <cell r="BV21">
            <v>76.196666666666658</v>
          </cell>
          <cell r="BW21" t="str">
            <v>#N/A</v>
          </cell>
          <cell r="BX21">
            <v>132.97</v>
          </cell>
          <cell r="BY21">
            <v>108.08666666666666</v>
          </cell>
          <cell r="BZ21" t="str">
            <v>#N/A</v>
          </cell>
          <cell r="CA21">
            <v>107.86</v>
          </cell>
          <cell r="CB21">
            <v>90.773333333333326</v>
          </cell>
          <cell r="CC21" t="str">
            <v>#N/A</v>
          </cell>
          <cell r="CD21">
            <v>136.33000000000001</v>
          </cell>
          <cell r="CE21">
            <v>115.45666666666666</v>
          </cell>
          <cell r="CF21" t="str">
            <v>#N/A</v>
          </cell>
          <cell r="CG21">
            <v>76.48</v>
          </cell>
          <cell r="CH21">
            <v>75.213333333333338</v>
          </cell>
          <cell r="CI21" t="str">
            <v>#N/A</v>
          </cell>
          <cell r="CJ21">
            <v>96.47</v>
          </cell>
          <cell r="CK21">
            <v>97.473333333333343</v>
          </cell>
          <cell r="CL21" t="str">
            <v>#N/A</v>
          </cell>
          <cell r="CM21">
            <v>89.42</v>
          </cell>
          <cell r="CN21">
            <v>76.42</v>
          </cell>
          <cell r="CO21" t="str">
            <v>#N/A</v>
          </cell>
          <cell r="CP21">
            <v>119.59</v>
          </cell>
          <cell r="CQ21">
            <v>111.72333333333334</v>
          </cell>
          <cell r="CR21" t="str">
            <v>#N/A</v>
          </cell>
          <cell r="CS21">
            <v>105.48</v>
          </cell>
          <cell r="CT21">
            <v>89.04</v>
          </cell>
          <cell r="CU21" t="str">
            <v>#N/A</v>
          </cell>
          <cell r="CV21">
            <v>114.4</v>
          </cell>
          <cell r="CW21">
            <v>113.21</v>
          </cell>
          <cell r="CX21" t="str">
            <v>#N/A</v>
          </cell>
          <cell r="CY21">
            <v>114.13</v>
          </cell>
          <cell r="CZ21">
            <v>92.660000000000011</v>
          </cell>
          <cell r="DA21" t="str">
            <v>#N/A</v>
          </cell>
          <cell r="DB21">
            <v>107.39</v>
          </cell>
          <cell r="DC21">
            <v>105.39</v>
          </cell>
          <cell r="DD21" t="str">
            <v>#N/A</v>
          </cell>
          <cell r="DE21">
            <v>91</v>
          </cell>
          <cell r="DF21">
            <v>95.59999999999998</v>
          </cell>
          <cell r="DG21" t="str">
            <v>#N/A</v>
          </cell>
          <cell r="DH21">
            <v>95.3</v>
          </cell>
          <cell r="DI21">
            <v>97.566666666666663</v>
          </cell>
          <cell r="DJ21" t="str">
            <v>#N/A</v>
          </cell>
          <cell r="DL21">
            <v>130599</v>
          </cell>
          <cell r="DM21" t="str">
            <v>#N/A</v>
          </cell>
          <cell r="DO21">
            <v>472605</v>
          </cell>
          <cell r="DP21" t="str">
            <v>#N/A</v>
          </cell>
          <cell r="DQ21">
            <v>104.27</v>
          </cell>
          <cell r="DR21">
            <v>100.14</v>
          </cell>
          <cell r="DS21" t="str">
            <v>#N/A</v>
          </cell>
          <cell r="DT21">
            <v>77.47</v>
          </cell>
          <cell r="DU21">
            <v>77.046666666666667</v>
          </cell>
          <cell r="DV21" t="str">
            <v>#N/A</v>
          </cell>
        </row>
        <row r="22">
          <cell r="D22">
            <v>2002</v>
          </cell>
          <cell r="E22">
            <v>181.3718734</v>
          </cell>
          <cell r="G22">
            <v>38.4</v>
          </cell>
          <cell r="H22" t="str">
            <v>#N/A</v>
          </cell>
          <cell r="I22">
            <v>18.2</v>
          </cell>
          <cell r="J22">
            <v>102.7</v>
          </cell>
          <cell r="K22">
            <v>87</v>
          </cell>
          <cell r="L22" t="str">
            <v>#N/A</v>
          </cell>
          <cell r="M22">
            <v>115.4</v>
          </cell>
          <cell r="N22">
            <v>99.5</v>
          </cell>
          <cell r="O22" t="str">
            <v>#N/A</v>
          </cell>
          <cell r="P22">
            <v>106.1</v>
          </cell>
          <cell r="Q22">
            <v>96.8</v>
          </cell>
          <cell r="R22" t="str">
            <v>#N/A</v>
          </cell>
          <cell r="S22" t="e">
            <v>#N/A</v>
          </cell>
          <cell r="T22" t="e">
            <v>#N/A</v>
          </cell>
          <cell r="U22" t="str">
            <v>#N/A</v>
          </cell>
          <cell r="V22">
            <v>95.5</v>
          </cell>
          <cell r="W22">
            <v>98.566666666666663</v>
          </cell>
          <cell r="X22" t="str">
            <v>#N/A</v>
          </cell>
          <cell r="Y22">
            <v>94.7</v>
          </cell>
          <cell r="Z22">
            <v>98.966666666666654</v>
          </cell>
          <cell r="AA22" t="str">
            <v>#N/A</v>
          </cell>
          <cell r="AB22">
            <v>6308</v>
          </cell>
          <cell r="AC22">
            <v>6471.333333333333</v>
          </cell>
          <cell r="AD22" t="str">
            <v>#N/A</v>
          </cell>
          <cell r="AE22">
            <v>2.1</v>
          </cell>
          <cell r="AF22">
            <v>2.4666666666666668</v>
          </cell>
          <cell r="AG22" t="str">
            <v>#N/A</v>
          </cell>
          <cell r="AH22">
            <v>2</v>
          </cell>
          <cell r="AI22">
            <v>2.2999999999999998</v>
          </cell>
          <cell r="AJ22" t="str">
            <v>#N/A</v>
          </cell>
          <cell r="AK22">
            <v>-14.3</v>
          </cell>
          <cell r="AL22">
            <v>4289.6000000000004</v>
          </cell>
          <cell r="AM22" t="str">
            <v>#N/A</v>
          </cell>
          <cell r="AN22">
            <v>652.1</v>
          </cell>
          <cell r="AO22">
            <v>4021</v>
          </cell>
          <cell r="AP22" t="str">
            <v>#N/A</v>
          </cell>
          <cell r="AQ22">
            <v>-7.8843536938401612E-2</v>
          </cell>
          <cell r="AR22">
            <v>30.325698371770216</v>
          </cell>
          <cell r="AS22" t="str">
            <v>#N/A</v>
          </cell>
          <cell r="AT22">
            <v>3.5953755550721462</v>
          </cell>
          <cell r="AU22">
            <v>27.982375237198767</v>
          </cell>
          <cell r="AV22" t="str">
            <v>#N/A</v>
          </cell>
          <cell r="AW22">
            <v>113499</v>
          </cell>
          <cell r="AX22">
            <v>124097</v>
          </cell>
          <cell r="AY22" t="str">
            <v>#N/A</v>
          </cell>
          <cell r="AZ22">
            <v>495986</v>
          </cell>
          <cell r="BA22">
            <v>504576.66666666669</v>
          </cell>
          <cell r="BB22" t="str">
            <v>#N/A</v>
          </cell>
          <cell r="BC22">
            <v>90.4</v>
          </cell>
          <cell r="BD22">
            <v>94.933333333333323</v>
          </cell>
          <cell r="BE22" t="str">
            <v>#N/A</v>
          </cell>
          <cell r="BF22">
            <v>98.5</v>
          </cell>
          <cell r="BG22">
            <v>99.133333333333326</v>
          </cell>
          <cell r="BH22" t="str">
            <v>#N/A</v>
          </cell>
          <cell r="BI22">
            <v>123.9</v>
          </cell>
          <cell r="BJ22">
            <v>3535.54</v>
          </cell>
          <cell r="BK22" t="str">
            <v>#N/A</v>
          </cell>
          <cell r="BL22">
            <v>0.68312686899775943</v>
          </cell>
          <cell r="BM22">
            <v>24.877059545632484</v>
          </cell>
          <cell r="BN22" t="str">
            <v>#N/A</v>
          </cell>
          <cell r="BO22">
            <v>693.91</v>
          </cell>
          <cell r="BP22">
            <v>3549.7700000000004</v>
          </cell>
          <cell r="BQ22" t="str">
            <v>#N/A</v>
          </cell>
          <cell r="BR22">
            <v>3.8258964137710669</v>
          </cell>
          <cell r="BS22">
            <v>24.661277859245622</v>
          </cell>
          <cell r="BT22" t="str">
            <v>#N/A</v>
          </cell>
          <cell r="BU22">
            <v>82.64</v>
          </cell>
          <cell r="BV22">
            <v>71.65666666666668</v>
          </cell>
          <cell r="BW22" t="str">
            <v>#N/A</v>
          </cell>
          <cell r="BX22">
            <v>113.85</v>
          </cell>
          <cell r="BY22">
            <v>118.34333333333332</v>
          </cell>
          <cell r="BZ22" t="str">
            <v>#N/A</v>
          </cell>
          <cell r="CA22">
            <v>109.76</v>
          </cell>
          <cell r="CB22">
            <v>82.526666666666657</v>
          </cell>
          <cell r="CC22" t="str">
            <v>#N/A</v>
          </cell>
          <cell r="CD22">
            <v>120.29</v>
          </cell>
          <cell r="CE22">
            <v>124.91666666666667</v>
          </cell>
          <cell r="CF22" t="str">
            <v>#N/A</v>
          </cell>
          <cell r="CG22">
            <v>74.28</v>
          </cell>
          <cell r="CH22">
            <v>77.523333333333326</v>
          </cell>
          <cell r="CI22" t="str">
            <v>#N/A</v>
          </cell>
          <cell r="CJ22">
            <v>96.85</v>
          </cell>
          <cell r="CK22">
            <v>97.043333333333337</v>
          </cell>
          <cell r="CL22" t="str">
            <v>#N/A</v>
          </cell>
          <cell r="CM22">
            <v>76.69</v>
          </cell>
          <cell r="CN22">
            <v>81.509999999999991</v>
          </cell>
          <cell r="CO22" t="str">
            <v>#N/A</v>
          </cell>
          <cell r="CP22">
            <v>96.79</v>
          </cell>
          <cell r="CQ22">
            <v>103.55333333333334</v>
          </cell>
          <cell r="CR22" t="str">
            <v>#N/A</v>
          </cell>
          <cell r="CS22">
            <v>98.08</v>
          </cell>
          <cell r="CT22">
            <v>94.113333333333344</v>
          </cell>
          <cell r="CU22" t="str">
            <v>#N/A</v>
          </cell>
          <cell r="CV22">
            <v>95.51</v>
          </cell>
          <cell r="CW22">
            <v>107.87</v>
          </cell>
          <cell r="CX22" t="str">
            <v>#N/A</v>
          </cell>
          <cell r="CY22">
            <v>107.55</v>
          </cell>
          <cell r="CZ22">
            <v>89.070000000000007</v>
          </cell>
          <cell r="DA22" t="str">
            <v>#N/A</v>
          </cell>
          <cell r="DB22">
            <v>85.28</v>
          </cell>
          <cell r="DC22">
            <v>101.71333333333332</v>
          </cell>
          <cell r="DD22" t="str">
            <v>#N/A</v>
          </cell>
          <cell r="DE22">
            <v>91.1</v>
          </cell>
          <cell r="DF22">
            <v>95.966666666666654</v>
          </cell>
          <cell r="DG22" t="str">
            <v>#N/A</v>
          </cell>
          <cell r="DH22">
            <v>91.6</v>
          </cell>
          <cell r="DI22">
            <v>96.766666666666666</v>
          </cell>
          <cell r="DJ22" t="str">
            <v>#N/A</v>
          </cell>
          <cell r="DL22">
            <v>113529</v>
          </cell>
          <cell r="DM22" t="str">
            <v>#N/A</v>
          </cell>
          <cell r="DO22">
            <v>472197</v>
          </cell>
          <cell r="DP22" t="str">
            <v>#N/A</v>
          </cell>
          <cell r="DQ22">
            <v>80.150000000000006</v>
          </cell>
          <cell r="DR22">
            <v>94.803333333333327</v>
          </cell>
          <cell r="DS22" t="str">
            <v>#N/A</v>
          </cell>
          <cell r="DT22">
            <v>73.430000000000007</v>
          </cell>
          <cell r="DU22">
            <v>75.166666666666671</v>
          </cell>
          <cell r="DV22" t="str">
            <v>#N/A</v>
          </cell>
        </row>
        <row r="23">
          <cell r="D23">
            <v>2003</v>
          </cell>
          <cell r="E23">
            <v>180.41944649999999</v>
          </cell>
          <cell r="G23">
            <v>41.2</v>
          </cell>
          <cell r="H23" t="str">
            <v>#N/A</v>
          </cell>
          <cell r="I23">
            <v>18.2</v>
          </cell>
          <cell r="J23">
            <v>100.4</v>
          </cell>
          <cell r="K23">
            <v>87.033333333333317</v>
          </cell>
          <cell r="L23" t="str">
            <v>#N/A</v>
          </cell>
          <cell r="M23">
            <v>114.9</v>
          </cell>
          <cell r="N23">
            <v>98.899999999999991</v>
          </cell>
          <cell r="O23" t="str">
            <v>#N/A</v>
          </cell>
          <cell r="P23">
            <v>106.5</v>
          </cell>
          <cell r="Q23">
            <v>96.333333333333329</v>
          </cell>
          <cell r="R23" t="str">
            <v>#N/A</v>
          </cell>
          <cell r="S23" t="e">
            <v>#N/A</v>
          </cell>
          <cell r="T23" t="e">
            <v>#N/A</v>
          </cell>
          <cell r="U23" t="str">
            <v>#N/A</v>
          </cell>
          <cell r="V23">
            <v>95.2</v>
          </cell>
          <cell r="W23">
            <v>99.433333333333337</v>
          </cell>
          <cell r="X23" t="str">
            <v>#N/A</v>
          </cell>
          <cell r="Y23">
            <v>94.5</v>
          </cell>
          <cell r="Z23">
            <v>101.36666666666667</v>
          </cell>
          <cell r="AA23" t="str">
            <v>#N/A</v>
          </cell>
          <cell r="AB23">
            <v>6307</v>
          </cell>
          <cell r="AC23">
            <v>6674</v>
          </cell>
          <cell r="AD23" t="str">
            <v>#N/A</v>
          </cell>
          <cell r="AE23">
            <v>2.2000000000000002</v>
          </cell>
          <cell r="AF23">
            <v>2.4333333333333336</v>
          </cell>
          <cell r="AG23" t="str">
            <v>#N/A</v>
          </cell>
          <cell r="AH23">
            <v>2.1</v>
          </cell>
          <cell r="AI23">
            <v>2.4333333333333331</v>
          </cell>
          <cell r="AJ23" t="str">
            <v>#N/A</v>
          </cell>
          <cell r="AK23">
            <v>767.2</v>
          </cell>
          <cell r="AL23">
            <v>3437.8</v>
          </cell>
          <cell r="AM23" t="str">
            <v>#N/A</v>
          </cell>
          <cell r="AN23">
            <v>604</v>
          </cell>
          <cell r="AO23">
            <v>3474.5000000000005</v>
          </cell>
          <cell r="AP23" t="str">
            <v>#N/A</v>
          </cell>
          <cell r="AQ23">
            <v>4.2523132338730463</v>
          </cell>
          <cell r="AR23">
            <v>25.887640025633218</v>
          </cell>
          <cell r="AS23" t="str">
            <v>#N/A</v>
          </cell>
          <cell r="AT23">
            <v>3.3477544229136078</v>
          </cell>
          <cell r="AU23">
            <v>26.158874903405962</v>
          </cell>
          <cell r="AV23" t="str">
            <v>#N/A</v>
          </cell>
          <cell r="AW23">
            <v>112686</v>
          </cell>
          <cell r="AX23">
            <v>125636.66666666667</v>
          </cell>
          <cell r="AY23" t="str">
            <v>#N/A</v>
          </cell>
          <cell r="AZ23">
            <v>496448</v>
          </cell>
          <cell r="BA23">
            <v>509182.33333333331</v>
          </cell>
          <cell r="BB23" t="str">
            <v>#N/A</v>
          </cell>
          <cell r="BC23">
            <v>86.1</v>
          </cell>
          <cell r="BD23">
            <v>98.100000000000009</v>
          </cell>
          <cell r="BE23" t="str">
            <v>#N/A</v>
          </cell>
          <cell r="BF23">
            <v>98.4</v>
          </cell>
          <cell r="BG23">
            <v>99.533333333333346</v>
          </cell>
          <cell r="BH23" t="str">
            <v>#N/A</v>
          </cell>
          <cell r="BI23">
            <v>662.02</v>
          </cell>
          <cell r="BJ23">
            <v>3105.75</v>
          </cell>
          <cell r="BK23" t="str">
            <v>#N/A</v>
          </cell>
          <cell r="BL23">
            <v>3.6693383825451433</v>
          </cell>
          <cell r="BM23">
            <v>23.39142789682672</v>
          </cell>
          <cell r="BN23" t="str">
            <v>#N/A</v>
          </cell>
          <cell r="BO23">
            <v>552.02</v>
          </cell>
          <cell r="BP23">
            <v>3234.9100000000003</v>
          </cell>
          <cell r="BQ23" t="str">
            <v>#N/A</v>
          </cell>
          <cell r="BR23">
            <v>3.0596480075112082</v>
          </cell>
          <cell r="BS23">
            <v>24.324833370385861</v>
          </cell>
          <cell r="BT23" t="str">
            <v>#N/A</v>
          </cell>
          <cell r="BU23">
            <v>73.45</v>
          </cell>
          <cell r="BV23">
            <v>71.456666666666663</v>
          </cell>
          <cell r="BW23" t="str">
            <v>#N/A</v>
          </cell>
          <cell r="BX23">
            <v>129.29</v>
          </cell>
          <cell r="BY23">
            <v>103.8</v>
          </cell>
          <cell r="BZ23" t="str">
            <v>#N/A</v>
          </cell>
          <cell r="CA23">
            <v>99.81</v>
          </cell>
          <cell r="CB23">
            <v>77.63000000000001</v>
          </cell>
          <cell r="CC23" t="str">
            <v>#N/A</v>
          </cell>
          <cell r="CD23">
            <v>136.33000000000001</v>
          </cell>
          <cell r="CE23">
            <v>102.51333333333334</v>
          </cell>
          <cell r="CF23" t="str">
            <v>#N/A</v>
          </cell>
          <cell r="CG23">
            <v>77.95</v>
          </cell>
          <cell r="CH23">
            <v>76.436666666666667</v>
          </cell>
          <cell r="CI23" t="str">
            <v>#N/A</v>
          </cell>
          <cell r="CJ23">
            <v>93.27</v>
          </cell>
          <cell r="CK23">
            <v>94.83</v>
          </cell>
          <cell r="CL23" t="str">
            <v>#N/A</v>
          </cell>
          <cell r="CM23">
            <v>82.2</v>
          </cell>
          <cell r="CN23">
            <v>82.936666666666667</v>
          </cell>
          <cell r="CO23" t="str">
            <v>#N/A</v>
          </cell>
          <cell r="CP23">
            <v>103.4</v>
          </cell>
          <cell r="CQ23">
            <v>98.54</v>
          </cell>
          <cell r="CR23" t="str">
            <v>#N/A</v>
          </cell>
          <cell r="CS23">
            <v>101.4</v>
          </cell>
          <cell r="CT23">
            <v>89.823333333333338</v>
          </cell>
          <cell r="CU23" t="str">
            <v>#N/A</v>
          </cell>
          <cell r="CV23">
            <v>102.76</v>
          </cell>
          <cell r="CW23">
            <v>96.006666666666661</v>
          </cell>
          <cell r="CX23" t="str">
            <v>#N/A</v>
          </cell>
          <cell r="CY23">
            <v>99.22</v>
          </cell>
          <cell r="CZ23">
            <v>84.926666666666677</v>
          </cell>
          <cell r="DA23" t="str">
            <v>#N/A</v>
          </cell>
          <cell r="DB23">
            <v>94.5</v>
          </cell>
          <cell r="DC23">
            <v>94.426666666666662</v>
          </cell>
          <cell r="DD23" t="str">
            <v>#N/A</v>
          </cell>
          <cell r="DE23">
            <v>91.4</v>
          </cell>
          <cell r="DF23">
            <v>96.166666666666671</v>
          </cell>
          <cell r="DG23" t="str">
            <v>#N/A</v>
          </cell>
          <cell r="DH23">
            <v>93.3</v>
          </cell>
          <cell r="DI23">
            <v>96.866666666666674</v>
          </cell>
          <cell r="DJ23" t="str">
            <v>#N/A</v>
          </cell>
          <cell r="DL23">
            <v>113125</v>
          </cell>
          <cell r="DM23" t="str">
            <v>#N/A</v>
          </cell>
          <cell r="DO23">
            <v>474278</v>
          </cell>
          <cell r="DP23" t="str">
            <v>#N/A</v>
          </cell>
          <cell r="DQ23">
            <v>88.97</v>
          </cell>
          <cell r="DR23">
            <v>93.67</v>
          </cell>
          <cell r="DS23" t="str">
            <v>#N/A</v>
          </cell>
          <cell r="DT23">
            <v>70.709999999999994</v>
          </cell>
          <cell r="DU23">
            <v>76.823333333333323</v>
          </cell>
          <cell r="DV23" t="str">
            <v>#N/A</v>
          </cell>
        </row>
        <row r="24">
          <cell r="E24">
            <v>175.5732419</v>
          </cell>
          <cell r="G24">
            <v>38.299999999999997</v>
          </cell>
          <cell r="I24">
            <v>0</v>
          </cell>
          <cell r="J24">
            <v>97.7</v>
          </cell>
          <cell r="K24">
            <v>87.333333333333329</v>
          </cell>
          <cell r="M24">
            <v>112.9</v>
          </cell>
          <cell r="N24">
            <v>97.866666666666674</v>
          </cell>
          <cell r="P24">
            <v>105.5</v>
          </cell>
          <cell r="Q24">
            <v>95.133333333333326</v>
          </cell>
          <cell r="S24" t="e">
            <v>#N/A</v>
          </cell>
          <cell r="T24" t="e">
            <v>#N/A</v>
          </cell>
          <cell r="V24">
            <v>95.7</v>
          </cell>
          <cell r="W24">
            <v>99.933333333333323</v>
          </cell>
          <cell r="Y24">
            <v>94.7</v>
          </cell>
          <cell r="Z24">
            <v>101.06666666666668</v>
          </cell>
          <cell r="AB24">
            <v>6418</v>
          </cell>
          <cell r="AC24">
            <v>6668.333333333333</v>
          </cell>
          <cell r="AE24">
            <v>2.4</v>
          </cell>
          <cell r="AF24">
            <v>2.5</v>
          </cell>
          <cell r="AH24">
            <v>2.2000000000000002</v>
          </cell>
          <cell r="AI24">
            <v>2.5333333333333332</v>
          </cell>
          <cell r="AK24">
            <v>614.70000000000005</v>
          </cell>
          <cell r="AL24">
            <v>3404.3</v>
          </cell>
          <cell r="AN24">
            <v>284.3</v>
          </cell>
          <cell r="AO24">
            <v>3542.9</v>
          </cell>
          <cell r="AQ24">
            <v>3.5011029775830553</v>
          </cell>
          <cell r="AR24">
            <v>27.891481105257071</v>
          </cell>
          <cell r="AT24">
            <v>1.61926724666807</v>
          </cell>
          <cell r="AU24">
            <v>29.17524156504075</v>
          </cell>
          <cell r="AW24">
            <v>113165</v>
          </cell>
          <cell r="AX24">
            <v>126484.66666666667</v>
          </cell>
          <cell r="AZ24">
            <v>496197</v>
          </cell>
          <cell r="BA24">
            <v>510944.66666666669</v>
          </cell>
          <cell r="BC24">
            <v>106.4</v>
          </cell>
          <cell r="BD24">
            <v>97.399999999999991</v>
          </cell>
          <cell r="BF24">
            <v>99.9</v>
          </cell>
          <cell r="BG24">
            <v>98.733333333333334</v>
          </cell>
          <cell r="BI24">
            <v>1140.23</v>
          </cell>
          <cell r="BJ24">
            <v>3372.2</v>
          </cell>
          <cell r="BL24">
            <v>6.4943267417106343</v>
          </cell>
          <cell r="BM24">
            <v>27.640916158183046</v>
          </cell>
          <cell r="BO24">
            <v>757.77</v>
          </cell>
          <cell r="BP24">
            <v>3297.02</v>
          </cell>
          <cell r="BR24">
            <v>4.3159765793445768</v>
          </cell>
          <cell r="BS24">
            <v>27.133736994180047</v>
          </cell>
          <cell r="BU24">
            <v>82.3</v>
          </cell>
          <cell r="BV24">
            <v>72.756666666666661</v>
          </cell>
          <cell r="BX24">
            <v>154.41</v>
          </cell>
          <cell r="BY24">
            <v>103.31</v>
          </cell>
          <cell r="CA24">
            <v>107.63</v>
          </cell>
          <cell r="CB24">
            <v>75.856666666666669</v>
          </cell>
          <cell r="CD24">
            <v>162.16999999999999</v>
          </cell>
          <cell r="CE24">
            <v>96.40333333333335</v>
          </cell>
          <cell r="CG24">
            <v>76.41</v>
          </cell>
          <cell r="CH24">
            <v>79.296666666666667</v>
          </cell>
          <cell r="CJ24">
            <v>94.4</v>
          </cell>
          <cell r="CK24">
            <v>95.676666666666677</v>
          </cell>
          <cell r="CM24">
            <v>78.25</v>
          </cell>
          <cell r="CN24">
            <v>78.963333333333324</v>
          </cell>
          <cell r="CP24">
            <v>114.69</v>
          </cell>
          <cell r="CQ24">
            <v>106.02333333333333</v>
          </cell>
          <cell r="CS24">
            <v>100.65</v>
          </cell>
          <cell r="CT24">
            <v>82.68</v>
          </cell>
          <cell r="CV24">
            <v>116.82</v>
          </cell>
          <cell r="CW24">
            <v>103.14666666666669</v>
          </cell>
          <cell r="CY24">
            <v>107.31</v>
          </cell>
          <cell r="CZ24">
            <v>82.766666666666666</v>
          </cell>
          <cell r="DB24">
            <v>114.46</v>
          </cell>
          <cell r="DC24">
            <v>95.34999999999998</v>
          </cell>
          <cell r="DE24">
            <v>91.4</v>
          </cell>
          <cell r="DF24">
            <v>96.666666666666671</v>
          </cell>
          <cell r="DH24">
            <v>93.7</v>
          </cell>
          <cell r="DI24">
            <v>98.066666666666663</v>
          </cell>
          <cell r="DL24">
            <v>116928</v>
          </cell>
          <cell r="DO24">
            <v>477291</v>
          </cell>
          <cell r="DQ24">
            <v>106.43</v>
          </cell>
          <cell r="DR24">
            <v>97.100000000000009</v>
          </cell>
          <cell r="DT24">
            <v>79.010000000000005</v>
          </cell>
          <cell r="DU24">
            <v>79.913333333333327</v>
          </cell>
        </row>
        <row r="25">
          <cell r="E25">
            <v>165.93065720000001</v>
          </cell>
          <cell r="G25">
            <v>35.700000000000003</v>
          </cell>
          <cell r="I25">
            <v>36.4</v>
          </cell>
          <cell r="J25">
            <v>98.8</v>
          </cell>
          <cell r="K25">
            <v>87.5</v>
          </cell>
          <cell r="M25">
            <v>113.6</v>
          </cell>
          <cell r="N25">
            <v>94.766666666666666</v>
          </cell>
          <cell r="P25">
            <v>105.9</v>
          </cell>
          <cell r="Q25">
            <v>94.233333333333348</v>
          </cell>
          <cell r="S25" t="e">
            <v>#N/A</v>
          </cell>
          <cell r="T25" t="e">
            <v>#N/A</v>
          </cell>
          <cell r="V25">
            <v>96.3</v>
          </cell>
          <cell r="W25">
            <v>99.633333333333326</v>
          </cell>
          <cell r="Y25">
            <v>98</v>
          </cell>
          <cell r="Z25">
            <v>100.56666666666668</v>
          </cell>
          <cell r="AB25">
            <v>6519</v>
          </cell>
          <cell r="AC25">
            <v>6647.666666666667</v>
          </cell>
          <cell r="AE25">
            <v>2.2000000000000002</v>
          </cell>
          <cell r="AF25">
            <v>2.6</v>
          </cell>
          <cell r="AH25">
            <v>2.1</v>
          </cell>
          <cell r="AI25">
            <v>2.7333333333333329</v>
          </cell>
          <cell r="AK25">
            <v>980</v>
          </cell>
          <cell r="AL25">
            <v>3537.2999999999997</v>
          </cell>
          <cell r="AN25">
            <v>890.7</v>
          </cell>
          <cell r="AO25">
            <v>3437.3999999999996</v>
          </cell>
          <cell r="AQ25">
            <v>5.9060815917747114</v>
          </cell>
          <cell r="AR25">
            <v>28.611472484909655</v>
          </cell>
          <cell r="AT25">
            <v>5.3679049732589137</v>
          </cell>
          <cell r="AU25">
            <v>27.822512294174892</v>
          </cell>
          <cell r="AW25">
            <v>113577</v>
          </cell>
          <cell r="AX25">
            <v>127859.66666666667</v>
          </cell>
          <cell r="AZ25">
            <v>497248</v>
          </cell>
          <cell r="BA25">
            <v>511382.66666666669</v>
          </cell>
          <cell r="BC25">
            <v>101.2</v>
          </cell>
          <cell r="BD25">
            <v>105.46666666666665</v>
          </cell>
          <cell r="BF25">
            <v>99.5</v>
          </cell>
          <cell r="BG25">
            <v>98.966666666666683</v>
          </cell>
          <cell r="BI25">
            <v>866.2</v>
          </cell>
          <cell r="BJ25">
            <v>3362.6099999999997</v>
          </cell>
          <cell r="BL25">
            <v>5.220252933464546</v>
          </cell>
          <cell r="BM25">
            <v>27.189757805413336</v>
          </cell>
          <cell r="BO25">
            <v>875.95</v>
          </cell>
          <cell r="BP25">
            <v>3255.5200000000004</v>
          </cell>
          <cell r="BR25">
            <v>5.2790124186888354</v>
          </cell>
          <cell r="BS25">
            <v>26.352574980410239</v>
          </cell>
          <cell r="BU25">
            <v>71.02</v>
          </cell>
          <cell r="BV25">
            <v>75.15666666666668</v>
          </cell>
          <cell r="BX25">
            <v>127.57</v>
          </cell>
          <cell r="BY25">
            <v>96.036666666666676</v>
          </cell>
          <cell r="CA25">
            <v>91.52</v>
          </cell>
          <cell r="CB25">
            <v>77.906666666666666</v>
          </cell>
          <cell r="CD25">
            <v>132.26</v>
          </cell>
          <cell r="CE25">
            <v>92.206666666666663</v>
          </cell>
          <cell r="CG25">
            <v>67.08</v>
          </cell>
          <cell r="CH25">
            <v>79.766666666666666</v>
          </cell>
          <cell r="CJ25">
            <v>88.85</v>
          </cell>
          <cell r="CK25">
            <v>93.17</v>
          </cell>
          <cell r="CM25">
            <v>76.69</v>
          </cell>
          <cell r="CN25">
            <v>78.773333333333326</v>
          </cell>
          <cell r="CP25">
            <v>90.18</v>
          </cell>
          <cell r="CQ25">
            <v>105.79666666666667</v>
          </cell>
          <cell r="CS25">
            <v>98.83</v>
          </cell>
          <cell r="CT25">
            <v>81.716666666666683</v>
          </cell>
          <cell r="CV25">
            <v>94.59</v>
          </cell>
          <cell r="CW25">
            <v>107.18333333333334</v>
          </cell>
          <cell r="CY25">
            <v>93.18</v>
          </cell>
          <cell r="CZ25">
            <v>83.36666666666666</v>
          </cell>
          <cell r="DB25">
            <v>95.81</v>
          </cell>
          <cell r="DC25">
            <v>95.713333333333324</v>
          </cell>
          <cell r="DE25">
            <v>92</v>
          </cell>
          <cell r="DF25">
            <v>97</v>
          </cell>
          <cell r="DH25">
            <v>93.8</v>
          </cell>
          <cell r="DI25">
            <v>98.033333333333346</v>
          </cell>
          <cell r="DL25">
            <v>131799</v>
          </cell>
          <cell r="DO25">
            <v>477734</v>
          </cell>
          <cell r="DQ25">
            <v>88.31</v>
          </cell>
          <cell r="DR25">
            <v>95.31</v>
          </cell>
          <cell r="DT25">
            <v>69.09</v>
          </cell>
          <cell r="DU25">
            <v>81.043333333333337</v>
          </cell>
        </row>
        <row r="26">
          <cell r="E26">
            <v>165.6250312</v>
          </cell>
          <cell r="G26">
            <v>38.5</v>
          </cell>
          <cell r="I26">
            <v>36.4</v>
          </cell>
          <cell r="J26">
            <v>97.6</v>
          </cell>
          <cell r="K26">
            <v>90</v>
          </cell>
          <cell r="M26">
            <v>114.5</v>
          </cell>
          <cell r="N26">
            <v>94.733333333333334</v>
          </cell>
          <cell r="P26">
            <v>107</v>
          </cell>
          <cell r="Q26">
            <v>94.466666666666654</v>
          </cell>
          <cell r="S26" t="e">
            <v>#N/A</v>
          </cell>
          <cell r="T26" t="e">
            <v>#N/A</v>
          </cell>
          <cell r="V26">
            <v>96.7</v>
          </cell>
          <cell r="W26">
            <v>99.766666666666652</v>
          </cell>
          <cell r="Y26">
            <v>98.2</v>
          </cell>
          <cell r="Z26">
            <v>99.5</v>
          </cell>
          <cell r="AB26">
            <v>6583</v>
          </cell>
          <cell r="AC26">
            <v>6526.333333333333</v>
          </cell>
          <cell r="AE26">
            <v>2.1</v>
          </cell>
          <cell r="AF26">
            <v>3</v>
          </cell>
          <cell r="AH26">
            <v>2.1</v>
          </cell>
          <cell r="AI26">
            <v>2.8666666666666667</v>
          </cell>
          <cell r="AK26">
            <v>625.4</v>
          </cell>
          <cell r="AL26">
            <v>3842.2</v>
          </cell>
          <cell r="AN26">
            <v>761.3</v>
          </cell>
          <cell r="AO26">
            <v>3779.8</v>
          </cell>
          <cell r="AQ26">
            <v>3.7759992886872285</v>
          </cell>
          <cell r="AR26">
            <v>31.912002598470167</v>
          </cell>
          <cell r="AT26">
            <v>4.5965274360050961</v>
          </cell>
          <cell r="AU26">
            <v>31.211526350898179</v>
          </cell>
          <cell r="AW26">
            <v>113737</v>
          </cell>
          <cell r="AX26">
            <v>130074.66666666667</v>
          </cell>
          <cell r="AZ26">
            <v>498392</v>
          </cell>
          <cell r="BA26">
            <v>513114.66666666669</v>
          </cell>
          <cell r="BC26">
            <v>98.2</v>
          </cell>
          <cell r="BD26">
            <v>95.133333333333326</v>
          </cell>
          <cell r="BF26">
            <v>100.7</v>
          </cell>
          <cell r="BG26">
            <v>99.033333333333346</v>
          </cell>
          <cell r="BI26">
            <v>575.27</v>
          </cell>
          <cell r="BJ26">
            <v>3322.77</v>
          </cell>
          <cell r="BL26">
            <v>3.4733276475905051</v>
          </cell>
          <cell r="BM26">
            <v>27.601913451851733</v>
          </cell>
          <cell r="BO26">
            <v>782.4</v>
          </cell>
          <cell r="BP26">
            <v>3353.1099999999997</v>
          </cell>
          <cell r="BR26">
            <v>4.7239236384216303</v>
          </cell>
          <cell r="BS26">
            <v>27.710375170010309</v>
          </cell>
          <cell r="BU26">
            <v>86.46</v>
          </cell>
          <cell r="BV26">
            <v>76.976666666666674</v>
          </cell>
          <cell r="BX26">
            <v>132.11000000000001</v>
          </cell>
          <cell r="BY26">
            <v>99.266666666666652</v>
          </cell>
          <cell r="CA26">
            <v>105.61</v>
          </cell>
          <cell r="CB26">
            <v>77.589999999999989</v>
          </cell>
          <cell r="CD26">
            <v>132.77000000000001</v>
          </cell>
          <cell r="CE26">
            <v>99.67</v>
          </cell>
          <cell r="CG26">
            <v>81.7</v>
          </cell>
          <cell r="CH26">
            <v>84.203333333333333</v>
          </cell>
          <cell r="CJ26">
            <v>98.91</v>
          </cell>
          <cell r="CK26">
            <v>94.46</v>
          </cell>
          <cell r="CM26">
            <v>89.09</v>
          </cell>
          <cell r="CN26">
            <v>86.413333333333341</v>
          </cell>
          <cell r="CP26">
            <v>96.56</v>
          </cell>
          <cell r="CQ26">
            <v>99.906666666666652</v>
          </cell>
          <cell r="CS26">
            <v>112.66</v>
          </cell>
          <cell r="CT26">
            <v>93.220000000000013</v>
          </cell>
          <cell r="CV26">
            <v>98.62</v>
          </cell>
          <cell r="CW26">
            <v>105.41333333333334</v>
          </cell>
          <cell r="CY26">
            <v>106.31</v>
          </cell>
          <cell r="CZ26">
            <v>84.296666666666667</v>
          </cell>
          <cell r="DB26">
            <v>97.38</v>
          </cell>
          <cell r="DC26">
            <v>96.036666666666676</v>
          </cell>
          <cell r="DE26">
            <v>92.4</v>
          </cell>
          <cell r="DF26">
            <v>97.633333333333326</v>
          </cell>
          <cell r="DH26">
            <v>93.8</v>
          </cell>
          <cell r="DI26">
            <v>98.2</v>
          </cell>
          <cell r="DL26">
            <v>114894</v>
          </cell>
          <cell r="DO26">
            <v>477106</v>
          </cell>
          <cell r="DQ26">
            <v>91.6</v>
          </cell>
          <cell r="DR26">
            <v>92.026666666666657</v>
          </cell>
          <cell r="DT26">
            <v>80.77</v>
          </cell>
          <cell r="DU26">
            <v>81.726666666666659</v>
          </cell>
        </row>
        <row r="27">
          <cell r="E27">
            <v>161.02928850000001</v>
          </cell>
          <cell r="G27">
            <v>41.2</v>
          </cell>
          <cell r="I27">
            <v>27.3</v>
          </cell>
          <cell r="J27">
            <v>95.7</v>
          </cell>
          <cell r="K27">
            <v>94.266666666666652</v>
          </cell>
          <cell r="M27">
            <v>110.5</v>
          </cell>
          <cell r="N27">
            <v>95.433333333333337</v>
          </cell>
          <cell r="P27">
            <v>103.9</v>
          </cell>
          <cell r="Q27">
            <v>95.733333333333334</v>
          </cell>
          <cell r="S27" t="e">
            <v>#N/A</v>
          </cell>
          <cell r="T27" t="e">
            <v>#N/A</v>
          </cell>
          <cell r="V27">
            <v>96.4</v>
          </cell>
          <cell r="W27">
            <v>100.23333333333333</v>
          </cell>
          <cell r="Y27">
            <v>98.3</v>
          </cell>
          <cell r="Z27">
            <v>101.2</v>
          </cell>
          <cell r="AB27">
            <v>6610</v>
          </cell>
          <cell r="AC27">
            <v>6724.333333333333</v>
          </cell>
          <cell r="AE27">
            <v>2</v>
          </cell>
          <cell r="AF27">
            <v>2.7999999999999994</v>
          </cell>
          <cell r="AH27">
            <v>2.1</v>
          </cell>
          <cell r="AI27">
            <v>2.7999999999999994</v>
          </cell>
          <cell r="AK27">
            <v>850.6</v>
          </cell>
          <cell r="AL27">
            <v>3434.1000000000004</v>
          </cell>
          <cell r="AN27">
            <v>831.7</v>
          </cell>
          <cell r="AO27">
            <v>3509.8999999999996</v>
          </cell>
          <cell r="AQ27">
            <v>5.2822688836509393</v>
          </cell>
          <cell r="AR27">
            <v>28.686573923531313</v>
          </cell>
          <cell r="AT27">
            <v>5.1648989307929529</v>
          </cell>
          <cell r="AU27">
            <v>29.277561678292059</v>
          </cell>
          <cell r="AW27">
            <v>117754</v>
          </cell>
          <cell r="AX27">
            <v>132107.33333333334</v>
          </cell>
          <cell r="AZ27">
            <v>499585</v>
          </cell>
          <cell r="BA27">
            <v>517731.66666666669</v>
          </cell>
          <cell r="BC27">
            <v>98.9</v>
          </cell>
          <cell r="BD27">
            <v>97.933333333333337</v>
          </cell>
          <cell r="BF27">
            <v>101</v>
          </cell>
          <cell r="BG27">
            <v>99.466666666666654</v>
          </cell>
          <cell r="BI27">
            <v>1008.87</v>
          </cell>
          <cell r="BJ27">
            <v>3013.79</v>
          </cell>
          <cell r="BL27">
            <v>6.2651335629542944</v>
          </cell>
          <cell r="BM27">
            <v>25.146090019812156</v>
          </cell>
          <cell r="BO27">
            <v>900.85</v>
          </cell>
          <cell r="BP27">
            <v>3150.36</v>
          </cell>
          <cell r="BR27">
            <v>5.5943239170432033</v>
          </cell>
          <cell r="BS27">
            <v>26.275336020239841</v>
          </cell>
          <cell r="BU27">
            <v>74.14</v>
          </cell>
          <cell r="BV27">
            <v>79.836666666666659</v>
          </cell>
          <cell r="BX27">
            <v>125.98</v>
          </cell>
          <cell r="BY27">
            <v>93.713333333333324</v>
          </cell>
          <cell r="CA27">
            <v>92.95</v>
          </cell>
          <cell r="CB27">
            <v>78.34333333333332</v>
          </cell>
          <cell r="CD27">
            <v>130.35</v>
          </cell>
          <cell r="CE27">
            <v>92.543333333333337</v>
          </cell>
          <cell r="CG27">
            <v>73.91</v>
          </cell>
          <cell r="CH27">
            <v>86.61</v>
          </cell>
          <cell r="CJ27">
            <v>94.03</v>
          </cell>
          <cell r="CK27">
            <v>95.29</v>
          </cell>
          <cell r="CM27">
            <v>80.959999999999994</v>
          </cell>
          <cell r="CN27">
            <v>90.46</v>
          </cell>
          <cell r="CP27">
            <v>99.75</v>
          </cell>
          <cell r="CQ27">
            <v>99.413333333333341</v>
          </cell>
          <cell r="CS27">
            <v>103.87</v>
          </cell>
          <cell r="CT27">
            <v>91.90000000000002</v>
          </cell>
          <cell r="CV27">
            <v>103.92</v>
          </cell>
          <cell r="CW27">
            <v>102.03666666666668</v>
          </cell>
          <cell r="CY27">
            <v>96.23</v>
          </cell>
          <cell r="CZ27">
            <v>86.74666666666667</v>
          </cell>
          <cell r="DB27">
            <v>102.25</v>
          </cell>
          <cell r="DC27">
            <v>94.92</v>
          </cell>
          <cell r="DE27">
            <v>92.7</v>
          </cell>
          <cell r="DF27">
            <v>98.3</v>
          </cell>
          <cell r="DH27">
            <v>94.3</v>
          </cell>
          <cell r="DI27">
            <v>100</v>
          </cell>
          <cell r="DL27">
            <v>114471</v>
          </cell>
          <cell r="DO27">
            <v>479695</v>
          </cell>
          <cell r="DQ27">
            <v>94.79</v>
          </cell>
          <cell r="DR27">
            <v>94.326666666666668</v>
          </cell>
          <cell r="DT27">
            <v>71.88</v>
          </cell>
          <cell r="DU27">
            <v>86.926666666666662</v>
          </cell>
        </row>
        <row r="28">
          <cell r="E28">
            <v>158.42323160000001</v>
          </cell>
          <cell r="G28">
            <v>43.6</v>
          </cell>
          <cell r="I28">
            <v>27.3</v>
          </cell>
          <cell r="J28">
            <v>96.2</v>
          </cell>
          <cell r="K28">
            <v>98.5</v>
          </cell>
          <cell r="M28">
            <v>113.1</v>
          </cell>
          <cell r="N28">
            <v>98.266666666666652</v>
          </cell>
          <cell r="P28">
            <v>106.2</v>
          </cell>
          <cell r="Q28">
            <v>98.066666666666663</v>
          </cell>
          <cell r="S28" t="e">
            <v>#N/A</v>
          </cell>
          <cell r="T28" t="e">
            <v>#N/A</v>
          </cell>
          <cell r="V28">
            <v>96.3</v>
          </cell>
          <cell r="W28">
            <v>99.933333333333337</v>
          </cell>
          <cell r="Y28">
            <v>98.4</v>
          </cell>
          <cell r="Z28">
            <v>100.93333333333334</v>
          </cell>
          <cell r="AB28">
            <v>6576</v>
          </cell>
          <cell r="AC28">
            <v>6693</v>
          </cell>
          <cell r="AE28">
            <v>2</v>
          </cell>
          <cell r="AF28">
            <v>2.9333333333333336</v>
          </cell>
          <cell r="AH28">
            <v>2.1</v>
          </cell>
          <cell r="AI28">
            <v>2.9666666666666668</v>
          </cell>
          <cell r="AK28">
            <v>647.4</v>
          </cell>
          <cell r="AL28">
            <v>2909.8</v>
          </cell>
          <cell r="AN28">
            <v>685.7</v>
          </cell>
          <cell r="AO28">
            <v>3008.7</v>
          </cell>
          <cell r="AQ28">
            <v>4.0865218659003792</v>
          </cell>
          <cell r="AR28">
            <v>23.955354783986262</v>
          </cell>
          <cell r="AT28">
            <v>4.3282793380412272</v>
          </cell>
          <cell r="AU28">
            <v>24.766620333496803</v>
          </cell>
          <cell r="AW28">
            <v>118572</v>
          </cell>
          <cell r="AX28">
            <v>134325</v>
          </cell>
          <cell r="AZ28">
            <v>501860</v>
          </cell>
          <cell r="BA28">
            <v>521668.66666666669</v>
          </cell>
          <cell r="BC28">
            <v>108</v>
          </cell>
          <cell r="BD28">
            <v>99.966666666666654</v>
          </cell>
          <cell r="BF28">
            <v>101.3</v>
          </cell>
          <cell r="BG28">
            <v>101.26666666666667</v>
          </cell>
          <cell r="BI28">
            <v>914.69</v>
          </cell>
          <cell r="BJ28">
            <v>3008.85</v>
          </cell>
          <cell r="BL28">
            <v>5.7737112843997815</v>
          </cell>
          <cell r="BM28">
            <v>24.776905190391744</v>
          </cell>
          <cell r="BO28">
            <v>824.92</v>
          </cell>
          <cell r="BP28">
            <v>2963.36</v>
          </cell>
          <cell r="BR28">
            <v>5.2070645931704371</v>
          </cell>
          <cell r="BS28">
            <v>24.398135637305241</v>
          </cell>
          <cell r="BU28">
            <v>88.02</v>
          </cell>
          <cell r="BV28">
            <v>88.566666666666663</v>
          </cell>
          <cell r="BX28">
            <v>127.33</v>
          </cell>
          <cell r="BY28">
            <v>97.673333333333332</v>
          </cell>
          <cell r="CA28">
            <v>109.28</v>
          </cell>
          <cell r="CB28">
            <v>86.513333333333321</v>
          </cell>
          <cell r="CD28">
            <v>127.55</v>
          </cell>
          <cell r="CE28">
            <v>94.706666666666663</v>
          </cell>
          <cell r="CG28">
            <v>78.47</v>
          </cell>
          <cell r="CH28">
            <v>90.353333333333339</v>
          </cell>
          <cell r="CJ28">
            <v>95.91</v>
          </cell>
          <cell r="CK28">
            <v>98.17</v>
          </cell>
          <cell r="CM28">
            <v>85.15</v>
          </cell>
          <cell r="CN28">
            <v>90.516666666666666</v>
          </cell>
          <cell r="CP28">
            <v>108.76</v>
          </cell>
          <cell r="CQ28">
            <v>110.32</v>
          </cell>
          <cell r="CS28">
            <v>109.76</v>
          </cell>
          <cell r="CT28">
            <v>89.54</v>
          </cell>
          <cell r="CV28">
            <v>112.67</v>
          </cell>
          <cell r="CW28">
            <v>108.25666666666666</v>
          </cell>
          <cell r="CY28">
            <v>105.67</v>
          </cell>
          <cell r="CZ28">
            <v>90.37</v>
          </cell>
          <cell r="DB28">
            <v>106.7</v>
          </cell>
          <cell r="DC28">
            <v>97.633333333333326</v>
          </cell>
          <cell r="DE28">
            <v>93.1</v>
          </cell>
          <cell r="DF28">
            <v>98.733333333333334</v>
          </cell>
          <cell r="DH28">
            <v>95.4</v>
          </cell>
          <cell r="DI28">
            <v>97.666666666666671</v>
          </cell>
          <cell r="DL28">
            <v>118042</v>
          </cell>
          <cell r="DO28">
            <v>481801</v>
          </cell>
          <cell r="DQ28">
            <v>99.76</v>
          </cell>
          <cell r="DR28">
            <v>99.396666666666661</v>
          </cell>
          <cell r="DT28">
            <v>79.45</v>
          </cell>
          <cell r="DU28">
            <v>91.023333333333355</v>
          </cell>
        </row>
        <row r="29">
          <cell r="E29">
            <v>160.94926340000001</v>
          </cell>
          <cell r="G29">
            <v>45.5</v>
          </cell>
          <cell r="I29">
            <v>27.3</v>
          </cell>
          <cell r="J29">
            <v>94.5</v>
          </cell>
          <cell r="K29">
            <v>100.2</v>
          </cell>
          <cell r="M29">
            <v>111</v>
          </cell>
          <cell r="N29">
            <v>101</v>
          </cell>
          <cell r="P29">
            <v>104.5</v>
          </cell>
          <cell r="Q29">
            <v>99.066666666666677</v>
          </cell>
          <cell r="S29" t="e">
            <v>#N/A</v>
          </cell>
          <cell r="T29" t="e">
            <v>#N/A</v>
          </cell>
          <cell r="V29">
            <v>96.4</v>
          </cell>
          <cell r="W29">
            <v>100.46666666666665</v>
          </cell>
          <cell r="Y29">
            <v>98.2</v>
          </cell>
          <cell r="Z29">
            <v>100.53333333333335</v>
          </cell>
          <cell r="AB29">
            <v>6564</v>
          </cell>
          <cell r="AC29">
            <v>6636</v>
          </cell>
          <cell r="AE29">
            <v>2.1</v>
          </cell>
          <cell r="AF29">
            <v>2.8333333333333335</v>
          </cell>
          <cell r="AH29">
            <v>2.1</v>
          </cell>
          <cell r="AI29">
            <v>2.9333333333333336</v>
          </cell>
          <cell r="AK29">
            <v>646.70000000000005</v>
          </cell>
          <cell r="AL29">
            <v>3156.3999999999996</v>
          </cell>
          <cell r="AN29">
            <v>917</v>
          </cell>
          <cell r="AO29">
            <v>2995.1</v>
          </cell>
          <cell r="AQ29">
            <v>4.0180364068693217</v>
          </cell>
          <cell r="AR29">
            <v>25.77313673868931</v>
          </cell>
          <cell r="AT29">
            <v>5.6974476342959139</v>
          </cell>
          <cell r="AU29">
            <v>24.429127851306525</v>
          </cell>
          <cell r="AW29">
            <v>118687</v>
          </cell>
          <cell r="AX29">
            <v>134886.66666666666</v>
          </cell>
          <cell r="AZ29">
            <v>501842</v>
          </cell>
          <cell r="BA29">
            <v>525376</v>
          </cell>
          <cell r="BC29">
            <v>95.5</v>
          </cell>
          <cell r="BD29">
            <v>107.10000000000001</v>
          </cell>
          <cell r="BF29">
            <v>101.5</v>
          </cell>
          <cell r="BG29">
            <v>100.5</v>
          </cell>
          <cell r="BI29">
            <v>780.96</v>
          </cell>
          <cell r="BJ29">
            <v>3047.8</v>
          </cell>
          <cell r="BL29">
            <v>4.8522123276769218</v>
          </cell>
          <cell r="BM29">
            <v>24.880724019789209</v>
          </cell>
          <cell r="BO29">
            <v>1005.45</v>
          </cell>
          <cell r="BP29">
            <v>2866.02</v>
          </cell>
          <cell r="BR29">
            <v>6.2469996989125702</v>
          </cell>
          <cell r="BS29">
            <v>23.384416993049484</v>
          </cell>
          <cell r="BU29">
            <v>79.52</v>
          </cell>
          <cell r="BV29">
            <v>97.963333333333324</v>
          </cell>
          <cell r="BX29">
            <v>116.54</v>
          </cell>
          <cell r="BY29">
            <v>100.41000000000001</v>
          </cell>
          <cell r="CA29">
            <v>97.09</v>
          </cell>
          <cell r="CB29">
            <v>96.063333333333333</v>
          </cell>
          <cell r="CD29">
            <v>116.47</v>
          </cell>
          <cell r="CE29">
            <v>100.94333333333333</v>
          </cell>
          <cell r="CG29">
            <v>75.459999999999994</v>
          </cell>
          <cell r="CH29">
            <v>94.473333333333315</v>
          </cell>
          <cell r="CJ29">
            <v>97.69</v>
          </cell>
          <cell r="CK29">
            <v>99.33</v>
          </cell>
          <cell r="CM29">
            <v>83.84</v>
          </cell>
          <cell r="CN29">
            <v>89.146666666666661</v>
          </cell>
          <cell r="CP29">
            <v>105.45</v>
          </cell>
          <cell r="CQ29">
            <v>110.46999999999998</v>
          </cell>
          <cell r="CS29">
            <v>106.01</v>
          </cell>
          <cell r="CT29">
            <v>88.469999999999985</v>
          </cell>
          <cell r="CV29">
            <v>108.99</v>
          </cell>
          <cell r="CW29">
            <v>109.10000000000001</v>
          </cell>
          <cell r="CY29">
            <v>99.54</v>
          </cell>
          <cell r="CZ29">
            <v>94.916666666666671</v>
          </cell>
          <cell r="DB29">
            <v>98.18</v>
          </cell>
          <cell r="DC29">
            <v>101.45666666666666</v>
          </cell>
          <cell r="DE29">
            <v>93.4</v>
          </cell>
          <cell r="DF29">
            <v>99.333333333333329</v>
          </cell>
          <cell r="DH29">
            <v>96.3</v>
          </cell>
          <cell r="DI29">
            <v>99.666666666666671</v>
          </cell>
          <cell r="DL29">
            <v>131853</v>
          </cell>
          <cell r="DO29">
            <v>479577</v>
          </cell>
          <cell r="DQ29">
            <v>92.16</v>
          </cell>
          <cell r="DR29">
            <v>101.76333333333332</v>
          </cell>
          <cell r="DT29">
            <v>75.92</v>
          </cell>
          <cell r="DU29">
            <v>96.089999999999989</v>
          </cell>
        </row>
        <row r="30">
          <cell r="E30">
            <v>162.4965368</v>
          </cell>
          <cell r="G30">
            <v>43.8</v>
          </cell>
          <cell r="I30">
            <v>45.5</v>
          </cell>
          <cell r="J30">
            <v>93.8</v>
          </cell>
          <cell r="K30">
            <v>101.23333333333333</v>
          </cell>
          <cell r="M30">
            <v>110</v>
          </cell>
          <cell r="N30">
            <v>101</v>
          </cell>
          <cell r="P30">
            <v>104.6</v>
          </cell>
          <cell r="Q30">
            <v>99.8</v>
          </cell>
          <cell r="S30" t="e">
            <v>#N/A</v>
          </cell>
          <cell r="T30">
            <v>100.26666666666667</v>
          </cell>
          <cell r="V30">
            <v>96.6</v>
          </cell>
          <cell r="W30">
            <v>99.966666666666683</v>
          </cell>
          <cell r="Y30">
            <v>97.9</v>
          </cell>
          <cell r="Z30">
            <v>99.40000000000002</v>
          </cell>
          <cell r="AB30">
            <v>6578</v>
          </cell>
          <cell r="AC30">
            <v>6544.333333333333</v>
          </cell>
          <cell r="AE30">
            <v>2.1</v>
          </cell>
          <cell r="AF30">
            <v>3.1333333333333329</v>
          </cell>
          <cell r="AH30">
            <v>2.1</v>
          </cell>
          <cell r="AI30">
            <v>3.0333333333333332</v>
          </cell>
          <cell r="AK30">
            <v>1239.3</v>
          </cell>
          <cell r="AL30">
            <v>2928.1000000000004</v>
          </cell>
          <cell r="AN30">
            <v>1102</v>
          </cell>
          <cell r="AO30">
            <v>2936.2</v>
          </cell>
          <cell r="AQ30">
            <v>7.6266240770738687</v>
          </cell>
          <cell r="AR30">
            <v>24.086764382920052</v>
          </cell>
          <cell r="AT30">
            <v>6.7816829927664033</v>
          </cell>
          <cell r="AU30">
            <v>23.993076390616203</v>
          </cell>
          <cell r="AW30">
            <v>119335</v>
          </cell>
          <cell r="AX30">
            <v>136557.33333333334</v>
          </cell>
          <cell r="AZ30">
            <v>503728</v>
          </cell>
          <cell r="BA30">
            <v>530420</v>
          </cell>
          <cell r="BC30">
            <v>94.1</v>
          </cell>
          <cell r="BD30">
            <v>95.899999999999991</v>
          </cell>
          <cell r="BF30">
            <v>100.8</v>
          </cell>
          <cell r="BG30">
            <v>99.666666666666671</v>
          </cell>
          <cell r="BI30">
            <v>1311.7</v>
          </cell>
          <cell r="BJ30">
            <v>2691.09</v>
          </cell>
          <cell r="BL30">
            <v>8.0721720341303911</v>
          </cell>
          <cell r="BM30">
            <v>22.145007163138033</v>
          </cell>
          <cell r="BO30">
            <v>1030.1199999999999</v>
          </cell>
          <cell r="BP30">
            <v>2725.42</v>
          </cell>
          <cell r="BR30">
            <v>6.3393351039097334</v>
          </cell>
          <cell r="BS30">
            <v>22.326532424877236</v>
          </cell>
          <cell r="BU30">
            <v>68.25</v>
          </cell>
          <cell r="BV30">
            <v>95.39</v>
          </cell>
          <cell r="BX30">
            <v>131.86000000000001</v>
          </cell>
          <cell r="BY30">
            <v>100.28333333333335</v>
          </cell>
          <cell r="CA30">
            <v>84.78</v>
          </cell>
          <cell r="CB30">
            <v>95.90333333333335</v>
          </cell>
          <cell r="CD30">
            <v>133.53</v>
          </cell>
          <cell r="CE30">
            <v>99.796666666666667</v>
          </cell>
          <cell r="CG30">
            <v>73.62</v>
          </cell>
          <cell r="CH30">
            <v>96.589999999999989</v>
          </cell>
          <cell r="CJ30">
            <v>94.5</v>
          </cell>
          <cell r="CK30">
            <v>99.336666666666659</v>
          </cell>
          <cell r="CM30">
            <v>71.52</v>
          </cell>
          <cell r="CN30">
            <v>94.839999999999989</v>
          </cell>
          <cell r="CP30">
            <v>117.54</v>
          </cell>
          <cell r="CQ30">
            <v>99.68</v>
          </cell>
          <cell r="CS30">
            <v>91.43</v>
          </cell>
          <cell r="CT30">
            <v>93.936666666666667</v>
          </cell>
          <cell r="CV30">
            <v>122.93</v>
          </cell>
          <cell r="CW30">
            <v>103.68666666666667</v>
          </cell>
          <cell r="CY30">
            <v>93.21</v>
          </cell>
          <cell r="CZ30">
            <v>95.51</v>
          </cell>
          <cell r="DB30">
            <v>108.71</v>
          </cell>
          <cell r="DC30">
            <v>98.473333333333343</v>
          </cell>
          <cell r="DE30">
            <v>93.7</v>
          </cell>
          <cell r="DF30">
            <v>99.433333333333323</v>
          </cell>
          <cell r="DH30">
            <v>95.1</v>
          </cell>
          <cell r="DI30">
            <v>99.86666666666666</v>
          </cell>
          <cell r="DL30">
            <v>114476</v>
          </cell>
          <cell r="DO30">
            <v>474382</v>
          </cell>
          <cell r="DQ30">
            <v>100.42</v>
          </cell>
          <cell r="DR30">
            <v>97.143333333333331</v>
          </cell>
          <cell r="DT30">
            <v>71.3</v>
          </cell>
          <cell r="DU30">
            <v>93.88333333333334</v>
          </cell>
        </row>
        <row r="31">
          <cell r="E31">
            <v>158.34373199999999</v>
          </cell>
          <cell r="G31">
            <v>41.4</v>
          </cell>
          <cell r="I31">
            <v>36.4</v>
          </cell>
          <cell r="J31">
            <v>93.5</v>
          </cell>
          <cell r="K31">
            <v>99.09999999999998</v>
          </cell>
          <cell r="M31">
            <v>110.1</v>
          </cell>
          <cell r="N31">
            <v>101.03333333333335</v>
          </cell>
          <cell r="P31">
            <v>103.9</v>
          </cell>
          <cell r="Q31">
            <v>100.33333333333333</v>
          </cell>
          <cell r="S31" t="e">
            <v>#N/A</v>
          </cell>
          <cell r="T31">
            <v>99.966666666666654</v>
          </cell>
          <cell r="V31">
            <v>97.7</v>
          </cell>
          <cell r="W31">
            <v>100.19999999999999</v>
          </cell>
          <cell r="Y31">
            <v>97.9</v>
          </cell>
          <cell r="Z31">
            <v>100.5</v>
          </cell>
          <cell r="AB31">
            <v>6554</v>
          </cell>
          <cell r="AC31">
            <v>6728</v>
          </cell>
          <cell r="AE31">
            <v>2</v>
          </cell>
          <cell r="AF31">
            <v>3.1</v>
          </cell>
          <cell r="AH31">
            <v>2</v>
          </cell>
          <cell r="AI31">
            <v>3.0666666666666664</v>
          </cell>
          <cell r="AK31">
            <v>756</v>
          </cell>
          <cell r="AL31">
            <v>2589.9</v>
          </cell>
          <cell r="AN31">
            <v>790.1</v>
          </cell>
          <cell r="AO31">
            <v>2651.1000000000004</v>
          </cell>
          <cell r="AQ31">
            <v>4.7744232780871938</v>
          </cell>
          <cell r="AR31">
            <v>23.028221443861597</v>
          </cell>
          <cell r="AT31">
            <v>4.9897775555776347</v>
          </cell>
          <cell r="AU31">
            <v>23.577182727868241</v>
          </cell>
          <cell r="AW31">
            <v>120256</v>
          </cell>
          <cell r="AX31">
            <v>140164.66666666666</v>
          </cell>
          <cell r="AZ31">
            <v>505368</v>
          </cell>
          <cell r="BA31">
            <v>533367</v>
          </cell>
          <cell r="BC31">
            <v>100.4</v>
          </cell>
          <cell r="BD31">
            <v>98.233333333333334</v>
          </cell>
          <cell r="BF31">
            <v>102.1</v>
          </cell>
          <cell r="BG31">
            <v>99.899999999999991</v>
          </cell>
          <cell r="BI31">
            <v>948.65</v>
          </cell>
          <cell r="BJ31">
            <v>2505.34</v>
          </cell>
          <cell r="BL31">
            <v>5.9910802152875871</v>
          </cell>
          <cell r="BM31">
            <v>22.27420390888771</v>
          </cell>
          <cell r="BO31">
            <v>952.28</v>
          </cell>
          <cell r="BP31">
            <v>2641.86</v>
          </cell>
          <cell r="BR31">
            <v>6.0140050254720538</v>
          </cell>
          <cell r="BS31">
            <v>23.492653998313401</v>
          </cell>
          <cell r="BU31">
            <v>80.3</v>
          </cell>
          <cell r="BV31">
            <v>98.106666666666669</v>
          </cell>
          <cell r="BX31">
            <v>127.82</v>
          </cell>
          <cell r="BY31">
            <v>97.306666666666672</v>
          </cell>
          <cell r="CA31">
            <v>103.25</v>
          </cell>
          <cell r="CB31">
            <v>92.546666666666667</v>
          </cell>
          <cell r="CD31">
            <v>131.37</v>
          </cell>
          <cell r="CE31">
            <v>93.09333333333332</v>
          </cell>
          <cell r="CG31">
            <v>79.790000000000006</v>
          </cell>
          <cell r="CH31">
            <v>101.28666666666668</v>
          </cell>
          <cell r="CJ31">
            <v>98.63</v>
          </cell>
          <cell r="CK31">
            <v>103.24333333333333</v>
          </cell>
          <cell r="CM31">
            <v>87.04</v>
          </cell>
          <cell r="CN31">
            <v>102.64</v>
          </cell>
          <cell r="CP31">
            <v>118.79</v>
          </cell>
          <cell r="CQ31">
            <v>104.05</v>
          </cell>
          <cell r="CS31">
            <v>106.33</v>
          </cell>
          <cell r="CT31">
            <v>94.113333333333344</v>
          </cell>
          <cell r="CV31">
            <v>120.05</v>
          </cell>
          <cell r="CW31">
            <v>94.969999999999985</v>
          </cell>
          <cell r="CY31">
            <v>106.5</v>
          </cell>
          <cell r="CZ31">
            <v>93.283333333333317</v>
          </cell>
          <cell r="DB31">
            <v>108.31</v>
          </cell>
          <cell r="DC31">
            <v>94.990000000000009</v>
          </cell>
          <cell r="DE31">
            <v>93.8</v>
          </cell>
          <cell r="DF31">
            <v>99.666666666666671</v>
          </cell>
          <cell r="DH31">
            <v>95.2</v>
          </cell>
          <cell r="DI31">
            <v>100.2</v>
          </cell>
          <cell r="DL31">
            <v>115091</v>
          </cell>
          <cell r="DO31">
            <v>480981</v>
          </cell>
          <cell r="DQ31">
            <v>102.58</v>
          </cell>
          <cell r="DR31">
            <v>102.23666666666668</v>
          </cell>
          <cell r="DT31">
            <v>83.27</v>
          </cell>
          <cell r="DU31">
            <v>101.44</v>
          </cell>
        </row>
        <row r="32">
          <cell r="E32">
            <v>163.05763540000001</v>
          </cell>
          <cell r="G32">
            <v>41.2</v>
          </cell>
          <cell r="I32">
            <v>18.2</v>
          </cell>
          <cell r="J32">
            <v>92.7</v>
          </cell>
          <cell r="K32">
            <v>98.5</v>
          </cell>
          <cell r="M32">
            <v>109.4</v>
          </cell>
          <cell r="N32">
            <v>98.399999999999991</v>
          </cell>
          <cell r="P32">
            <v>104.6</v>
          </cell>
          <cell r="Q32">
            <v>99.033333333333317</v>
          </cell>
          <cell r="S32" t="e">
            <v>#N/A</v>
          </cell>
          <cell r="T32">
            <v>99.966666666666654</v>
          </cell>
          <cell r="V32">
            <v>97.9</v>
          </cell>
          <cell r="W32">
            <v>99.966666666666654</v>
          </cell>
          <cell r="Y32">
            <v>98</v>
          </cell>
          <cell r="Z32">
            <v>100.26666666666665</v>
          </cell>
          <cell r="AB32">
            <v>6543</v>
          </cell>
          <cell r="AC32">
            <v>6734.333333333333</v>
          </cell>
          <cell r="AE32">
            <v>2</v>
          </cell>
          <cell r="AF32">
            <v>3.1333333333333333</v>
          </cell>
          <cell r="AH32">
            <v>2.1</v>
          </cell>
          <cell r="AI32">
            <v>3.1666666666666665</v>
          </cell>
          <cell r="AK32">
            <v>859.8</v>
          </cell>
          <cell r="AL32">
            <v>2559.1</v>
          </cell>
          <cell r="AN32">
            <v>935.6</v>
          </cell>
          <cell r="AO32">
            <v>2629.8</v>
          </cell>
          <cell r="AQ32">
            <v>5.2729821445699683</v>
          </cell>
          <cell r="AR32">
            <v>20.64445690823144</v>
          </cell>
          <cell r="AT32">
            <v>5.7378484466848825</v>
          </cell>
          <cell r="AU32">
            <v>21.344998569897427</v>
          </cell>
          <cell r="AW32">
            <v>121759</v>
          </cell>
          <cell r="AX32">
            <v>145858.66666666666</v>
          </cell>
          <cell r="AZ32">
            <v>505854</v>
          </cell>
          <cell r="BA32">
            <v>535776.66666666663</v>
          </cell>
          <cell r="BC32">
            <v>100.8</v>
          </cell>
          <cell r="BD32">
            <v>99.2</v>
          </cell>
          <cell r="BF32">
            <v>103.6</v>
          </cell>
          <cell r="BG32">
            <v>100.53333333333335</v>
          </cell>
          <cell r="BI32">
            <v>835.4</v>
          </cell>
          <cell r="BJ32">
            <v>2461.92</v>
          </cell>
          <cell r="BL32">
            <v>5.1233418045751931</v>
          </cell>
          <cell r="BM32">
            <v>19.871922831815684</v>
          </cell>
          <cell r="BO32">
            <v>1073.42</v>
          </cell>
          <cell r="BP32">
            <v>2425.86</v>
          </cell>
          <cell r="BR32">
            <v>6.5830710556225815</v>
          </cell>
          <cell r="BS32">
            <v>19.664923998224243</v>
          </cell>
          <cell r="BU32">
            <v>80.819999999999993</v>
          </cell>
          <cell r="BV32">
            <v>100.99666666666667</v>
          </cell>
          <cell r="BX32">
            <v>114.95</v>
          </cell>
          <cell r="BY32">
            <v>100.44666666666667</v>
          </cell>
          <cell r="CA32">
            <v>101.11</v>
          </cell>
          <cell r="CB32">
            <v>99.49666666666667</v>
          </cell>
          <cell r="CD32">
            <v>118.51</v>
          </cell>
          <cell r="CE32">
            <v>97.93</v>
          </cell>
          <cell r="CG32">
            <v>77.66</v>
          </cell>
          <cell r="CH32">
            <v>100.36333333333334</v>
          </cell>
          <cell r="CJ32">
            <v>100.23</v>
          </cell>
          <cell r="CK32">
            <v>98.926666666666662</v>
          </cell>
          <cell r="CM32">
            <v>86.14</v>
          </cell>
          <cell r="CN32">
            <v>99.24666666666667</v>
          </cell>
          <cell r="CP32">
            <v>113.66</v>
          </cell>
          <cell r="CQ32">
            <v>100.09666666666665</v>
          </cell>
          <cell r="CS32">
            <v>104.19</v>
          </cell>
          <cell r="CT32">
            <v>98.08</v>
          </cell>
          <cell r="CV32">
            <v>113.25</v>
          </cell>
          <cell r="CW32">
            <v>97.733333333333334</v>
          </cell>
          <cell r="CY32">
            <v>102.62</v>
          </cell>
          <cell r="CZ32">
            <v>98.99666666666667</v>
          </cell>
          <cell r="DB32">
            <v>102.09</v>
          </cell>
          <cell r="DC32">
            <v>98.916666666666671</v>
          </cell>
          <cell r="DE32">
            <v>94.2</v>
          </cell>
          <cell r="DF32">
            <v>100.23333333333333</v>
          </cell>
          <cell r="DH32">
            <v>95.5</v>
          </cell>
          <cell r="DI32">
            <v>99.433333333333323</v>
          </cell>
          <cell r="DL32">
            <v>118981</v>
          </cell>
          <cell r="DO32">
            <v>486441</v>
          </cell>
          <cell r="DQ32">
            <v>97.32</v>
          </cell>
          <cell r="DR32">
            <v>100.03333333333335</v>
          </cell>
          <cell r="DT32">
            <v>80.11</v>
          </cell>
          <cell r="DU32">
            <v>101.02666666666666</v>
          </cell>
        </row>
        <row r="33">
          <cell r="E33">
            <v>166.64325690000001</v>
          </cell>
          <cell r="G33">
            <v>43.3</v>
          </cell>
          <cell r="I33">
            <v>22.7</v>
          </cell>
          <cell r="J33">
            <v>90.4</v>
          </cell>
          <cell r="K33">
            <v>101.2</v>
          </cell>
          <cell r="M33">
            <v>107.8</v>
          </cell>
          <cell r="N33">
            <v>99.566666666666663</v>
          </cell>
          <cell r="P33">
            <v>103.2</v>
          </cell>
          <cell r="Q33">
            <v>100.83333333333333</v>
          </cell>
          <cell r="S33" t="e">
            <v>#N/A</v>
          </cell>
          <cell r="T33">
            <v>99.933333333333337</v>
          </cell>
          <cell r="V33">
            <v>97.4</v>
          </cell>
          <cell r="W33">
            <v>99.899999999999991</v>
          </cell>
          <cell r="Y33">
            <v>98.1</v>
          </cell>
          <cell r="Z33">
            <v>99.833333333333329</v>
          </cell>
          <cell r="AB33">
            <v>6504</v>
          </cell>
          <cell r="AC33">
            <v>6659</v>
          </cell>
          <cell r="AE33">
            <v>2</v>
          </cell>
          <cell r="AF33">
            <v>3.2333333333333329</v>
          </cell>
          <cell r="AH33">
            <v>2.1</v>
          </cell>
          <cell r="AI33">
            <v>3.3333333333333335</v>
          </cell>
          <cell r="AK33">
            <v>1202.9000000000001</v>
          </cell>
          <cell r="AL33">
            <v>2309.1</v>
          </cell>
          <cell r="AN33">
            <v>1153.5999999999999</v>
          </cell>
          <cell r="AO33">
            <v>2252.5</v>
          </cell>
          <cell r="AQ33">
            <v>7.2184138883089721</v>
          </cell>
          <cell r="AR33">
            <v>17.291258730844682</v>
          </cell>
          <cell r="AT33">
            <v>6.9225723348185459</v>
          </cell>
          <cell r="AU33">
            <v>16.860854683419149</v>
          </cell>
          <cell r="AW33">
            <v>122048</v>
          </cell>
          <cell r="AX33">
            <v>152409.66666666666</v>
          </cell>
          <cell r="AZ33">
            <v>505522</v>
          </cell>
          <cell r="BA33">
            <v>541231</v>
          </cell>
          <cell r="BC33">
            <v>128.5</v>
          </cell>
          <cell r="BD33">
            <v>106.66666666666667</v>
          </cell>
          <cell r="BF33">
            <v>102.9</v>
          </cell>
          <cell r="BG33">
            <v>100.09999999999998</v>
          </cell>
          <cell r="BI33">
            <v>1291.8599999999999</v>
          </cell>
          <cell r="BJ33">
            <v>2323.8000000000002</v>
          </cell>
          <cell r="BL33">
            <v>7.7522488700231342</v>
          </cell>
          <cell r="BM33">
            <v>17.412822273531773</v>
          </cell>
          <cell r="BO33">
            <v>1049.52</v>
          </cell>
          <cell r="BP33">
            <v>2069.09</v>
          </cell>
          <cell r="BR33">
            <v>6.2980046089101602</v>
          </cell>
          <cell r="BS33">
            <v>15.485413491094222</v>
          </cell>
          <cell r="BU33">
            <v>73.28</v>
          </cell>
          <cell r="BV33">
            <v>105.50666666666666</v>
          </cell>
          <cell r="BX33">
            <v>126.72</v>
          </cell>
          <cell r="BY33">
            <v>101.95666666666666</v>
          </cell>
          <cell r="CA33">
            <v>97.56</v>
          </cell>
          <cell r="CB33">
            <v>112.04666666666667</v>
          </cell>
          <cell r="CD33">
            <v>132.51</v>
          </cell>
          <cell r="CE33">
            <v>109.17333333333333</v>
          </cell>
          <cell r="CG33">
            <v>74.72</v>
          </cell>
          <cell r="CH33">
            <v>103.93</v>
          </cell>
          <cell r="CJ33">
            <v>96.85</v>
          </cell>
          <cell r="CK33">
            <v>99.326666666666668</v>
          </cell>
          <cell r="CM33">
            <v>71.03</v>
          </cell>
          <cell r="CN33">
            <v>103.26666666666667</v>
          </cell>
          <cell r="CP33">
            <v>114.8</v>
          </cell>
          <cell r="CQ33">
            <v>96.18</v>
          </cell>
          <cell r="CS33">
            <v>86.07</v>
          </cell>
          <cell r="CT33">
            <v>113.87333333333333</v>
          </cell>
          <cell r="CV33">
            <v>114.75</v>
          </cell>
          <cell r="CW33">
            <v>103.61000000000001</v>
          </cell>
          <cell r="CY33">
            <v>96.04</v>
          </cell>
          <cell r="CZ33">
            <v>112.21</v>
          </cell>
          <cell r="DB33">
            <v>110.28</v>
          </cell>
          <cell r="DC33">
            <v>107.62333333333333</v>
          </cell>
          <cell r="DE33">
            <v>94.3</v>
          </cell>
          <cell r="DF33">
            <v>100.60000000000001</v>
          </cell>
          <cell r="DH33">
            <v>99.7</v>
          </cell>
          <cell r="DI33">
            <v>100.46666666666665</v>
          </cell>
          <cell r="DL33">
            <v>134673</v>
          </cell>
          <cell r="DO33">
            <v>490596</v>
          </cell>
          <cell r="DQ33">
            <v>104.27</v>
          </cell>
          <cell r="DR33">
            <v>102.16000000000001</v>
          </cell>
          <cell r="DT33">
            <v>75.19</v>
          </cell>
          <cell r="DU33">
            <v>105.93666666666667</v>
          </cell>
        </row>
        <row r="34">
          <cell r="E34">
            <v>162.0062949</v>
          </cell>
          <cell r="G34">
            <v>44.4</v>
          </cell>
          <cell r="I34">
            <v>27.3</v>
          </cell>
          <cell r="J34">
            <v>90.8</v>
          </cell>
          <cell r="K34">
            <v>102.89999999999999</v>
          </cell>
          <cell r="M34">
            <v>107.8</v>
          </cell>
          <cell r="N34">
            <v>99.766666666666666</v>
          </cell>
          <cell r="P34">
            <v>102.5</v>
          </cell>
          <cell r="Q34">
            <v>101.43333333333334</v>
          </cell>
          <cell r="S34" t="e">
            <v>#N/A</v>
          </cell>
          <cell r="T34">
            <v>99.933333333333337</v>
          </cell>
          <cell r="V34">
            <v>97.2</v>
          </cell>
          <cell r="W34">
            <v>99.633333333333326</v>
          </cell>
          <cell r="Y34">
            <v>97.4</v>
          </cell>
          <cell r="Z34">
            <v>99</v>
          </cell>
          <cell r="AB34">
            <v>6405</v>
          </cell>
          <cell r="AC34">
            <v>6566.666666666667</v>
          </cell>
          <cell r="AE34">
            <v>2.2000000000000002</v>
          </cell>
          <cell r="AF34">
            <v>3.4666666666666668</v>
          </cell>
          <cell r="AH34">
            <v>2.1</v>
          </cell>
          <cell r="AI34">
            <v>3.3666666666666671</v>
          </cell>
          <cell r="AK34">
            <v>332.3</v>
          </cell>
          <cell r="AL34">
            <v>2023.6</v>
          </cell>
          <cell r="AN34">
            <v>947.1</v>
          </cell>
          <cell r="AO34">
            <v>2054.5</v>
          </cell>
          <cell r="AQ34">
            <v>2.0511548653409766</v>
          </cell>
          <cell r="AR34">
            <v>14.896869941409442</v>
          </cell>
          <cell r="AT34">
            <v>5.8460691332062558</v>
          </cell>
          <cell r="AU34">
            <v>15.103482875826124</v>
          </cell>
          <cell r="AW34">
            <v>121643</v>
          </cell>
          <cell r="AX34">
            <v>157685.33333333334</v>
          </cell>
          <cell r="AZ34">
            <v>505379</v>
          </cell>
          <cell r="BA34">
            <v>545872.66666666663</v>
          </cell>
          <cell r="BC34">
            <v>94.3</v>
          </cell>
          <cell r="BD34">
            <v>97.86666666666666</v>
          </cell>
          <cell r="BF34">
            <v>100.8</v>
          </cell>
          <cell r="BG34">
            <v>100.36666666666667</v>
          </cell>
          <cell r="BI34">
            <v>475.09</v>
          </cell>
          <cell r="BJ34">
            <v>1825.41</v>
          </cell>
          <cell r="BL34">
            <v>2.9325403700717558</v>
          </cell>
          <cell r="BM34">
            <v>13.437202327385211</v>
          </cell>
          <cell r="BO34">
            <v>1024.6099999999999</v>
          </cell>
          <cell r="BP34">
            <v>1960.4299999999998</v>
          </cell>
          <cell r="BR34">
            <v>6.3245073324616836</v>
          </cell>
          <cell r="BS34">
            <v>14.414087067825614</v>
          </cell>
          <cell r="BU34">
            <v>79.430000000000007</v>
          </cell>
          <cell r="BV34">
            <v>104.32333333333334</v>
          </cell>
          <cell r="BX34">
            <v>118.5</v>
          </cell>
          <cell r="BY34">
            <v>98.653333333333322</v>
          </cell>
          <cell r="CA34">
            <v>103.01</v>
          </cell>
          <cell r="CB34">
            <v>110.94333333333333</v>
          </cell>
          <cell r="CD34">
            <v>126.28</v>
          </cell>
          <cell r="CE34">
            <v>106.12</v>
          </cell>
          <cell r="CG34">
            <v>78.91</v>
          </cell>
          <cell r="CH34">
            <v>102.68</v>
          </cell>
          <cell r="CJ34">
            <v>99.29</v>
          </cell>
          <cell r="CK34">
            <v>98.36</v>
          </cell>
          <cell r="CM34">
            <v>77.930000000000007</v>
          </cell>
          <cell r="CN34">
            <v>102.77666666666666</v>
          </cell>
          <cell r="CP34">
            <v>92.11</v>
          </cell>
          <cell r="CQ34">
            <v>94.546666666666667</v>
          </cell>
          <cell r="CS34">
            <v>92.29</v>
          </cell>
          <cell r="CT34">
            <v>118.16000000000001</v>
          </cell>
          <cell r="CV34">
            <v>90.09</v>
          </cell>
          <cell r="CW34">
            <v>104.45333333333333</v>
          </cell>
          <cell r="CY34">
            <v>96.85</v>
          </cell>
          <cell r="CZ34">
            <v>113.31333333333335</v>
          </cell>
          <cell r="DB34">
            <v>87.3</v>
          </cell>
          <cell r="DC34">
            <v>103.65666666666665</v>
          </cell>
          <cell r="DE34">
            <v>94.3</v>
          </cell>
          <cell r="DF34">
            <v>101.03333333333335</v>
          </cell>
          <cell r="DH34">
            <v>96.1</v>
          </cell>
          <cell r="DI34">
            <v>100.60000000000001</v>
          </cell>
          <cell r="DL34">
            <v>121005</v>
          </cell>
          <cell r="DO34">
            <v>499136</v>
          </cell>
          <cell r="DQ34">
            <v>82.68</v>
          </cell>
          <cell r="DR34">
            <v>95.350000000000009</v>
          </cell>
          <cell r="DT34">
            <v>77.98</v>
          </cell>
          <cell r="DU34">
            <v>99.63</v>
          </cell>
        </row>
        <row r="35">
          <cell r="E35">
            <v>161.0689653</v>
          </cell>
          <cell r="G35">
            <v>44.3</v>
          </cell>
          <cell r="I35">
            <v>27.3</v>
          </cell>
          <cell r="J35">
            <v>90.4</v>
          </cell>
          <cell r="K35">
            <v>105.63333333333333</v>
          </cell>
          <cell r="M35">
            <v>106.5</v>
          </cell>
          <cell r="N35">
            <v>99.166666666666671</v>
          </cell>
          <cell r="P35">
            <v>102.2</v>
          </cell>
          <cell r="Q35">
            <v>100.76666666666667</v>
          </cell>
          <cell r="S35" t="e">
            <v>#N/A</v>
          </cell>
          <cell r="T35">
            <v>100.13333333333333</v>
          </cell>
          <cell r="V35">
            <v>97.1</v>
          </cell>
          <cell r="W35">
            <v>100.33333333333333</v>
          </cell>
          <cell r="Y35">
            <v>97.1</v>
          </cell>
          <cell r="Z35">
            <v>100.16666666666667</v>
          </cell>
          <cell r="AB35">
            <v>6448</v>
          </cell>
          <cell r="AC35">
            <v>6772.333333333333</v>
          </cell>
          <cell r="AE35">
            <v>2.1</v>
          </cell>
          <cell r="AF35">
            <v>3.4333333333333336</v>
          </cell>
          <cell r="AH35">
            <v>2</v>
          </cell>
          <cell r="AI35">
            <v>3.4</v>
          </cell>
          <cell r="AK35">
            <v>1323.1</v>
          </cell>
          <cell r="AL35">
            <v>1575.8</v>
          </cell>
          <cell r="AN35">
            <v>1156.9000000000001</v>
          </cell>
          <cell r="AO35">
            <v>1603.3000000000002</v>
          </cell>
          <cell r="AQ35">
            <v>8.2144936955151593</v>
          </cell>
          <cell r="AR35">
            <v>11.655560099289341</v>
          </cell>
          <cell r="AT35">
            <v>7.1826375605332089</v>
          </cell>
          <cell r="AU35">
            <v>11.891591368716693</v>
          </cell>
          <cell r="AW35">
            <v>121250</v>
          </cell>
          <cell r="AX35">
            <v>162072.33333333334</v>
          </cell>
          <cell r="AZ35">
            <v>504761</v>
          </cell>
          <cell r="BA35">
            <v>550506</v>
          </cell>
          <cell r="BC35">
            <v>90</v>
          </cell>
          <cell r="BD35">
            <v>98.966666666666654</v>
          </cell>
          <cell r="BF35">
            <v>99</v>
          </cell>
          <cell r="BG35">
            <v>100.8</v>
          </cell>
          <cell r="BI35">
            <v>1280.71</v>
          </cell>
          <cell r="BJ35">
            <v>1276.05</v>
          </cell>
          <cell r="BL35">
            <v>7.9513145044087521</v>
          </cell>
          <cell r="BM35">
            <v>9.4191416090649973</v>
          </cell>
          <cell r="BO35">
            <v>1186.5</v>
          </cell>
          <cell r="BP35">
            <v>1407.33</v>
          </cell>
          <cell r="BR35">
            <v>7.3664097722989466</v>
          </cell>
          <cell r="BS35">
            <v>10.428967483734487</v>
          </cell>
          <cell r="BU35">
            <v>64.86</v>
          </cell>
          <cell r="BV35">
            <v>111.69</v>
          </cell>
          <cell r="BX35">
            <v>135.05000000000001</v>
          </cell>
          <cell r="BY35">
            <v>94.036666666666676</v>
          </cell>
          <cell r="CA35">
            <v>82.88</v>
          </cell>
          <cell r="CB35">
            <v>120.73</v>
          </cell>
          <cell r="CD35">
            <v>141.55000000000001</v>
          </cell>
          <cell r="CE35">
            <v>98.86333333333333</v>
          </cell>
          <cell r="CG35">
            <v>76.12</v>
          </cell>
          <cell r="CH35">
            <v>107.18666666666667</v>
          </cell>
          <cell r="CJ35">
            <v>101.08</v>
          </cell>
          <cell r="CK35">
            <v>98.780000000000015</v>
          </cell>
          <cell r="CM35">
            <v>75.63</v>
          </cell>
          <cell r="CN35">
            <v>109.18333333333332</v>
          </cell>
          <cell r="CP35">
            <v>107.16</v>
          </cell>
          <cell r="CQ35">
            <v>92.643333333333331</v>
          </cell>
          <cell r="CS35">
            <v>91</v>
          </cell>
          <cell r="CT35">
            <v>125.84333333333335</v>
          </cell>
          <cell r="CV35">
            <v>105.65</v>
          </cell>
          <cell r="CW35">
            <v>100.88333333333333</v>
          </cell>
          <cell r="CY35">
            <v>85.52</v>
          </cell>
          <cell r="CZ35">
            <v>119.66000000000001</v>
          </cell>
          <cell r="DB35">
            <v>101.97</v>
          </cell>
          <cell r="DC35">
            <v>103.18666666666667</v>
          </cell>
          <cell r="DE35">
            <v>94.5</v>
          </cell>
          <cell r="DF35">
            <v>101.03333333333335</v>
          </cell>
          <cell r="DH35">
            <v>96.1</v>
          </cell>
          <cell r="DI35">
            <v>101.2</v>
          </cell>
          <cell r="DL35">
            <v>119237</v>
          </cell>
          <cell r="DO35">
            <v>500167</v>
          </cell>
          <cell r="DQ35">
            <v>96.57</v>
          </cell>
          <cell r="DR35">
            <v>97.773333333333326</v>
          </cell>
          <cell r="DT35">
            <v>68.87</v>
          </cell>
          <cell r="DU35">
            <v>107.02333333333333</v>
          </cell>
        </row>
        <row r="36">
          <cell r="E36">
            <v>163.4902045</v>
          </cell>
          <cell r="G36">
            <v>43.2</v>
          </cell>
          <cell r="I36">
            <v>36.4</v>
          </cell>
          <cell r="J36">
            <v>89</v>
          </cell>
          <cell r="K36">
            <v>107.26666666666665</v>
          </cell>
          <cell r="M36">
            <v>105.2</v>
          </cell>
          <cell r="N36">
            <v>101.43333333333334</v>
          </cell>
          <cell r="P36">
            <v>100.7</v>
          </cell>
          <cell r="Q36">
            <v>102.53333333333335</v>
          </cell>
          <cell r="S36" t="e">
            <v>#N/A</v>
          </cell>
          <cell r="T36">
            <v>100.2</v>
          </cell>
          <cell r="V36">
            <v>97.6</v>
          </cell>
          <cell r="W36">
            <v>100.16666666666667</v>
          </cell>
          <cell r="Y36">
            <v>97.1</v>
          </cell>
          <cell r="Z36">
            <v>99.7</v>
          </cell>
          <cell r="AB36">
            <v>6502</v>
          </cell>
          <cell r="AC36">
            <v>6789.333333333333</v>
          </cell>
          <cell r="AE36">
            <v>2.2999999999999998</v>
          </cell>
          <cell r="AF36">
            <v>3.2666666666666671</v>
          </cell>
          <cell r="AH36">
            <v>2.1</v>
          </cell>
          <cell r="AI36">
            <v>3.3333333333333335</v>
          </cell>
          <cell r="AK36">
            <v>1836.2</v>
          </cell>
          <cell r="AL36">
            <v>1729</v>
          </cell>
          <cell r="AN36">
            <v>1141.9000000000001</v>
          </cell>
          <cell r="AO36">
            <v>1827.8999999999999</v>
          </cell>
          <cell r="AQ36">
            <v>11.231253918946562</v>
          </cell>
          <cell r="AR36">
            <v>12.443023389126802</v>
          </cell>
          <cell r="AT36">
            <v>6.9845163108839348</v>
          </cell>
          <cell r="AU36">
            <v>13.162394906277642</v>
          </cell>
          <cell r="AW36">
            <v>122222</v>
          </cell>
          <cell r="AX36">
            <v>165420</v>
          </cell>
          <cell r="AZ36">
            <v>505481</v>
          </cell>
          <cell r="BA36">
            <v>555309.66666666663</v>
          </cell>
          <cell r="BC36">
            <v>106</v>
          </cell>
          <cell r="BD36">
            <v>98.8</v>
          </cell>
          <cell r="BF36">
            <v>100.6</v>
          </cell>
          <cell r="BG36">
            <v>100.36666666666667</v>
          </cell>
          <cell r="BI36">
            <v>1436.77</v>
          </cell>
          <cell r="BJ36">
            <v>1625.19</v>
          </cell>
          <cell r="BL36">
            <v>8.7881106051219113</v>
          </cell>
          <cell r="BM36">
            <v>11.690729133226231</v>
          </cell>
          <cell r="BO36">
            <v>1036.24</v>
          </cell>
          <cell r="BP36">
            <v>1587.1</v>
          </cell>
          <cell r="BR36">
            <v>6.3382390594538647</v>
          </cell>
          <cell r="BS36">
            <v>11.429495800578348</v>
          </cell>
          <cell r="BU36">
            <v>77.790000000000006</v>
          </cell>
          <cell r="BV36">
            <v>106.83666666666666</v>
          </cell>
          <cell r="BX36">
            <v>142.03</v>
          </cell>
          <cell r="BY36">
            <v>93.339999999999989</v>
          </cell>
          <cell r="CA36">
            <v>100.17</v>
          </cell>
          <cell r="CB36">
            <v>116.78333333333335</v>
          </cell>
          <cell r="CD36">
            <v>148.30000000000001</v>
          </cell>
          <cell r="CE36">
            <v>98.95</v>
          </cell>
          <cell r="CG36">
            <v>72.44</v>
          </cell>
          <cell r="CH36">
            <v>106.38666666666667</v>
          </cell>
          <cell r="CJ36">
            <v>94.12</v>
          </cell>
          <cell r="CK36">
            <v>101</v>
          </cell>
          <cell r="CM36">
            <v>89.34</v>
          </cell>
          <cell r="CN36">
            <v>104.00999999999999</v>
          </cell>
          <cell r="CP36">
            <v>109.33</v>
          </cell>
          <cell r="CQ36">
            <v>99.523333333333326</v>
          </cell>
          <cell r="CS36">
            <v>109.87</v>
          </cell>
          <cell r="CT36">
            <v>121.73333333333333</v>
          </cell>
          <cell r="CV36">
            <v>111.75</v>
          </cell>
          <cell r="CW36">
            <v>108.71666666666665</v>
          </cell>
          <cell r="CY36">
            <v>96.33</v>
          </cell>
          <cell r="CZ36">
            <v>120.82333333333334</v>
          </cell>
          <cell r="DB36">
            <v>114.69</v>
          </cell>
          <cell r="DC36">
            <v>107.43666666666667</v>
          </cell>
          <cell r="DE36">
            <v>94.6</v>
          </cell>
          <cell r="DF36">
            <v>101.60000000000001</v>
          </cell>
          <cell r="DH36">
            <v>96.6</v>
          </cell>
          <cell r="DI36">
            <v>101.36666666666667</v>
          </cell>
          <cell r="DL36">
            <v>122082</v>
          </cell>
          <cell r="DO36">
            <v>499031</v>
          </cell>
          <cell r="DQ36">
            <v>106.33</v>
          </cell>
          <cell r="DR36">
            <v>102.08666666666666</v>
          </cell>
          <cell r="DT36">
            <v>75.48</v>
          </cell>
          <cell r="DU36">
            <v>106.87333333333333</v>
          </cell>
        </row>
        <row r="37">
          <cell r="E37">
            <v>165.79211430000001</v>
          </cell>
          <cell r="G37">
            <v>41.4</v>
          </cell>
          <cell r="I37">
            <v>9.1</v>
          </cell>
          <cell r="J37">
            <v>88.3</v>
          </cell>
          <cell r="K37">
            <v>108.40000000000002</v>
          </cell>
          <cell r="M37">
            <v>104.6</v>
          </cell>
          <cell r="N37">
            <v>103.46666666666665</v>
          </cell>
          <cell r="P37">
            <v>100.2</v>
          </cell>
          <cell r="Q37">
            <v>104.76666666666667</v>
          </cell>
          <cell r="S37" t="e">
            <v>#N/A</v>
          </cell>
          <cell r="T37">
            <v>100.33333333333333</v>
          </cell>
          <cell r="V37">
            <v>98.6</v>
          </cell>
          <cell r="W37">
            <v>100.43333333333332</v>
          </cell>
          <cell r="Y37">
            <v>100.3</v>
          </cell>
          <cell r="Z37">
            <v>99.466666666666654</v>
          </cell>
          <cell r="AB37">
            <v>6583</v>
          </cell>
          <cell r="AC37">
            <v>6714.666666666667</v>
          </cell>
          <cell r="AE37">
            <v>2.1</v>
          </cell>
          <cell r="AF37">
            <v>3.2333333333333329</v>
          </cell>
          <cell r="AH37">
            <v>2.1</v>
          </cell>
          <cell r="AI37">
            <v>3.3666666666666667</v>
          </cell>
          <cell r="AK37">
            <v>1156.5999999999999</v>
          </cell>
          <cell r="AL37">
            <v>1829.4</v>
          </cell>
          <cell r="AN37">
            <v>996.8</v>
          </cell>
          <cell r="AO37">
            <v>1716.6000000000001</v>
          </cell>
          <cell r="AQ37">
            <v>6.9762063466247737</v>
          </cell>
          <cell r="AR37">
            <v>12.833977386833089</v>
          </cell>
          <cell r="AT37">
            <v>6.0123486826176507</v>
          </cell>
          <cell r="AU37">
            <v>12.052725248206508</v>
          </cell>
          <cell r="AW37">
            <v>121752</v>
          </cell>
          <cell r="AX37">
            <v>168631.33333333334</v>
          </cell>
          <cell r="AZ37">
            <v>504802</v>
          </cell>
          <cell r="BA37">
            <v>558884.66666666663</v>
          </cell>
          <cell r="BC37">
            <v>103.6</v>
          </cell>
          <cell r="BD37">
            <v>108.5</v>
          </cell>
          <cell r="BF37">
            <v>102.3</v>
          </cell>
          <cell r="BG37">
            <v>101.86666666666667</v>
          </cell>
          <cell r="BI37">
            <v>947.47</v>
          </cell>
          <cell r="BJ37">
            <v>2011.23</v>
          </cell>
          <cell r="BL37">
            <v>5.7148073899676417</v>
          </cell>
          <cell r="BM37">
            <v>14.117080024284482</v>
          </cell>
          <cell r="BO37">
            <v>942.67</v>
          </cell>
          <cell r="BP37">
            <v>1697.33</v>
          </cell>
          <cell r="BR37">
            <v>5.6858554701476534</v>
          </cell>
          <cell r="BS37">
            <v>11.911850807099039</v>
          </cell>
          <cell r="BU37">
            <v>77.09</v>
          </cell>
          <cell r="BV37">
            <v>106.48666666666668</v>
          </cell>
          <cell r="BX37">
            <v>132.6</v>
          </cell>
          <cell r="BY37">
            <v>101.38666666666666</v>
          </cell>
          <cell r="CA37">
            <v>97.8</v>
          </cell>
          <cell r="CB37">
            <v>119.86</v>
          </cell>
          <cell r="CD37">
            <v>142.69999999999999</v>
          </cell>
          <cell r="CE37">
            <v>111.04333333333334</v>
          </cell>
          <cell r="CG37">
            <v>77.37</v>
          </cell>
          <cell r="CH37">
            <v>106.57000000000001</v>
          </cell>
          <cell r="CJ37">
            <v>96.19</v>
          </cell>
          <cell r="CK37">
            <v>106.36</v>
          </cell>
          <cell r="CM37">
            <v>77.510000000000005</v>
          </cell>
          <cell r="CN37">
            <v>100.58999999999999</v>
          </cell>
          <cell r="CP37">
            <v>101.24</v>
          </cell>
          <cell r="CQ37">
            <v>103.55333333333333</v>
          </cell>
          <cell r="CS37">
            <v>96.15</v>
          </cell>
          <cell r="CT37">
            <v>122.12666666666667</v>
          </cell>
          <cell r="CV37">
            <v>106.45</v>
          </cell>
          <cell r="CW37">
            <v>115.70666666666666</v>
          </cell>
          <cell r="CY37">
            <v>101.92</v>
          </cell>
          <cell r="CZ37">
            <v>127.91666666666667</v>
          </cell>
          <cell r="DB37">
            <v>104.8</v>
          </cell>
          <cell r="DC37">
            <v>116.54333333333334</v>
          </cell>
          <cell r="DE37">
            <v>94.8</v>
          </cell>
          <cell r="DF37">
            <v>101.96666666666665</v>
          </cell>
          <cell r="DH37">
            <v>96.1</v>
          </cell>
          <cell r="DI37">
            <v>101.66666666666667</v>
          </cell>
          <cell r="DL37">
            <v>137986</v>
          </cell>
          <cell r="DO37">
            <v>504999</v>
          </cell>
          <cell r="DQ37">
            <v>96.48</v>
          </cell>
          <cell r="DR37">
            <v>109.55666666666667</v>
          </cell>
          <cell r="DT37">
            <v>79.739999999999995</v>
          </cell>
          <cell r="DU37">
            <v>108.85333333333334</v>
          </cell>
        </row>
        <row r="38">
          <cell r="E38">
            <v>165.72706500000001</v>
          </cell>
          <cell r="G38">
            <v>35.5</v>
          </cell>
          <cell r="I38">
            <v>18.2</v>
          </cell>
          <cell r="J38">
            <v>87.4</v>
          </cell>
          <cell r="K38">
            <v>106.96666666666665</v>
          </cell>
          <cell r="M38">
            <v>102.9</v>
          </cell>
          <cell r="N38">
            <v>105.8</v>
          </cell>
          <cell r="P38">
            <v>97.9</v>
          </cell>
          <cell r="Q38">
            <v>106.73333333333335</v>
          </cell>
          <cell r="S38" t="e">
            <v>#N/A</v>
          </cell>
          <cell r="T38">
            <v>100.56666666666666</v>
          </cell>
          <cell r="V38">
            <v>98.7</v>
          </cell>
          <cell r="W38">
            <v>100.19999999999999</v>
          </cell>
          <cell r="Y38">
            <v>100.4</v>
          </cell>
          <cell r="Z38">
            <v>98.8</v>
          </cell>
          <cell r="AB38">
            <v>6653</v>
          </cell>
          <cell r="AC38">
            <v>6670.666666666667</v>
          </cell>
          <cell r="AE38">
            <v>2.1</v>
          </cell>
          <cell r="AF38">
            <v>3.4333333333333336</v>
          </cell>
          <cell r="AH38">
            <v>2.1</v>
          </cell>
          <cell r="AI38">
            <v>3.3333333333333335</v>
          </cell>
          <cell r="AK38">
            <v>1137.5</v>
          </cell>
          <cell r="AL38">
            <v>2037.3000000000002</v>
          </cell>
          <cell r="AN38">
            <v>1344.2</v>
          </cell>
          <cell r="AO38">
            <v>2166.5</v>
          </cell>
          <cell r="AQ38">
            <v>6.8636948346366955</v>
          </cell>
          <cell r="AR38">
            <v>14.339138329875221</v>
          </cell>
          <cell r="AT38">
            <v>8.1109262388735353</v>
          </cell>
          <cell r="AU38">
            <v>15.196976619282866</v>
          </cell>
          <cell r="AW38">
            <v>121564</v>
          </cell>
          <cell r="AX38">
            <v>172998.33333333334</v>
          </cell>
          <cell r="AZ38">
            <v>503356</v>
          </cell>
          <cell r="BA38">
            <v>561158</v>
          </cell>
          <cell r="BC38">
            <v>99</v>
          </cell>
          <cell r="BD38">
            <v>103.53333333333335</v>
          </cell>
          <cell r="BF38">
            <v>101.7</v>
          </cell>
          <cell r="BG38">
            <v>106.7</v>
          </cell>
          <cell r="BI38">
            <v>1021.03</v>
          </cell>
          <cell r="BJ38">
            <v>1456.45</v>
          </cell>
          <cell r="BL38">
            <v>6.1609128237442681</v>
          </cell>
          <cell r="BM38">
            <v>10.257251936872226</v>
          </cell>
          <cell r="BO38">
            <v>1253.5</v>
          </cell>
          <cell r="BP38">
            <v>1750.9299999999998</v>
          </cell>
          <cell r="BR38">
            <v>7.5636408573337128</v>
          </cell>
          <cell r="BS38">
            <v>12.288316731168536</v>
          </cell>
          <cell r="BU38">
            <v>67.989999999999995</v>
          </cell>
          <cell r="BV38">
            <v>109.47666666666667</v>
          </cell>
          <cell r="BX38">
            <v>121.45</v>
          </cell>
          <cell r="BY38">
            <v>107.19333333333333</v>
          </cell>
          <cell r="CA38">
            <v>85.6</v>
          </cell>
          <cell r="CB38">
            <v>127.63333333333333</v>
          </cell>
          <cell r="CD38">
            <v>130.09</v>
          </cell>
          <cell r="CE38">
            <v>113.96</v>
          </cell>
          <cell r="CG38">
            <v>71.709999999999994</v>
          </cell>
          <cell r="CH38">
            <v>107.91333333333334</v>
          </cell>
          <cell r="CJ38">
            <v>97.22</v>
          </cell>
          <cell r="CK38">
            <v>108.35666666666667</v>
          </cell>
          <cell r="CM38">
            <v>74.97</v>
          </cell>
          <cell r="CN38">
            <v>103.72333333333334</v>
          </cell>
          <cell r="CP38">
            <v>92.11</v>
          </cell>
          <cell r="CQ38">
            <v>103.75333333333333</v>
          </cell>
          <cell r="CS38">
            <v>92.08</v>
          </cell>
          <cell r="CT38">
            <v>134.20666666666668</v>
          </cell>
          <cell r="CV38">
            <v>97.12</v>
          </cell>
          <cell r="CW38">
            <v>121.95666666666666</v>
          </cell>
          <cell r="CY38">
            <v>89.3</v>
          </cell>
          <cell r="CZ38">
            <v>134.60999999999999</v>
          </cell>
          <cell r="DB38">
            <v>97.34</v>
          </cell>
          <cell r="DC38">
            <v>116.27333333333333</v>
          </cell>
          <cell r="DE38">
            <v>95.1</v>
          </cell>
          <cell r="DF38">
            <v>102.43333333333334</v>
          </cell>
          <cell r="DH38">
            <v>96.5</v>
          </cell>
          <cell r="DI38">
            <v>103.63333333333333</v>
          </cell>
          <cell r="DL38">
            <v>125087</v>
          </cell>
          <cell r="DO38">
            <v>514443</v>
          </cell>
          <cell r="DQ38">
            <v>89.44</v>
          </cell>
          <cell r="DR38">
            <v>104.50333333333333</v>
          </cell>
          <cell r="DT38">
            <v>70.34</v>
          </cell>
          <cell r="DU38">
            <v>105.53333333333335</v>
          </cell>
        </row>
        <row r="39">
          <cell r="E39">
            <v>165.37505429999999</v>
          </cell>
          <cell r="G39">
            <v>40</v>
          </cell>
          <cell r="I39">
            <v>36.4</v>
          </cell>
          <cell r="J39">
            <v>88.1</v>
          </cell>
          <cell r="K39">
            <v>104</v>
          </cell>
          <cell r="M39">
            <v>104.1</v>
          </cell>
          <cell r="N39">
            <v>105.5</v>
          </cell>
          <cell r="P39">
            <v>99.9</v>
          </cell>
          <cell r="Q39">
            <v>106.56666666666666</v>
          </cell>
          <cell r="S39" t="e">
            <v>#N/A</v>
          </cell>
          <cell r="T39">
            <v>102.03333333333335</v>
          </cell>
          <cell r="V39">
            <v>98.6</v>
          </cell>
          <cell r="W39">
            <v>102.33333333333333</v>
          </cell>
          <cell r="Y39">
            <v>100.4</v>
          </cell>
          <cell r="Z39">
            <v>100.46666666666665</v>
          </cell>
          <cell r="AB39">
            <v>6653</v>
          </cell>
          <cell r="AC39">
            <v>6863</v>
          </cell>
          <cell r="AE39">
            <v>2</v>
          </cell>
          <cell r="AF39">
            <v>3.4</v>
          </cell>
          <cell r="AH39">
            <v>2.1</v>
          </cell>
          <cell r="AI39">
            <v>3.3333333333333335</v>
          </cell>
          <cell r="AK39">
            <v>1084.4000000000001</v>
          </cell>
          <cell r="AL39">
            <v>2916.9</v>
          </cell>
          <cell r="AN39">
            <v>1086.4000000000001</v>
          </cell>
          <cell r="AO39">
            <v>2972.9</v>
          </cell>
          <cell r="AQ39">
            <v>6.5572162899057034</v>
          </cell>
          <cell r="AR39">
            <v>21.354483947676464</v>
          </cell>
          <cell r="AT39">
            <v>6.5693100123142347</v>
          </cell>
          <cell r="AU39">
            <v>21.766803896377812</v>
          </cell>
          <cell r="AW39">
            <v>121735</v>
          </cell>
          <cell r="AX39">
            <v>176083.33333333334</v>
          </cell>
          <cell r="AZ39">
            <v>503622</v>
          </cell>
          <cell r="BA39">
            <v>567093</v>
          </cell>
          <cell r="BC39">
            <v>99.2</v>
          </cell>
          <cell r="BD39">
            <v>96.59999999999998</v>
          </cell>
          <cell r="BF39">
            <v>101.3</v>
          </cell>
          <cell r="BG39">
            <v>98.366666666666674</v>
          </cell>
          <cell r="BI39">
            <v>1143.6099999999999</v>
          </cell>
          <cell r="BJ39">
            <v>2498.56</v>
          </cell>
          <cell r="BL39">
            <v>6.9152509418102728</v>
          </cell>
          <cell r="BM39">
            <v>18.371466957096292</v>
          </cell>
          <cell r="BO39">
            <v>1049.81</v>
          </cell>
          <cell r="BP39">
            <v>2650.55</v>
          </cell>
          <cell r="BR39">
            <v>6.348055360850152</v>
          </cell>
          <cell r="BS39">
            <v>19.443453015119726</v>
          </cell>
          <cell r="BU39">
            <v>74.23</v>
          </cell>
          <cell r="BV39">
            <v>101.3</v>
          </cell>
          <cell r="BX39">
            <v>124.51</v>
          </cell>
          <cell r="BY39">
            <v>113.59999999999998</v>
          </cell>
          <cell r="CA39">
            <v>92.95</v>
          </cell>
          <cell r="CB39">
            <v>113.96666666666665</v>
          </cell>
          <cell r="CD39">
            <v>132</v>
          </cell>
          <cell r="CE39">
            <v>118.06666666666666</v>
          </cell>
          <cell r="CG39">
            <v>76.78</v>
          </cell>
          <cell r="CH39">
            <v>106.96</v>
          </cell>
          <cell r="CJ39">
            <v>96.28</v>
          </cell>
          <cell r="CK39">
            <v>113.18666666666667</v>
          </cell>
          <cell r="CM39">
            <v>80.47</v>
          </cell>
          <cell r="CN39">
            <v>104.16666666666667</v>
          </cell>
          <cell r="CP39">
            <v>100.21</v>
          </cell>
          <cell r="CQ39">
            <v>106.10000000000001</v>
          </cell>
          <cell r="CS39">
            <v>96.58</v>
          </cell>
          <cell r="CT39">
            <v>130.66666666666666</v>
          </cell>
          <cell r="CV39">
            <v>102.88</v>
          </cell>
          <cell r="CW39">
            <v>122.23333333333333</v>
          </cell>
          <cell r="CY39">
            <v>93.42</v>
          </cell>
          <cell r="CZ39">
            <v>128.69999999999999</v>
          </cell>
          <cell r="DB39">
            <v>104.01</v>
          </cell>
          <cell r="DC39">
            <v>121.8</v>
          </cell>
          <cell r="DE39">
            <v>95.4</v>
          </cell>
          <cell r="DF39">
            <v>102.86666666666667</v>
          </cell>
          <cell r="DH39">
            <v>96.7</v>
          </cell>
          <cell r="DI39">
            <v>102.53333333333335</v>
          </cell>
          <cell r="DL39">
            <v>121365</v>
          </cell>
          <cell r="DO39">
            <v>507213</v>
          </cell>
          <cell r="DQ39">
            <v>97.04</v>
          </cell>
          <cell r="DR39">
            <v>112.17</v>
          </cell>
          <cell r="DT39">
            <v>74.900000000000006</v>
          </cell>
          <cell r="DU39">
            <v>106.39999999999999</v>
          </cell>
        </row>
        <row r="40">
          <cell r="E40">
            <v>172.2760188</v>
          </cell>
          <cell r="G40">
            <v>40.9</v>
          </cell>
          <cell r="I40">
            <v>27.3</v>
          </cell>
          <cell r="J40">
            <v>87.9</v>
          </cell>
          <cell r="K40">
            <v>102.40000000000002</v>
          </cell>
          <cell r="M40">
            <v>102.7</v>
          </cell>
          <cell r="N40">
            <v>104.2</v>
          </cell>
          <cell r="P40">
            <v>99.7</v>
          </cell>
          <cell r="Q40">
            <v>106.56666666666668</v>
          </cell>
          <cell r="S40" t="e">
            <v>#N/A</v>
          </cell>
          <cell r="T40">
            <v>102.33333333333333</v>
          </cell>
          <cell r="V40">
            <v>97.9</v>
          </cell>
          <cell r="W40">
            <v>102.3</v>
          </cell>
          <cell r="Y40">
            <v>100.3</v>
          </cell>
          <cell r="Z40">
            <v>100</v>
          </cell>
          <cell r="AB40">
            <v>6614</v>
          </cell>
          <cell r="AC40">
            <v>6842</v>
          </cell>
          <cell r="AE40">
            <v>2</v>
          </cell>
          <cell r="AF40">
            <v>3.4</v>
          </cell>
          <cell r="AH40">
            <v>2.1</v>
          </cell>
          <cell r="AI40">
            <v>3.4</v>
          </cell>
          <cell r="AK40">
            <v>1142.2</v>
          </cell>
          <cell r="AL40">
            <v>2822.3</v>
          </cell>
          <cell r="AN40">
            <v>1144</v>
          </cell>
          <cell r="AO40">
            <v>2762</v>
          </cell>
          <cell r="AQ40">
            <v>6.6300580194276</v>
          </cell>
          <cell r="AR40">
            <v>21.849912898028563</v>
          </cell>
          <cell r="AT40">
            <v>6.6405063686089774</v>
          </cell>
          <cell r="AU40">
            <v>21.44720972666488</v>
          </cell>
          <cell r="AW40">
            <v>121901</v>
          </cell>
          <cell r="AX40">
            <v>178728.66666666666</v>
          </cell>
          <cell r="AZ40">
            <v>502527</v>
          </cell>
          <cell r="BA40">
            <v>572583.66666666663</v>
          </cell>
          <cell r="BC40">
            <v>108.6</v>
          </cell>
          <cell r="BD40">
            <v>97.266666666666666</v>
          </cell>
          <cell r="BF40">
            <v>101.5</v>
          </cell>
          <cell r="BG40">
            <v>99.066666666666663</v>
          </cell>
          <cell r="BI40">
            <v>1158.45</v>
          </cell>
          <cell r="BJ40">
            <v>2621.7</v>
          </cell>
          <cell r="BL40">
            <v>6.7243833939817055</v>
          </cell>
          <cell r="BM40">
            <v>20.29225655370098</v>
          </cell>
          <cell r="BO40">
            <v>1082.78</v>
          </cell>
          <cell r="BP40">
            <v>2557.7800000000002</v>
          </cell>
          <cell r="BR40">
            <v>6.2851464036734521</v>
          </cell>
          <cell r="BS40">
            <v>19.901021354653906</v>
          </cell>
          <cell r="BU40">
            <v>79.430000000000007</v>
          </cell>
          <cell r="BV40">
            <v>110.3</v>
          </cell>
          <cell r="BX40">
            <v>125.86</v>
          </cell>
          <cell r="BY40">
            <v>116.60000000000001</v>
          </cell>
          <cell r="CA40">
            <v>100.52</v>
          </cell>
          <cell r="CB40">
            <v>119.56666666666666</v>
          </cell>
          <cell r="CD40">
            <v>132.88999999999999</v>
          </cell>
          <cell r="CE40">
            <v>114.73333333333335</v>
          </cell>
          <cell r="CG40">
            <v>76.260000000000005</v>
          </cell>
          <cell r="CH40">
            <v>108.79333333333334</v>
          </cell>
          <cell r="CJ40">
            <v>97.41</v>
          </cell>
          <cell r="CK40">
            <v>114.08333333333333</v>
          </cell>
          <cell r="CM40">
            <v>81.95</v>
          </cell>
          <cell r="CN40">
            <v>104.60000000000001</v>
          </cell>
          <cell r="CP40">
            <v>109.67</v>
          </cell>
          <cell r="CQ40">
            <v>110.86666666666667</v>
          </cell>
          <cell r="CS40">
            <v>97.65</v>
          </cell>
          <cell r="CT40">
            <v>125.56666666666668</v>
          </cell>
          <cell r="CV40">
            <v>111.64</v>
          </cell>
          <cell r="CW40">
            <v>123.3</v>
          </cell>
          <cell r="CY40">
            <v>96.92</v>
          </cell>
          <cell r="CZ40">
            <v>127.03333333333335</v>
          </cell>
          <cell r="DB40">
            <v>107.09</v>
          </cell>
          <cell r="DC40">
            <v>121.73333333333333</v>
          </cell>
          <cell r="DE40">
            <v>95.1</v>
          </cell>
          <cell r="DF40">
            <v>102.83333333333333</v>
          </cell>
          <cell r="DH40">
            <v>99</v>
          </cell>
          <cell r="DI40">
            <v>102.93333333333334</v>
          </cell>
          <cell r="DL40">
            <v>124669</v>
          </cell>
          <cell r="DO40">
            <v>510142</v>
          </cell>
          <cell r="DQ40">
            <v>101.36</v>
          </cell>
          <cell r="DR40">
            <v>115.34333333333332</v>
          </cell>
          <cell r="DT40">
            <v>77.39</v>
          </cell>
          <cell r="DU40">
            <v>109.18333333333334</v>
          </cell>
        </row>
        <row r="41">
          <cell r="E41">
            <v>177.02629010000001</v>
          </cell>
          <cell r="G41">
            <v>36.6</v>
          </cell>
          <cell r="I41">
            <v>27.3</v>
          </cell>
          <cell r="J41">
            <v>85.9</v>
          </cell>
          <cell r="K41">
            <v>97.600000000000009</v>
          </cell>
          <cell r="M41">
            <v>99.6</v>
          </cell>
          <cell r="N41">
            <v>101.76666666666667</v>
          </cell>
          <cell r="P41">
            <v>96.8</v>
          </cell>
          <cell r="Q41">
            <v>104.10000000000001</v>
          </cell>
          <cell r="S41" t="e">
            <v>#N/A</v>
          </cell>
          <cell r="T41">
            <v>102.53333333333335</v>
          </cell>
          <cell r="V41">
            <v>98.1</v>
          </cell>
          <cell r="W41">
            <v>102.56666666666666</v>
          </cell>
          <cell r="Y41">
            <v>100</v>
          </cell>
          <cell r="Z41">
            <v>99.966666666666654</v>
          </cell>
          <cell r="AB41">
            <v>6618</v>
          </cell>
          <cell r="AC41">
            <v>6772</v>
          </cell>
          <cell r="AE41">
            <v>2.2000000000000002</v>
          </cell>
          <cell r="AF41">
            <v>3.3666666666666671</v>
          </cell>
          <cell r="AH41">
            <v>2.2000000000000002</v>
          </cell>
          <cell r="AI41">
            <v>3.5</v>
          </cell>
          <cell r="AK41">
            <v>819.5</v>
          </cell>
          <cell r="AL41">
            <v>3659.7999999999997</v>
          </cell>
          <cell r="AN41">
            <v>1208.8</v>
          </cell>
          <cell r="AO41">
            <v>3511.5</v>
          </cell>
          <cell r="AQ41">
            <v>4.6292559118596133</v>
          </cell>
          <cell r="AR41">
            <v>25.98274725426559</v>
          </cell>
          <cell r="AT41">
            <v>6.8283643029358148</v>
          </cell>
          <cell r="AU41">
            <v>24.965925800516153</v>
          </cell>
          <cell r="AW41">
            <v>122855</v>
          </cell>
          <cell r="AX41">
            <v>183124.66666666666</v>
          </cell>
          <cell r="AZ41">
            <v>503012</v>
          </cell>
          <cell r="BA41">
            <v>577427</v>
          </cell>
          <cell r="BC41">
            <v>94.9</v>
          </cell>
          <cell r="BD41">
            <v>104.90000000000002</v>
          </cell>
          <cell r="BF41">
            <v>100.3</v>
          </cell>
          <cell r="BG41">
            <v>98.666666666666671</v>
          </cell>
          <cell r="BI41">
            <v>889.23</v>
          </cell>
          <cell r="BJ41">
            <v>3405.1000000000004</v>
          </cell>
          <cell r="BL41">
            <v>5.023152208057259</v>
          </cell>
          <cell r="BM41">
            <v>24.202856616394151</v>
          </cell>
          <cell r="BO41">
            <v>1132.42</v>
          </cell>
          <cell r="BP41">
            <v>2996.2</v>
          </cell>
          <cell r="BR41">
            <v>6.3969029648664595</v>
          </cell>
          <cell r="BS41">
            <v>21.349895784440331</v>
          </cell>
          <cell r="BU41">
            <v>71.63</v>
          </cell>
          <cell r="BV41">
            <v>100.13333333333334</v>
          </cell>
          <cell r="BX41">
            <v>110.91</v>
          </cell>
          <cell r="BY41">
            <v>129.4</v>
          </cell>
          <cell r="CA41">
            <v>90.58</v>
          </cell>
          <cell r="CB41">
            <v>113.53333333333335</v>
          </cell>
          <cell r="CD41">
            <v>119.27</v>
          </cell>
          <cell r="CE41">
            <v>134.06666666666666</v>
          </cell>
          <cell r="CG41">
            <v>73.099999999999994</v>
          </cell>
          <cell r="CH41">
            <v>106</v>
          </cell>
          <cell r="CJ41">
            <v>95.53</v>
          </cell>
          <cell r="CK41">
            <v>116.51</v>
          </cell>
          <cell r="CM41">
            <v>76.78</v>
          </cell>
          <cell r="CN41">
            <v>103.2</v>
          </cell>
          <cell r="CP41">
            <v>97.13</v>
          </cell>
          <cell r="CQ41">
            <v>115</v>
          </cell>
          <cell r="CS41">
            <v>91.43</v>
          </cell>
          <cell r="CT41">
            <v>126.7</v>
          </cell>
          <cell r="CV41">
            <v>99.19</v>
          </cell>
          <cell r="CW41">
            <v>132.63333333333333</v>
          </cell>
          <cell r="CY41">
            <v>92.4</v>
          </cell>
          <cell r="CZ41">
            <v>128.96666666666667</v>
          </cell>
          <cell r="DB41">
            <v>95.88</v>
          </cell>
          <cell r="DC41">
            <v>130.76666666666665</v>
          </cell>
          <cell r="DE41">
            <v>95.2</v>
          </cell>
          <cell r="DF41">
            <v>102.76666666666667</v>
          </cell>
          <cell r="DH41">
            <v>96.8</v>
          </cell>
          <cell r="DI41">
            <v>102.26666666666667</v>
          </cell>
          <cell r="DL41">
            <v>138524</v>
          </cell>
          <cell r="DO41">
            <v>507539</v>
          </cell>
          <cell r="DQ41">
            <v>89.53</v>
          </cell>
          <cell r="DR41">
            <v>120.49333333333334</v>
          </cell>
          <cell r="DT41">
            <v>73.72</v>
          </cell>
          <cell r="DU41">
            <v>108.44333333333333</v>
          </cell>
        </row>
        <row r="42">
          <cell r="E42">
            <v>170.11869290000001</v>
          </cell>
          <cell r="G42">
            <v>37.799999999999997</v>
          </cell>
          <cell r="I42">
            <v>36.4</v>
          </cell>
          <cell r="J42">
            <v>87.3</v>
          </cell>
          <cell r="K42">
            <v>93.733333333333334</v>
          </cell>
          <cell r="M42">
            <v>103.3</v>
          </cell>
          <cell r="N42">
            <v>99.066666666666663</v>
          </cell>
          <cell r="P42">
            <v>100.5</v>
          </cell>
          <cell r="Q42">
            <v>102.26666666666667</v>
          </cell>
          <cell r="S42" t="e">
            <v>#N/A</v>
          </cell>
          <cell r="T42">
            <v>102.60000000000001</v>
          </cell>
          <cell r="V42">
            <v>98.6</v>
          </cell>
          <cell r="W42">
            <v>102.16666666666667</v>
          </cell>
          <cell r="Y42">
            <v>99.9</v>
          </cell>
          <cell r="Z42">
            <v>99.166666666666671</v>
          </cell>
          <cell r="AB42">
            <v>6625</v>
          </cell>
          <cell r="AC42">
            <v>6698.333333333333</v>
          </cell>
          <cell r="AE42">
            <v>2.2000000000000002</v>
          </cell>
          <cell r="AF42">
            <v>3.8000000000000003</v>
          </cell>
          <cell r="AH42">
            <v>2.2000000000000002</v>
          </cell>
          <cell r="AI42">
            <v>3.6999999999999997</v>
          </cell>
          <cell r="AK42">
            <v>1474.8</v>
          </cell>
          <cell r="AL42">
            <v>3550.2</v>
          </cell>
          <cell r="AN42">
            <v>1205.5999999999999</v>
          </cell>
          <cell r="AO42">
            <v>3828.3999999999996</v>
          </cell>
          <cell r="AQ42">
            <v>8.669241309459883</v>
          </cell>
          <cell r="AR42">
            <v>25.62127657960735</v>
          </cell>
          <cell r="AT42">
            <v>7.0868167362929455</v>
          </cell>
          <cell r="AU42">
            <v>27.58676511634296</v>
          </cell>
          <cell r="AW42">
            <v>122867</v>
          </cell>
          <cell r="AX42">
            <v>189653.33333333334</v>
          </cell>
          <cell r="AZ42">
            <v>501428</v>
          </cell>
          <cell r="BA42">
            <v>586921.66666666663</v>
          </cell>
          <cell r="BC42">
            <v>94.1</v>
          </cell>
          <cell r="BD42">
            <v>95.066666666666663</v>
          </cell>
          <cell r="BF42">
            <v>99.9</v>
          </cell>
          <cell r="BG42">
            <v>98.033333333333346</v>
          </cell>
          <cell r="BI42">
            <v>1498.59</v>
          </cell>
          <cell r="BJ42">
            <v>2924.37</v>
          </cell>
          <cell r="BL42">
            <v>8.8090848480766795</v>
          </cell>
          <cell r="BM42">
            <v>21.091922104437906</v>
          </cell>
          <cell r="BO42">
            <v>1208.45</v>
          </cell>
          <cell r="BP42">
            <v>3325.3999999999996</v>
          </cell>
          <cell r="BR42">
            <v>7.1035697453327886</v>
          </cell>
          <cell r="BS42">
            <v>23.933578245999271</v>
          </cell>
          <cell r="BU42">
            <v>69.81</v>
          </cell>
          <cell r="BV42">
            <v>101.16666666666667</v>
          </cell>
          <cell r="BX42">
            <v>131</v>
          </cell>
          <cell r="BY42">
            <v>128.29999999999998</v>
          </cell>
          <cell r="CA42">
            <v>85.13</v>
          </cell>
          <cell r="CB42">
            <v>115.63333333333333</v>
          </cell>
          <cell r="CD42">
            <v>145.5</v>
          </cell>
          <cell r="CE42">
            <v>135.56666666666666</v>
          </cell>
          <cell r="CG42">
            <v>76.78</v>
          </cell>
          <cell r="CH42">
            <v>103.87333333333333</v>
          </cell>
          <cell r="CJ42">
            <v>98.82</v>
          </cell>
          <cell r="CK42">
            <v>114.02</v>
          </cell>
          <cell r="CM42">
            <v>75.22</v>
          </cell>
          <cell r="CN42">
            <v>101</v>
          </cell>
          <cell r="CP42">
            <v>114.92</v>
          </cell>
          <cell r="CQ42">
            <v>113.5</v>
          </cell>
          <cell r="CS42">
            <v>88.65</v>
          </cell>
          <cell r="CT42">
            <v>133</v>
          </cell>
          <cell r="CV42">
            <v>119.01</v>
          </cell>
          <cell r="CW42">
            <v>135.16666666666666</v>
          </cell>
          <cell r="CY42">
            <v>92.47</v>
          </cell>
          <cell r="CZ42">
            <v>121.96666666666665</v>
          </cell>
          <cell r="DB42">
            <v>113.55</v>
          </cell>
          <cell r="DC42">
            <v>120.83333333333333</v>
          </cell>
          <cell r="DE42">
            <v>95.5</v>
          </cell>
          <cell r="DF42">
            <v>102.60000000000001</v>
          </cell>
          <cell r="DH42">
            <v>96.4</v>
          </cell>
          <cell r="DI42">
            <v>103.3</v>
          </cell>
          <cell r="DL42">
            <v>123074</v>
          </cell>
          <cell r="DO42">
            <v>505315</v>
          </cell>
          <cell r="DQ42">
            <v>105.39</v>
          </cell>
          <cell r="DR42">
            <v>109.53333333333335</v>
          </cell>
          <cell r="DT42">
            <v>74.599999999999994</v>
          </cell>
          <cell r="DU42">
            <v>102</v>
          </cell>
        </row>
        <row r="43">
          <cell r="E43">
            <v>160.53564979999999</v>
          </cell>
          <cell r="G43">
            <v>36.1</v>
          </cell>
          <cell r="I43">
            <v>9.1</v>
          </cell>
          <cell r="J43">
            <v>85.9</v>
          </cell>
          <cell r="K43">
            <v>90.333333333333329</v>
          </cell>
          <cell r="M43">
            <v>99.4</v>
          </cell>
          <cell r="N43">
            <v>94.633333333333326</v>
          </cell>
          <cell r="P43">
            <v>97.4</v>
          </cell>
          <cell r="Q43">
            <v>98.133333333333326</v>
          </cell>
          <cell r="S43" t="e">
            <v>#N/A</v>
          </cell>
          <cell r="T43">
            <v>102.33333333333333</v>
          </cell>
          <cell r="V43">
            <v>98.7</v>
          </cell>
          <cell r="W43">
            <v>102.66666666666667</v>
          </cell>
          <cell r="Y43">
            <v>99.7</v>
          </cell>
          <cell r="Z43">
            <v>100.59999999999998</v>
          </cell>
          <cell r="AB43">
            <v>6642</v>
          </cell>
          <cell r="AC43">
            <v>6868.333333333333</v>
          </cell>
          <cell r="AE43">
            <v>2.2000000000000002</v>
          </cell>
          <cell r="AF43">
            <v>4.2333333333333334</v>
          </cell>
          <cell r="AH43">
            <v>2.2000000000000002</v>
          </cell>
          <cell r="AI43">
            <v>4.0666666666666664</v>
          </cell>
          <cell r="AK43">
            <v>1283.0999999999999</v>
          </cell>
          <cell r="AL43">
            <v>3858.6</v>
          </cell>
          <cell r="AN43">
            <v>1283.4000000000001</v>
          </cell>
          <cell r="AO43">
            <v>3839</v>
          </cell>
          <cell r="AQ43">
            <v>7.9926172261334072</v>
          </cell>
          <cell r="AR43">
            <v>25.764595547235032</v>
          </cell>
          <cell r="AT43">
            <v>7.9944859699318958</v>
          </cell>
          <cell r="AU43">
            <v>25.646864506995747</v>
          </cell>
          <cell r="AW43">
            <v>122997</v>
          </cell>
          <cell r="AX43">
            <v>190587</v>
          </cell>
          <cell r="AZ43">
            <v>502146</v>
          </cell>
          <cell r="BA43">
            <v>590497.33333333337</v>
          </cell>
          <cell r="BC43">
            <v>98.4</v>
          </cell>
          <cell r="BD43">
            <v>94.466666666666654</v>
          </cell>
          <cell r="BF43">
            <v>99.7</v>
          </cell>
          <cell r="BG43">
            <v>96.333333333333329</v>
          </cell>
          <cell r="BI43">
            <v>1312.64</v>
          </cell>
          <cell r="BJ43">
            <v>3654.2299999999996</v>
          </cell>
          <cell r="BL43">
            <v>8.1766261988245326</v>
          </cell>
          <cell r="BM43">
            <v>24.481971139176483</v>
          </cell>
          <cell r="BO43">
            <v>1313.38</v>
          </cell>
          <cell r="BP43">
            <v>3798.88</v>
          </cell>
          <cell r="BR43">
            <v>8.1812357668608016</v>
          </cell>
          <cell r="BS43">
            <v>25.468433497114788</v>
          </cell>
          <cell r="BU43">
            <v>71.98</v>
          </cell>
          <cell r="BV43">
            <v>92.833333333333329</v>
          </cell>
          <cell r="BX43">
            <v>116.54</v>
          </cell>
          <cell r="BY43">
            <v>134.86666666666665</v>
          </cell>
          <cell r="CA43">
            <v>85.72</v>
          </cell>
          <cell r="CB43">
            <v>108.53333333333335</v>
          </cell>
          <cell r="CD43">
            <v>127.55</v>
          </cell>
          <cell r="CE43">
            <v>143.46666666666667</v>
          </cell>
          <cell r="CG43">
            <v>74.650000000000006</v>
          </cell>
          <cell r="CH43">
            <v>100.22666666666667</v>
          </cell>
          <cell r="CJ43">
            <v>100.04</v>
          </cell>
          <cell r="CK43">
            <v>112.50666666666666</v>
          </cell>
          <cell r="CM43">
            <v>77.760000000000005</v>
          </cell>
          <cell r="CN43">
            <v>95.899999999999991</v>
          </cell>
          <cell r="CP43">
            <v>120.62</v>
          </cell>
          <cell r="CQ43">
            <v>111.96666666666665</v>
          </cell>
          <cell r="CS43">
            <v>89.72</v>
          </cell>
          <cell r="CT43">
            <v>128.03333333333333</v>
          </cell>
          <cell r="CV43">
            <v>119.35</v>
          </cell>
          <cell r="CW43">
            <v>136.16666666666666</v>
          </cell>
          <cell r="CY43">
            <v>93.1</v>
          </cell>
          <cell r="CZ43">
            <v>115.13333333333333</v>
          </cell>
          <cell r="DB43">
            <v>108.65</v>
          </cell>
          <cell r="DC43">
            <v>122.66666666666667</v>
          </cell>
          <cell r="DE43">
            <v>95.6</v>
          </cell>
          <cell r="DF43">
            <v>102.43333333333334</v>
          </cell>
          <cell r="DH43">
            <v>96.9</v>
          </cell>
          <cell r="DI43">
            <v>101.83333333333333</v>
          </cell>
          <cell r="DL43">
            <v>120245</v>
          </cell>
          <cell r="DO43">
            <v>501931</v>
          </cell>
          <cell r="DQ43">
            <v>103.61</v>
          </cell>
          <cell r="DR43">
            <v>111.53333333333335</v>
          </cell>
          <cell r="DT43">
            <v>77.83</v>
          </cell>
          <cell r="DU43">
            <v>99.399999999999991</v>
          </cell>
        </row>
        <row r="44">
          <cell r="E44">
            <v>153.46715029999999</v>
          </cell>
          <cell r="G44">
            <v>35</v>
          </cell>
          <cell r="I44">
            <v>18.2</v>
          </cell>
          <cell r="J44">
            <v>85</v>
          </cell>
          <cell r="K44">
            <v>90.09999999999998</v>
          </cell>
          <cell r="M44">
            <v>98.6</v>
          </cell>
          <cell r="N44">
            <v>94.666666666666671</v>
          </cell>
          <cell r="P44">
            <v>96.2</v>
          </cell>
          <cell r="Q44">
            <v>98.2</v>
          </cell>
          <cell r="S44" t="e">
            <v>#N/A</v>
          </cell>
          <cell r="T44">
            <v>102.10000000000001</v>
          </cell>
          <cell r="V44">
            <v>98.5</v>
          </cell>
          <cell r="W44">
            <v>102.09999999999998</v>
          </cell>
          <cell r="Y44">
            <v>99.7</v>
          </cell>
          <cell r="Z44">
            <v>100.03333333333335</v>
          </cell>
          <cell r="AB44">
            <v>6632</v>
          </cell>
          <cell r="AC44">
            <v>6836.666666666667</v>
          </cell>
          <cell r="AE44">
            <v>2.2000000000000002</v>
          </cell>
          <cell r="AF44">
            <v>4.166666666666667</v>
          </cell>
          <cell r="AH44">
            <v>2.2999999999999998</v>
          </cell>
          <cell r="AI44">
            <v>4.2333333333333334</v>
          </cell>
          <cell r="AK44">
            <v>1235</v>
          </cell>
          <cell r="AL44">
            <v>4451.8999999999996</v>
          </cell>
          <cell r="AN44">
            <v>1471.5</v>
          </cell>
          <cell r="AO44">
            <v>4145.3</v>
          </cell>
          <cell r="AQ44">
            <v>8.0473247700618842</v>
          </cell>
          <cell r="AR44">
            <v>28.526771982895632</v>
          </cell>
          <cell r="AT44">
            <v>9.588371173397622</v>
          </cell>
          <cell r="AU44">
            <v>26.51229171320788</v>
          </cell>
          <cell r="AW44">
            <v>123542</v>
          </cell>
          <cell r="AX44">
            <v>193591.66666666666</v>
          </cell>
          <cell r="AZ44">
            <v>503124</v>
          </cell>
          <cell r="BA44">
            <v>596861.66666666663</v>
          </cell>
          <cell r="BC44">
            <v>97.2</v>
          </cell>
          <cell r="BD44">
            <v>93.333333333333329</v>
          </cell>
          <cell r="BF44">
            <v>99.8</v>
          </cell>
          <cell r="BG44">
            <v>95.133333333333326</v>
          </cell>
          <cell r="BI44">
            <v>932.29</v>
          </cell>
          <cell r="BJ44">
            <v>3742.75</v>
          </cell>
          <cell r="BL44">
            <v>6.0748505343165942</v>
          </cell>
          <cell r="BM44">
            <v>24.005556612938371</v>
          </cell>
          <cell r="BO44">
            <v>1146.92</v>
          </cell>
          <cell r="BP44">
            <v>3638.66</v>
          </cell>
          <cell r="BR44">
            <v>7.4733908706715599</v>
          </cell>
          <cell r="BS44">
            <v>23.286540412860674</v>
          </cell>
          <cell r="BU44">
            <v>75.53</v>
          </cell>
          <cell r="BV44">
            <v>94.233333333333334</v>
          </cell>
          <cell r="BX44">
            <v>95.1</v>
          </cell>
          <cell r="BY44">
            <v>132.66666666666666</v>
          </cell>
          <cell r="CA44">
            <v>89.39</v>
          </cell>
          <cell r="CB44">
            <v>114.13333333333334</v>
          </cell>
          <cell r="CD44">
            <v>100.69</v>
          </cell>
          <cell r="CE44">
            <v>144.06666666666669</v>
          </cell>
          <cell r="CG44">
            <v>74.209999999999994</v>
          </cell>
          <cell r="CH44">
            <v>101.48333333333333</v>
          </cell>
          <cell r="CJ44">
            <v>95.44</v>
          </cell>
          <cell r="CK44">
            <v>111.33999999999999</v>
          </cell>
          <cell r="CM44">
            <v>77.680000000000007</v>
          </cell>
          <cell r="CN44">
            <v>91.666666666666671</v>
          </cell>
          <cell r="CP44">
            <v>104.54</v>
          </cell>
          <cell r="CQ44">
            <v>115.60000000000001</v>
          </cell>
          <cell r="CS44">
            <v>90.68</v>
          </cell>
          <cell r="CT44">
            <v>127.66666666666667</v>
          </cell>
          <cell r="CV44">
            <v>106.11</v>
          </cell>
          <cell r="CW44">
            <v>144.26666666666668</v>
          </cell>
          <cell r="CY44">
            <v>92.03</v>
          </cell>
          <cell r="CZ44">
            <v>119.56666666666666</v>
          </cell>
          <cell r="DB44">
            <v>96.85</v>
          </cell>
          <cell r="DC44">
            <v>126.86666666666667</v>
          </cell>
          <cell r="DE44">
            <v>95.6</v>
          </cell>
          <cell r="DF44">
            <v>102.26666666666667</v>
          </cell>
          <cell r="DH44">
            <v>96.5</v>
          </cell>
          <cell r="DI44">
            <v>101.06666666666666</v>
          </cell>
          <cell r="DL44">
            <v>120450</v>
          </cell>
          <cell r="DO44">
            <v>493989</v>
          </cell>
          <cell r="DQ44">
            <v>92.54</v>
          </cell>
          <cell r="DR44">
            <v>112.7</v>
          </cell>
          <cell r="DT44">
            <v>76.58</v>
          </cell>
          <cell r="DU44">
            <v>101.76666666666667</v>
          </cell>
        </row>
        <row r="45">
          <cell r="E45">
            <v>153.627938</v>
          </cell>
          <cell r="G45">
            <v>37</v>
          </cell>
          <cell r="I45">
            <v>18.2</v>
          </cell>
          <cell r="J45">
            <v>86.1</v>
          </cell>
          <cell r="K45">
            <v>89.266666666666652</v>
          </cell>
          <cell r="M45">
            <v>98</v>
          </cell>
          <cell r="N45">
            <v>93.966666666666654</v>
          </cell>
          <cell r="P45">
            <v>95.8</v>
          </cell>
          <cell r="Q45">
            <v>97.466666666666654</v>
          </cell>
          <cell r="S45" t="e">
            <v>#N/A</v>
          </cell>
          <cell r="T45">
            <v>103</v>
          </cell>
          <cell r="V45">
            <v>98.5</v>
          </cell>
          <cell r="W45">
            <v>103.10000000000001</v>
          </cell>
          <cell r="Y45">
            <v>99.8</v>
          </cell>
          <cell r="Z45">
            <v>99.666666666666671</v>
          </cell>
          <cell r="AB45">
            <v>6566</v>
          </cell>
          <cell r="AC45">
            <v>6768.333333333333</v>
          </cell>
          <cell r="AE45">
            <v>2.2000000000000002</v>
          </cell>
          <cell r="AF45">
            <v>4.2333333333333334</v>
          </cell>
          <cell r="AH45">
            <v>2.2999999999999998</v>
          </cell>
          <cell r="AI45">
            <v>4.4000000000000004</v>
          </cell>
          <cell r="AK45">
            <v>1410.2</v>
          </cell>
          <cell r="AL45">
            <v>3924.1</v>
          </cell>
          <cell r="AN45">
            <v>1178.7</v>
          </cell>
          <cell r="AO45">
            <v>3895.0999999999995</v>
          </cell>
          <cell r="AQ45">
            <v>9.1793199749904861</v>
          </cell>
          <cell r="AR45">
            <v>27.95246176559678</v>
          </cell>
          <cell r="AT45">
            <v>7.6724326014191506</v>
          </cell>
          <cell r="AU45">
            <v>27.722206497700391</v>
          </cell>
          <cell r="AW45">
            <v>124381</v>
          </cell>
          <cell r="AX45">
            <v>197369.66666666666</v>
          </cell>
          <cell r="AZ45">
            <v>504026</v>
          </cell>
          <cell r="BA45">
            <v>603521.66666666663</v>
          </cell>
          <cell r="BC45">
            <v>126</v>
          </cell>
          <cell r="BD45">
            <v>100.33333333333333</v>
          </cell>
          <cell r="BF45">
            <v>101.6</v>
          </cell>
          <cell r="BG45">
            <v>94.3</v>
          </cell>
          <cell r="BI45">
            <v>1388.97</v>
          </cell>
          <cell r="BJ45">
            <v>3670.0199999999995</v>
          </cell>
          <cell r="BL45">
            <v>9.0411289644465587</v>
          </cell>
          <cell r="BM45">
            <v>26.1211077062109</v>
          </cell>
          <cell r="BO45">
            <v>1118.67</v>
          </cell>
          <cell r="BP45">
            <v>3289.38</v>
          </cell>
          <cell r="BR45">
            <v>7.2816833615250376</v>
          </cell>
          <cell r="BS45">
            <v>23.373003800734651</v>
          </cell>
          <cell r="BU45">
            <v>81.08</v>
          </cell>
          <cell r="BV45">
            <v>90.633333333333326</v>
          </cell>
          <cell r="BX45">
            <v>112.62</v>
          </cell>
          <cell r="BY45">
            <v>135.03333333333333</v>
          </cell>
          <cell r="CA45">
            <v>97.21</v>
          </cell>
          <cell r="CB45">
            <v>107.03333333333335</v>
          </cell>
          <cell r="CD45">
            <v>118.13</v>
          </cell>
          <cell r="CE45">
            <v>141.69999999999999</v>
          </cell>
          <cell r="CG45">
            <v>76.78</v>
          </cell>
          <cell r="CH45">
            <v>101.13666666666666</v>
          </cell>
          <cell r="CJ45">
            <v>96.94</v>
          </cell>
          <cell r="CK45">
            <v>108.91666666666667</v>
          </cell>
          <cell r="CM45">
            <v>73.819999999999993</v>
          </cell>
          <cell r="CN45">
            <v>87.033333333333346</v>
          </cell>
          <cell r="CP45">
            <v>110.01</v>
          </cell>
          <cell r="CQ45">
            <v>117.40000000000002</v>
          </cell>
          <cell r="CS45">
            <v>86.72</v>
          </cell>
          <cell r="CT45">
            <v>107.43333333333334</v>
          </cell>
          <cell r="CV45">
            <v>114.17</v>
          </cell>
          <cell r="CW45">
            <v>130.4</v>
          </cell>
          <cell r="CY45">
            <v>92.85</v>
          </cell>
          <cell r="CZ45">
            <v>108.06666666666668</v>
          </cell>
          <cell r="DB45">
            <v>110.67</v>
          </cell>
          <cell r="DC45">
            <v>117.43333333333332</v>
          </cell>
          <cell r="DE45">
            <v>95.6</v>
          </cell>
          <cell r="DF45">
            <v>102.43333333333334</v>
          </cell>
          <cell r="DH45">
            <v>99.3</v>
          </cell>
          <cell r="DI45">
            <v>100.8</v>
          </cell>
          <cell r="DL45">
            <v>134730</v>
          </cell>
          <cell r="DO45">
            <v>492818</v>
          </cell>
          <cell r="DQ45">
            <v>104.27</v>
          </cell>
          <cell r="DR45">
            <v>112.83333333333333</v>
          </cell>
          <cell r="DT45">
            <v>76.73</v>
          </cell>
          <cell r="DU45">
            <v>103.56666666666666</v>
          </cell>
        </row>
        <row r="46">
          <cell r="E46">
            <v>151.59514440000001</v>
          </cell>
          <cell r="G46">
            <v>40.299999999999997</v>
          </cell>
          <cell r="I46">
            <v>63.6</v>
          </cell>
          <cell r="J46">
            <v>86.1</v>
          </cell>
          <cell r="K46">
            <v>90.600000000000009</v>
          </cell>
          <cell r="M46">
            <v>99.3</v>
          </cell>
          <cell r="N46">
            <v>94.933333333333323</v>
          </cell>
          <cell r="P46">
            <v>96.6</v>
          </cell>
          <cell r="Q46">
            <v>97.966666666666654</v>
          </cell>
          <cell r="S46" t="e">
            <v>#N/A</v>
          </cell>
          <cell r="T46">
            <v>102.5</v>
          </cell>
          <cell r="V46">
            <v>98.4</v>
          </cell>
          <cell r="W46">
            <v>102.06666666666666</v>
          </cell>
          <cell r="Y46">
            <v>99.3</v>
          </cell>
          <cell r="Z46">
            <v>98.533333333333346</v>
          </cell>
          <cell r="AB46">
            <v>6449</v>
          </cell>
          <cell r="AC46">
            <v>6683</v>
          </cell>
          <cell r="AE46">
            <v>2.4</v>
          </cell>
          <cell r="AF46">
            <v>4.7333333333333334</v>
          </cell>
          <cell r="AH46">
            <v>2.2999999999999998</v>
          </cell>
          <cell r="AI46">
            <v>4.6333333333333329</v>
          </cell>
          <cell r="AK46">
            <v>635.79999999999995</v>
          </cell>
          <cell r="AL46">
            <v>2935.2</v>
          </cell>
          <cell r="AN46">
            <v>1276</v>
          </cell>
          <cell r="AO46">
            <v>3332.1</v>
          </cell>
          <cell r="AQ46">
            <v>4.1940657302477558</v>
          </cell>
          <cell r="AR46">
            <v>22.453135000708532</v>
          </cell>
          <cell r="AT46">
            <v>8.417156136829405</v>
          </cell>
          <cell r="AU46">
            <v>25.463007984853494</v>
          </cell>
          <cell r="AW46">
            <v>124236</v>
          </cell>
          <cell r="AX46">
            <v>202579.66666666666</v>
          </cell>
          <cell r="AZ46">
            <v>504409</v>
          </cell>
          <cell r="BA46">
            <v>610151.33333333337</v>
          </cell>
          <cell r="BC46">
            <v>91.8</v>
          </cell>
          <cell r="BD46">
            <v>90.90000000000002</v>
          </cell>
          <cell r="BF46">
            <v>98.3</v>
          </cell>
          <cell r="BG46">
            <v>93.7</v>
          </cell>
          <cell r="BI46">
            <v>655.11</v>
          </cell>
          <cell r="BJ46">
            <v>2988.61</v>
          </cell>
          <cell r="BL46">
            <v>4.3214444802494612</v>
          </cell>
          <cell r="BM46">
            <v>22.871805092383539</v>
          </cell>
          <cell r="BO46">
            <v>1183.07</v>
          </cell>
          <cell r="BP46">
            <v>3350.6000000000004</v>
          </cell>
          <cell r="BR46">
            <v>7.8041417796228565</v>
          </cell>
          <cell r="BS46">
            <v>25.616340229341855</v>
          </cell>
          <cell r="BU46">
            <v>71.28</v>
          </cell>
          <cell r="BV46">
            <v>91.800000000000011</v>
          </cell>
          <cell r="BX46">
            <v>116.3</v>
          </cell>
          <cell r="BY46">
            <v>129.33333333333334</v>
          </cell>
          <cell r="CA46">
            <v>81.11</v>
          </cell>
          <cell r="CB46">
            <v>107.3</v>
          </cell>
          <cell r="CD46">
            <v>124.75</v>
          </cell>
          <cell r="CE46">
            <v>132.1</v>
          </cell>
          <cell r="CG46">
            <v>77.19</v>
          </cell>
          <cell r="CH46">
            <v>108.13</v>
          </cell>
          <cell r="CJ46">
            <v>96.36</v>
          </cell>
          <cell r="CK46">
            <v>110.57</v>
          </cell>
          <cell r="CM46">
            <v>76.2</v>
          </cell>
          <cell r="CN46">
            <v>97.899999999999991</v>
          </cell>
          <cell r="CP46">
            <v>92</v>
          </cell>
          <cell r="CQ46">
            <v>113.43333333333334</v>
          </cell>
          <cell r="CS46">
            <v>89.4</v>
          </cell>
          <cell r="CT46">
            <v>116.96666666666665</v>
          </cell>
          <cell r="CV46">
            <v>94.7</v>
          </cell>
          <cell r="CW46">
            <v>124.13333333333333</v>
          </cell>
          <cell r="CY46">
            <v>89.67</v>
          </cell>
          <cell r="CZ46">
            <v>106.03333333333332</v>
          </cell>
          <cell r="DB46">
            <v>87.04</v>
          </cell>
          <cell r="DC46">
            <v>109.3</v>
          </cell>
          <cell r="DE46">
            <v>96</v>
          </cell>
          <cell r="DF46">
            <v>102.23333333333333</v>
          </cell>
          <cell r="DH46">
            <v>96.2</v>
          </cell>
          <cell r="DI46">
            <v>101.63333333333333</v>
          </cell>
          <cell r="DL46">
            <v>121830</v>
          </cell>
          <cell r="DO46">
            <v>500082</v>
          </cell>
          <cell r="DQ46">
            <v>80.069999999999993</v>
          </cell>
          <cell r="DR46">
            <v>106.09999999999998</v>
          </cell>
          <cell r="DT46">
            <v>74.989999999999995</v>
          </cell>
          <cell r="DU46">
            <v>106.13333333333333</v>
          </cell>
        </row>
        <row r="47">
          <cell r="E47">
            <v>142.9453279</v>
          </cell>
          <cell r="G47">
            <v>39.6</v>
          </cell>
          <cell r="I47">
            <v>72.7</v>
          </cell>
          <cell r="J47">
            <v>87.2</v>
          </cell>
          <cell r="K47">
            <v>92.633333333333326</v>
          </cell>
          <cell r="M47">
            <v>99.8</v>
          </cell>
          <cell r="N47">
            <v>92.3</v>
          </cell>
          <cell r="P47">
            <v>97.5</v>
          </cell>
          <cell r="Q47">
            <v>97.2</v>
          </cell>
          <cell r="S47" t="e">
            <v>#N/A</v>
          </cell>
          <cell r="T47">
            <v>102.10000000000001</v>
          </cell>
          <cell r="V47">
            <v>98.5</v>
          </cell>
          <cell r="W47">
            <v>102.39999999999999</v>
          </cell>
          <cell r="Y47">
            <v>99</v>
          </cell>
          <cell r="Z47">
            <v>99.366666666666674</v>
          </cell>
          <cell r="AB47">
            <v>6443</v>
          </cell>
          <cell r="AC47">
            <v>6841.666666666667</v>
          </cell>
          <cell r="AE47">
            <v>2.4</v>
          </cell>
          <cell r="AF47">
            <v>4.8999999999999995</v>
          </cell>
          <cell r="AH47">
            <v>2.2999999999999998</v>
          </cell>
          <cell r="AI47">
            <v>4.7333333333333334</v>
          </cell>
          <cell r="AK47">
            <v>1432.5</v>
          </cell>
          <cell r="AL47">
            <v>3252.5</v>
          </cell>
          <cell r="AN47">
            <v>1336</v>
          </cell>
          <cell r="AO47">
            <v>3307.9</v>
          </cell>
          <cell r="AQ47">
            <v>10.021313890035856</v>
          </cell>
          <cell r="AR47">
            <v>25.526885647799247</v>
          </cell>
          <cell r="AT47">
            <v>9.3462306157681709</v>
          </cell>
          <cell r="AU47">
            <v>25.894047006317162</v>
          </cell>
          <cell r="AW47">
            <v>124190</v>
          </cell>
          <cell r="AX47">
            <v>211052</v>
          </cell>
          <cell r="AZ47">
            <v>505466</v>
          </cell>
          <cell r="BA47">
            <v>614825</v>
          </cell>
          <cell r="BC47">
            <v>87.6</v>
          </cell>
          <cell r="BD47">
            <v>92.066666666666663</v>
          </cell>
          <cell r="BF47">
            <v>99.7</v>
          </cell>
          <cell r="BG47">
            <v>93.8</v>
          </cell>
          <cell r="BI47">
            <v>1304.21</v>
          </cell>
          <cell r="BJ47">
            <v>3019.41</v>
          </cell>
          <cell r="BL47">
            <v>9.1238378977477588</v>
          </cell>
          <cell r="BM47">
            <v>23.68859997061919</v>
          </cell>
          <cell r="BO47">
            <v>1197.48</v>
          </cell>
          <cell r="BP47">
            <v>3113.37</v>
          </cell>
          <cell r="BR47">
            <v>8.3771888007260991</v>
          </cell>
          <cell r="BS47">
            <v>24.390457113037684</v>
          </cell>
          <cell r="BU47">
            <v>62.7</v>
          </cell>
          <cell r="BV47">
            <v>90.933333333333337</v>
          </cell>
          <cell r="BX47">
            <v>113.24</v>
          </cell>
          <cell r="BY47">
            <v>123.8</v>
          </cell>
          <cell r="CA47">
            <v>75.3</v>
          </cell>
          <cell r="CB47">
            <v>102</v>
          </cell>
          <cell r="CD47">
            <v>118.89</v>
          </cell>
          <cell r="CE47">
            <v>125.73333333333333</v>
          </cell>
          <cell r="CG47">
            <v>76.75</v>
          </cell>
          <cell r="CH47">
            <v>109.12</v>
          </cell>
          <cell r="CJ47">
            <v>96.42</v>
          </cell>
          <cell r="CK47">
            <v>110.78666666666668</v>
          </cell>
          <cell r="CM47">
            <v>72.75</v>
          </cell>
          <cell r="CN47">
            <v>91.3</v>
          </cell>
          <cell r="CP47">
            <v>105.11</v>
          </cell>
          <cell r="CQ47">
            <v>115.03333333333335</v>
          </cell>
          <cell r="CS47">
            <v>85.43</v>
          </cell>
          <cell r="CT47">
            <v>107.73333333333333</v>
          </cell>
          <cell r="CV47">
            <v>110.71</v>
          </cell>
          <cell r="CW47">
            <v>128.9</v>
          </cell>
          <cell r="CY47">
            <v>82.06</v>
          </cell>
          <cell r="CZ47">
            <v>109.69999999999999</v>
          </cell>
          <cell r="DB47">
            <v>100.02</v>
          </cell>
          <cell r="DC47">
            <v>112.43333333333332</v>
          </cell>
          <cell r="DE47">
            <v>96</v>
          </cell>
          <cell r="DF47">
            <v>102.09999999999998</v>
          </cell>
          <cell r="DH47">
            <v>97.1</v>
          </cell>
          <cell r="DI47">
            <v>100.63333333333333</v>
          </cell>
          <cell r="DL47">
            <v>120286</v>
          </cell>
          <cell r="DO47">
            <v>502201</v>
          </cell>
          <cell r="DQ47">
            <v>92.7</v>
          </cell>
          <cell r="DR47">
            <v>109.93333333333334</v>
          </cell>
          <cell r="DT47">
            <v>68.05</v>
          </cell>
          <cell r="DU47">
            <v>108</v>
          </cell>
        </row>
        <row r="48">
          <cell r="E48">
            <v>137.88057420000001</v>
          </cell>
          <cell r="G48">
            <v>39.9</v>
          </cell>
          <cell r="I48">
            <v>68.2</v>
          </cell>
          <cell r="J48">
            <v>87.7</v>
          </cell>
          <cell r="K48">
            <v>94.7</v>
          </cell>
          <cell r="M48">
            <v>99.4</v>
          </cell>
          <cell r="N48">
            <v>96.633333333333326</v>
          </cell>
          <cell r="P48">
            <v>96.3</v>
          </cell>
          <cell r="Q48">
            <v>100.86666666666667</v>
          </cell>
          <cell r="S48" t="e">
            <v>#N/A</v>
          </cell>
          <cell r="T48">
            <v>102.16666666666667</v>
          </cell>
          <cell r="V48">
            <v>98.8</v>
          </cell>
          <cell r="W48">
            <v>102.09999999999998</v>
          </cell>
          <cell r="Y48">
            <v>98.6</v>
          </cell>
          <cell r="Z48">
            <v>98.8</v>
          </cell>
          <cell r="AB48">
            <v>6522</v>
          </cell>
          <cell r="AC48">
            <v>6825.666666666667</v>
          </cell>
          <cell r="AE48">
            <v>2.6</v>
          </cell>
          <cell r="AF48">
            <v>4.666666666666667</v>
          </cell>
          <cell r="AH48">
            <v>2.2999999999999998</v>
          </cell>
          <cell r="AI48">
            <v>4.7</v>
          </cell>
          <cell r="AK48">
            <v>2221.3000000000002</v>
          </cell>
          <cell r="AL48">
            <v>3243.6</v>
          </cell>
          <cell r="AN48">
            <v>1409</v>
          </cell>
          <cell r="AO48">
            <v>3124.5</v>
          </cell>
          <cell r="AQ48">
            <v>16.110318751486602</v>
          </cell>
          <cell r="AR48">
            <v>27.353820060391357</v>
          </cell>
          <cell r="AT48">
            <v>10.218988484601189</v>
          </cell>
          <cell r="AU48">
            <v>26.254927879307498</v>
          </cell>
          <cell r="AW48">
            <v>123865</v>
          </cell>
          <cell r="AX48">
            <v>217439</v>
          </cell>
          <cell r="AZ48">
            <v>503855</v>
          </cell>
          <cell r="BA48">
            <v>618340.33333333337</v>
          </cell>
          <cell r="BC48">
            <v>105.4</v>
          </cell>
          <cell r="BD48">
            <v>91.466666666666654</v>
          </cell>
          <cell r="BF48">
            <v>99.4</v>
          </cell>
          <cell r="BG48">
            <v>93.3</v>
          </cell>
          <cell r="BI48">
            <v>1576.22</v>
          </cell>
          <cell r="BJ48">
            <v>3314.54</v>
          </cell>
          <cell r="BL48">
            <v>11.431777167635264</v>
          </cell>
          <cell r="BM48">
            <v>28.101084701332141</v>
          </cell>
          <cell r="BO48">
            <v>1169.22</v>
          </cell>
          <cell r="BP48">
            <v>3214.8900000000003</v>
          </cell>
          <cell r="BR48">
            <v>8.4799472788966668</v>
          </cell>
          <cell r="BS48">
            <v>27.12664158457077</v>
          </cell>
          <cell r="BU48">
            <v>80.989999999999995</v>
          </cell>
          <cell r="BV48">
            <v>92.13333333333334</v>
          </cell>
          <cell r="BX48">
            <v>125.49</v>
          </cell>
          <cell r="BY48">
            <v>129.86666666666667</v>
          </cell>
          <cell r="CA48">
            <v>91.17</v>
          </cell>
          <cell r="CB48">
            <v>107.53333333333335</v>
          </cell>
          <cell r="CD48">
            <v>131.11000000000001</v>
          </cell>
          <cell r="CE48">
            <v>124.13333333333333</v>
          </cell>
          <cell r="CG48">
            <v>78.63</v>
          </cell>
          <cell r="CH48">
            <v>111</v>
          </cell>
          <cell r="CJ48">
            <v>98.35</v>
          </cell>
          <cell r="CK48">
            <v>115.88666666666667</v>
          </cell>
          <cell r="CM48">
            <v>95.58</v>
          </cell>
          <cell r="CN48">
            <v>86.5</v>
          </cell>
          <cell r="CP48">
            <v>113.55</v>
          </cell>
          <cell r="CQ48">
            <v>123.66666666666667</v>
          </cell>
          <cell r="CS48">
            <v>107.51</v>
          </cell>
          <cell r="CT48">
            <v>101.03333333333335</v>
          </cell>
          <cell r="CV48">
            <v>118.2</v>
          </cell>
          <cell r="CW48">
            <v>134.16666666666666</v>
          </cell>
          <cell r="CY48">
            <v>95.48</v>
          </cell>
          <cell r="CZ48">
            <v>112.96666666666665</v>
          </cell>
          <cell r="DB48">
            <v>118.08</v>
          </cell>
          <cell r="DC48">
            <v>117.76666666666667</v>
          </cell>
          <cell r="DE48">
            <v>95.9</v>
          </cell>
          <cell r="DF48">
            <v>102.56666666666666</v>
          </cell>
          <cell r="DH48">
            <v>97</v>
          </cell>
          <cell r="DI48">
            <v>100.46666666666665</v>
          </cell>
          <cell r="DL48">
            <v>120580</v>
          </cell>
          <cell r="DO48">
            <v>494993</v>
          </cell>
          <cell r="DQ48">
            <v>111.64</v>
          </cell>
          <cell r="DR48">
            <v>117.3</v>
          </cell>
          <cell r="DT48">
            <v>82.46</v>
          </cell>
          <cell r="DU48">
            <v>111.3</v>
          </cell>
        </row>
        <row r="49">
          <cell r="E49">
            <v>137.02801220000001</v>
          </cell>
          <cell r="G49">
            <v>41.3</v>
          </cell>
          <cell r="I49">
            <v>54.5</v>
          </cell>
          <cell r="J49">
            <v>86.8</v>
          </cell>
          <cell r="K49">
            <v>97.699999999999989</v>
          </cell>
          <cell r="M49">
            <v>99.2</v>
          </cell>
          <cell r="N49">
            <v>96.8</v>
          </cell>
          <cell r="P49">
            <v>96.8</v>
          </cell>
          <cell r="Q49">
            <v>101.63333333333334</v>
          </cell>
          <cell r="S49" t="e">
            <v>#N/A</v>
          </cell>
          <cell r="T49">
            <v>101.93333333333334</v>
          </cell>
          <cell r="V49">
            <v>99.4</v>
          </cell>
          <cell r="W49">
            <v>102.10000000000001</v>
          </cell>
          <cell r="Y49">
            <v>101.3</v>
          </cell>
          <cell r="Z49">
            <v>98.233333333333334</v>
          </cell>
          <cell r="AB49">
            <v>6630</v>
          </cell>
          <cell r="AC49">
            <v>6767.333333333333</v>
          </cell>
          <cell r="AE49">
            <v>2.4</v>
          </cell>
          <cell r="AF49">
            <v>4.4333333333333336</v>
          </cell>
          <cell r="AH49">
            <v>2.2999999999999998</v>
          </cell>
          <cell r="AI49">
            <v>4.6333333333333329</v>
          </cell>
          <cell r="AK49">
            <v>1284.9000000000001</v>
          </cell>
          <cell r="AL49">
            <v>2766</v>
          </cell>
          <cell r="AN49">
            <v>1121.7</v>
          </cell>
          <cell r="AO49">
            <v>2738</v>
          </cell>
          <cell r="AQ49">
            <v>9.3769148320170999</v>
          </cell>
          <cell r="AR49">
            <v>25.43843410346112</v>
          </cell>
          <cell r="AT49">
            <v>8.1859174776819827</v>
          </cell>
          <cell r="AU49">
            <v>25.107211291269664</v>
          </cell>
          <cell r="AW49">
            <v>124721</v>
          </cell>
          <cell r="AX49">
            <v>221924.33333333334</v>
          </cell>
          <cell r="AZ49">
            <v>507090</v>
          </cell>
          <cell r="BA49">
            <v>621873</v>
          </cell>
          <cell r="BC49">
            <v>101.2</v>
          </cell>
          <cell r="BD49">
            <v>98.833333333333329</v>
          </cell>
          <cell r="BF49">
            <v>100.1</v>
          </cell>
          <cell r="BG49">
            <v>93</v>
          </cell>
          <cell r="BI49">
            <v>1179.02</v>
          </cell>
          <cell r="BJ49">
            <v>2957</v>
          </cell>
          <cell r="BL49">
            <v>8.6042261072805655</v>
          </cell>
          <cell r="BM49">
            <v>27.268896773517739</v>
          </cell>
          <cell r="BO49">
            <v>1160.6600000000001</v>
          </cell>
          <cell r="BP49">
            <v>2563.66</v>
          </cell>
          <cell r="BR49">
            <v>8.470238904917867</v>
          </cell>
          <cell r="BS49">
            <v>23.539073583401233</v>
          </cell>
          <cell r="BU49">
            <v>71.459999999999994</v>
          </cell>
          <cell r="BV49">
            <v>91.366666666666674</v>
          </cell>
          <cell r="BX49">
            <v>112.99</v>
          </cell>
          <cell r="BY49">
            <v>140.83333333333334</v>
          </cell>
          <cell r="CA49">
            <v>78.260000000000005</v>
          </cell>
          <cell r="CB49">
            <v>107.76666666666665</v>
          </cell>
          <cell r="CD49">
            <v>114.56</v>
          </cell>
          <cell r="CE49">
            <v>130.83333333333334</v>
          </cell>
          <cell r="CG49">
            <v>76.63</v>
          </cell>
          <cell r="CH49">
            <v>117.76666666666667</v>
          </cell>
          <cell r="CJ49">
            <v>96.6</v>
          </cell>
          <cell r="CK49">
            <v>118.77333333333333</v>
          </cell>
          <cell r="CM49">
            <v>80.31</v>
          </cell>
          <cell r="CN49">
            <v>98.433333333333337</v>
          </cell>
          <cell r="CP49">
            <v>104.09</v>
          </cell>
          <cell r="CQ49">
            <v>126.23333333333333</v>
          </cell>
          <cell r="CS49">
            <v>89.18</v>
          </cell>
          <cell r="CT49">
            <v>106.06666666666666</v>
          </cell>
          <cell r="CV49">
            <v>104.61</v>
          </cell>
          <cell r="CW49">
            <v>128.33333333333334</v>
          </cell>
          <cell r="CY49">
            <v>89.38</v>
          </cell>
          <cell r="CZ49">
            <v>118.43333333333334</v>
          </cell>
          <cell r="DB49">
            <v>101.96</v>
          </cell>
          <cell r="DC49">
            <v>118.46666666666665</v>
          </cell>
          <cell r="DE49">
            <v>96.1</v>
          </cell>
          <cell r="DF49">
            <v>102.66666666666667</v>
          </cell>
          <cell r="DH49">
            <v>97</v>
          </cell>
          <cell r="DI49">
            <v>100.10000000000001</v>
          </cell>
          <cell r="DL49">
            <v>132679</v>
          </cell>
          <cell r="DO49">
            <v>485834</v>
          </cell>
          <cell r="DQ49">
            <v>99.46</v>
          </cell>
          <cell r="DR49">
            <v>122.96666666666665</v>
          </cell>
          <cell r="DT49">
            <v>79.260000000000005</v>
          </cell>
          <cell r="DU49">
            <v>120.43333333333334</v>
          </cell>
        </row>
        <row r="50">
          <cell r="E50">
            <v>134.4228554</v>
          </cell>
          <cell r="G50" t="e">
            <v>#N/A</v>
          </cell>
          <cell r="I50">
            <v>36.4</v>
          </cell>
          <cell r="J50">
            <v>87.1</v>
          </cell>
          <cell r="K50" t="e">
            <v>#N/A</v>
          </cell>
          <cell r="M50">
            <v>99.3</v>
          </cell>
          <cell r="N50" t="e">
            <v>#N/A</v>
          </cell>
          <cell r="P50">
            <v>96.2</v>
          </cell>
          <cell r="Q50" t="e">
            <v>#N/A</v>
          </cell>
          <cell r="S50" t="e">
            <v>#N/A</v>
          </cell>
          <cell r="T50" t="e">
            <v>#N/A</v>
          </cell>
          <cell r="V50">
            <v>99.5</v>
          </cell>
          <cell r="W50" t="e">
            <v>#N/A</v>
          </cell>
          <cell r="Y50">
            <v>101.4</v>
          </cell>
          <cell r="Z50" t="e">
            <v>#N/A</v>
          </cell>
          <cell r="AB50">
            <v>6696</v>
          </cell>
          <cell r="AC50" t="e">
            <v>#N/A</v>
          </cell>
          <cell r="AE50">
            <v>2.5</v>
          </cell>
          <cell r="AF50" t="e">
            <v>#N/A</v>
          </cell>
          <cell r="AH50">
            <v>2.5</v>
          </cell>
          <cell r="AI50" t="e">
            <v>#N/A</v>
          </cell>
          <cell r="AK50">
            <v>992.7</v>
          </cell>
          <cell r="AL50" t="e">
            <v>#N/A</v>
          </cell>
          <cell r="AN50">
            <v>1250.9000000000001</v>
          </cell>
          <cell r="AO50" t="e">
            <v>#N/A</v>
          </cell>
          <cell r="AQ50">
            <v>7.3849048738478142</v>
          </cell>
          <cell r="AR50" t="e">
            <v>#N/A</v>
          </cell>
          <cell r="AT50">
            <v>9.3057091837375161</v>
          </cell>
          <cell r="AU50" t="e">
            <v>#N/A</v>
          </cell>
          <cell r="AW50">
            <v>126279</v>
          </cell>
          <cell r="AX50" t="e">
            <v>#N/A</v>
          </cell>
          <cell r="AZ50">
            <v>510127</v>
          </cell>
          <cell r="BA50" t="e">
            <v>#N/A</v>
          </cell>
          <cell r="BC50">
            <v>96.2</v>
          </cell>
          <cell r="BD50" t="e">
            <v>#N/A</v>
          </cell>
          <cell r="BF50">
            <v>99.2</v>
          </cell>
          <cell r="BG50" t="e">
            <v>#N/A</v>
          </cell>
          <cell r="BI50">
            <v>862.65</v>
          </cell>
          <cell r="BJ50" t="e">
            <v>#N/A</v>
          </cell>
          <cell r="BL50">
            <v>6.4174354683437258</v>
          </cell>
          <cell r="BM50" t="e">
            <v>#N/A</v>
          </cell>
          <cell r="BO50">
            <v>1080.5999999999999</v>
          </cell>
          <cell r="BP50" t="e">
            <v>#N/A</v>
          </cell>
          <cell r="BR50">
            <v>8.03881153085519</v>
          </cell>
          <cell r="BS50" t="e">
            <v>#N/A</v>
          </cell>
          <cell r="BU50">
            <v>69.37</v>
          </cell>
          <cell r="BV50" t="e">
            <v>#N/A</v>
          </cell>
          <cell r="BX50">
            <v>97.92</v>
          </cell>
          <cell r="BY50" t="e">
            <v>#N/A</v>
          </cell>
          <cell r="CA50">
            <v>74.47</v>
          </cell>
          <cell r="CB50" t="e">
            <v>#N/A</v>
          </cell>
          <cell r="CD50">
            <v>95.22</v>
          </cell>
          <cell r="CE50" t="e">
            <v>#N/A</v>
          </cell>
          <cell r="CG50">
            <v>74.849999999999994</v>
          </cell>
          <cell r="CH50" t="e">
            <v>#N/A</v>
          </cell>
          <cell r="CJ50">
            <v>94.61</v>
          </cell>
          <cell r="CK50" t="e">
            <v>#N/A</v>
          </cell>
          <cell r="CM50">
            <v>81.459999999999994</v>
          </cell>
          <cell r="CN50" t="e">
            <v>#N/A</v>
          </cell>
          <cell r="CP50">
            <v>91.32</v>
          </cell>
          <cell r="CQ50" t="e">
            <v>#N/A</v>
          </cell>
          <cell r="CS50">
            <v>87.25</v>
          </cell>
          <cell r="CT50" t="e">
            <v>#N/A</v>
          </cell>
          <cell r="CV50">
            <v>87.67</v>
          </cell>
          <cell r="CW50" t="e">
            <v>#N/A</v>
          </cell>
          <cell r="CY50">
            <v>80.790000000000006</v>
          </cell>
          <cell r="CZ50" t="e">
            <v>#N/A</v>
          </cell>
          <cell r="DB50">
            <v>86.3</v>
          </cell>
          <cell r="DC50" t="e">
            <v>#N/A</v>
          </cell>
          <cell r="DE50">
            <v>96.1</v>
          </cell>
          <cell r="DF50" t="e">
            <v>#N/A</v>
          </cell>
          <cell r="DH50">
            <v>97.4</v>
          </cell>
          <cell r="DI50" t="e">
            <v>#N/A</v>
          </cell>
          <cell r="DL50" t="e">
            <v>#N/A</v>
          </cell>
          <cell r="DO50" t="e">
            <v>#N/A</v>
          </cell>
          <cell r="DQ50">
            <v>86.17</v>
          </cell>
          <cell r="DR50" t="e">
            <v>#N/A</v>
          </cell>
          <cell r="DT50">
            <v>73.569999999999993</v>
          </cell>
          <cell r="DU50" t="e">
            <v>#N/A</v>
          </cell>
        </row>
        <row r="51">
          <cell r="E51">
            <v>127.1337764</v>
          </cell>
          <cell r="G51" t="e">
            <v>#N/A</v>
          </cell>
          <cell r="I51">
            <v>18.2</v>
          </cell>
          <cell r="J51">
            <v>87.2</v>
          </cell>
          <cell r="K51" t="e">
            <v>#N/A</v>
          </cell>
          <cell r="M51">
            <v>98.2</v>
          </cell>
          <cell r="N51" t="e">
            <v>#N/A</v>
          </cell>
          <cell r="P51">
            <v>96</v>
          </cell>
          <cell r="Q51" t="e">
            <v>#N/A</v>
          </cell>
          <cell r="S51" t="e">
            <v>#N/A</v>
          </cell>
          <cell r="T51" t="e">
            <v>#N/A</v>
          </cell>
          <cell r="V51">
            <v>99.4</v>
          </cell>
          <cell r="W51" t="e">
            <v>#N/A</v>
          </cell>
          <cell r="Y51">
            <v>101.4</v>
          </cell>
          <cell r="Z51" t="e">
            <v>#N/A</v>
          </cell>
          <cell r="AB51">
            <v>6696</v>
          </cell>
          <cell r="AC51" t="e">
            <v>#N/A</v>
          </cell>
          <cell r="AE51">
            <v>2.4</v>
          </cell>
          <cell r="AF51" t="e">
            <v>#N/A</v>
          </cell>
          <cell r="AH51">
            <v>2.5</v>
          </cell>
          <cell r="AI51" t="e">
            <v>#N/A</v>
          </cell>
          <cell r="AK51">
            <v>1160.2</v>
          </cell>
          <cell r="AL51" t="e">
            <v>#N/A</v>
          </cell>
          <cell r="AN51">
            <v>1101.9000000000001</v>
          </cell>
          <cell r="AO51" t="e">
            <v>#N/A</v>
          </cell>
          <cell r="AQ51">
            <v>9.1258203197683034</v>
          </cell>
          <cell r="AR51" t="e">
            <v>#N/A</v>
          </cell>
          <cell r="AT51">
            <v>8.6672482419864636</v>
          </cell>
          <cell r="AU51" t="e">
            <v>#N/A</v>
          </cell>
          <cell r="AW51">
            <v>125910</v>
          </cell>
          <cell r="AX51" t="e">
            <v>#N/A</v>
          </cell>
          <cell r="AZ51">
            <v>510330</v>
          </cell>
          <cell r="BA51" t="e">
            <v>#N/A</v>
          </cell>
          <cell r="BC51">
            <v>96.9</v>
          </cell>
          <cell r="BD51" t="e">
            <v>#N/A</v>
          </cell>
          <cell r="BF51">
            <v>99.3</v>
          </cell>
          <cell r="BG51" t="e">
            <v>#N/A</v>
          </cell>
          <cell r="BI51">
            <v>1064.08</v>
          </cell>
          <cell r="BJ51" t="e">
            <v>#N/A</v>
          </cell>
          <cell r="BL51">
            <v>8.3697663212024267</v>
          </cell>
          <cell r="BM51" t="e">
            <v>#N/A</v>
          </cell>
          <cell r="BO51">
            <v>993.65</v>
          </cell>
          <cell r="BP51" t="e">
            <v>#N/A</v>
          </cell>
          <cell r="BR51">
            <v>7.8157829346128036</v>
          </cell>
          <cell r="BS51" t="e">
            <v>#N/A</v>
          </cell>
          <cell r="BU51">
            <v>73.540000000000006</v>
          </cell>
          <cell r="BV51" t="e">
            <v>#N/A</v>
          </cell>
          <cell r="BX51">
            <v>100.49</v>
          </cell>
          <cell r="BY51" t="e">
            <v>#N/A</v>
          </cell>
          <cell r="CA51">
            <v>80.16</v>
          </cell>
          <cell r="CB51" t="e">
            <v>#N/A</v>
          </cell>
          <cell r="CD51">
            <v>97.76</v>
          </cell>
          <cell r="CE51" t="e">
            <v>#N/A</v>
          </cell>
          <cell r="CG51">
            <v>77.83</v>
          </cell>
          <cell r="CH51" t="e">
            <v>#N/A</v>
          </cell>
          <cell r="CJ51">
            <v>93.28</v>
          </cell>
          <cell r="CK51" t="e">
            <v>#N/A</v>
          </cell>
          <cell r="CM51">
            <v>87.04</v>
          </cell>
          <cell r="CN51" t="e">
            <v>#N/A</v>
          </cell>
          <cell r="CP51">
            <v>100.21</v>
          </cell>
          <cell r="CQ51" t="e">
            <v>#N/A</v>
          </cell>
          <cell r="CS51">
            <v>93.04</v>
          </cell>
          <cell r="CT51" t="e">
            <v>#N/A</v>
          </cell>
          <cell r="CV51">
            <v>95.74</v>
          </cell>
          <cell r="CW51" t="e">
            <v>#N/A</v>
          </cell>
          <cell r="CY51">
            <v>84.61</v>
          </cell>
          <cell r="CZ51" t="e">
            <v>#N/A</v>
          </cell>
          <cell r="DB51">
            <v>95.02</v>
          </cell>
          <cell r="DC51" t="e">
            <v>#N/A</v>
          </cell>
          <cell r="DE51">
            <v>96.3</v>
          </cell>
          <cell r="DF51" t="e">
            <v>#N/A</v>
          </cell>
          <cell r="DH51">
            <v>96.2</v>
          </cell>
          <cell r="DI51" t="e">
            <v>#N/A</v>
          </cell>
          <cell r="DL51" t="e">
            <v>#N/A</v>
          </cell>
          <cell r="DO51" t="e">
            <v>#N/A</v>
          </cell>
          <cell r="DQ51">
            <v>95.38</v>
          </cell>
          <cell r="DR51" t="e">
            <v>#N/A</v>
          </cell>
          <cell r="DT51">
            <v>77.64</v>
          </cell>
          <cell r="DU51" t="e">
            <v>#N/A</v>
          </cell>
        </row>
        <row r="52">
          <cell r="E52">
            <v>122.4978534</v>
          </cell>
          <cell r="G52" t="e">
            <v>#N/A</v>
          </cell>
          <cell r="I52">
            <v>36.4</v>
          </cell>
          <cell r="J52">
            <v>87.1</v>
          </cell>
          <cell r="K52" t="e">
            <v>#N/A</v>
          </cell>
          <cell r="M52">
            <v>98.7</v>
          </cell>
          <cell r="N52" t="e">
            <v>#N/A</v>
          </cell>
          <cell r="P52">
            <v>95.7</v>
          </cell>
          <cell r="Q52" t="e">
            <v>#N/A</v>
          </cell>
          <cell r="S52" t="e">
            <v>#N/A</v>
          </cell>
          <cell r="T52" t="e">
            <v>#N/A</v>
          </cell>
          <cell r="V52">
            <v>99.7</v>
          </cell>
          <cell r="W52" t="e">
            <v>#N/A</v>
          </cell>
          <cell r="Y52">
            <v>101.3</v>
          </cell>
          <cell r="Z52" t="e">
            <v>#N/A</v>
          </cell>
          <cell r="AB52">
            <v>6679</v>
          </cell>
          <cell r="AC52" t="e">
            <v>#N/A</v>
          </cell>
          <cell r="AE52">
            <v>2.4</v>
          </cell>
          <cell r="AF52" t="e">
            <v>#N/A</v>
          </cell>
          <cell r="AH52">
            <v>2.5</v>
          </cell>
          <cell r="AI52" t="e">
            <v>#N/A</v>
          </cell>
          <cell r="AK52">
            <v>1249</v>
          </cell>
          <cell r="AL52" t="e">
            <v>#N/A</v>
          </cell>
          <cell r="AN52">
            <v>1243.2</v>
          </cell>
          <cell r="AO52" t="e">
            <v>#N/A</v>
          </cell>
          <cell r="AQ52">
            <v>10.196097036260392</v>
          </cell>
          <cell r="AR52" t="e">
            <v>#N/A</v>
          </cell>
          <cell r="AT52">
            <v>10.148749267797374</v>
          </cell>
          <cell r="AU52" t="e">
            <v>#N/A</v>
          </cell>
          <cell r="AW52">
            <v>126472</v>
          </cell>
          <cell r="AX52" t="e">
            <v>#N/A</v>
          </cell>
          <cell r="AZ52">
            <v>510269</v>
          </cell>
          <cell r="BA52" t="e">
            <v>#N/A</v>
          </cell>
          <cell r="BC52">
            <v>105.3</v>
          </cell>
          <cell r="BD52" t="e">
            <v>#N/A</v>
          </cell>
          <cell r="BF52">
            <v>98.6</v>
          </cell>
          <cell r="BG52" t="e">
            <v>#N/A</v>
          </cell>
          <cell r="BI52">
            <v>1280.49</v>
          </cell>
          <cell r="BJ52" t="e">
            <v>#N/A</v>
          </cell>
          <cell r="BL52">
            <v>10.45316276538116</v>
          </cell>
          <cell r="BM52" t="e">
            <v>#N/A</v>
          </cell>
          <cell r="BO52">
            <v>1225.71</v>
          </cell>
          <cell r="BP52" t="e">
            <v>#N/A</v>
          </cell>
          <cell r="BR52">
            <v>10.005971255656306</v>
          </cell>
          <cell r="BS52" t="e">
            <v>#N/A</v>
          </cell>
          <cell r="BU52">
            <v>76.22</v>
          </cell>
          <cell r="BV52" t="e">
            <v>#N/A</v>
          </cell>
          <cell r="BX52">
            <v>105.64</v>
          </cell>
          <cell r="BY52" t="e">
            <v>#N/A</v>
          </cell>
          <cell r="CA52">
            <v>81.459999999999994</v>
          </cell>
          <cell r="CB52" t="e">
            <v>#N/A</v>
          </cell>
          <cell r="CD52">
            <v>100.31</v>
          </cell>
          <cell r="CE52" t="e">
            <v>#N/A</v>
          </cell>
          <cell r="CG52">
            <v>77.88</v>
          </cell>
          <cell r="CH52" t="e">
            <v>#N/A</v>
          </cell>
          <cell r="CJ52">
            <v>98.01</v>
          </cell>
          <cell r="CK52" t="e">
            <v>#N/A</v>
          </cell>
          <cell r="CM52">
            <v>79.16</v>
          </cell>
          <cell r="CN52" t="e">
            <v>#N/A</v>
          </cell>
          <cell r="CP52">
            <v>109.22</v>
          </cell>
          <cell r="CQ52" t="e">
            <v>#N/A</v>
          </cell>
          <cell r="CS52">
            <v>84.36</v>
          </cell>
          <cell r="CT52" t="e">
            <v>#N/A</v>
          </cell>
          <cell r="CV52">
            <v>106.45</v>
          </cell>
          <cell r="CW52" t="e">
            <v>#N/A</v>
          </cell>
          <cell r="CY52">
            <v>83.95</v>
          </cell>
          <cell r="CZ52" t="e">
            <v>#N/A</v>
          </cell>
          <cell r="DB52">
            <v>100.77</v>
          </cell>
          <cell r="DC52" t="e">
            <v>#N/A</v>
          </cell>
          <cell r="DE52">
            <v>96.5</v>
          </cell>
          <cell r="DF52" t="e">
            <v>#N/A</v>
          </cell>
          <cell r="DH52">
            <v>98.3</v>
          </cell>
          <cell r="DI52" t="e">
            <v>#N/A</v>
          </cell>
          <cell r="DL52" t="e">
            <v>#N/A</v>
          </cell>
          <cell r="DO52" t="e">
            <v>#N/A</v>
          </cell>
          <cell r="DQ52">
            <v>102.03</v>
          </cell>
          <cell r="DR52" t="e">
            <v>#N/A</v>
          </cell>
          <cell r="DT52">
            <v>78.5</v>
          </cell>
          <cell r="DU52" t="e">
            <v>#N/A</v>
          </cell>
        </row>
        <row r="53">
          <cell r="E53">
            <v>117.64069929999999</v>
          </cell>
          <cell r="G53" t="e">
            <v>#N/A</v>
          </cell>
          <cell r="I53">
            <v>36.4</v>
          </cell>
          <cell r="J53">
            <v>87</v>
          </cell>
          <cell r="K53" t="e">
            <v>#N/A</v>
          </cell>
          <cell r="M53">
            <v>97.5</v>
          </cell>
          <cell r="N53" t="e">
            <v>#N/A</v>
          </cell>
          <cell r="P53">
            <v>94.1</v>
          </cell>
          <cell r="Q53" t="e">
            <v>#N/A</v>
          </cell>
          <cell r="S53" t="e">
            <v>#N/A</v>
          </cell>
          <cell r="T53" t="e">
            <v>#N/A</v>
          </cell>
          <cell r="V53">
            <v>100</v>
          </cell>
          <cell r="W53" t="e">
            <v>#N/A</v>
          </cell>
          <cell r="Y53">
            <v>101</v>
          </cell>
          <cell r="Z53" t="e">
            <v>#N/A</v>
          </cell>
          <cell r="AB53">
            <v>6661</v>
          </cell>
          <cell r="AC53" t="e">
            <v>#N/A</v>
          </cell>
          <cell r="AE53">
            <v>2.5</v>
          </cell>
          <cell r="AF53" t="e">
            <v>#N/A</v>
          </cell>
          <cell r="AH53">
            <v>2.5</v>
          </cell>
          <cell r="AI53" t="e">
            <v>#N/A</v>
          </cell>
          <cell r="AK53">
            <v>774.1</v>
          </cell>
          <cell r="AL53" t="e">
            <v>#N/A</v>
          </cell>
          <cell r="AN53">
            <v>1147.3</v>
          </cell>
          <cell r="AO53" t="e">
            <v>#N/A</v>
          </cell>
          <cell r="AQ53">
            <v>6.5802056992702695</v>
          </cell>
          <cell r="AR53" t="e">
            <v>#N/A</v>
          </cell>
          <cell r="AT53">
            <v>9.7525771848246734</v>
          </cell>
          <cell r="AU53" t="e">
            <v>#N/A</v>
          </cell>
          <cell r="AW53">
            <v>126870</v>
          </cell>
          <cell r="AX53" t="e">
            <v>#N/A</v>
          </cell>
          <cell r="AZ53">
            <v>511340</v>
          </cell>
          <cell r="BA53" t="e">
            <v>#N/A</v>
          </cell>
          <cell r="BC53">
            <v>93.4</v>
          </cell>
          <cell r="BD53" t="e">
            <v>#N/A</v>
          </cell>
          <cell r="BF53">
            <v>98.4</v>
          </cell>
          <cell r="BG53" t="e">
            <v>#N/A</v>
          </cell>
          <cell r="BI53">
            <v>783.17</v>
          </cell>
          <cell r="BJ53" t="e">
            <v>#N/A</v>
          </cell>
          <cell r="BL53">
            <v>6.6573048669390218</v>
          </cell>
          <cell r="BM53" t="e">
            <v>#N/A</v>
          </cell>
          <cell r="BO53">
            <v>1013.16</v>
          </cell>
          <cell r="BP53" t="e">
            <v>#N/A</v>
          </cell>
          <cell r="BR53">
            <v>8.6123255474391769</v>
          </cell>
          <cell r="BS53" t="e">
            <v>#N/A</v>
          </cell>
          <cell r="BU53">
            <v>72.5</v>
          </cell>
          <cell r="BV53" t="e">
            <v>#N/A</v>
          </cell>
          <cell r="BX53">
            <v>91.42</v>
          </cell>
          <cell r="BY53" t="e">
            <v>#N/A</v>
          </cell>
          <cell r="CA53">
            <v>74.709999999999994</v>
          </cell>
          <cell r="CB53" t="e">
            <v>#N/A</v>
          </cell>
          <cell r="CD53">
            <v>81.72</v>
          </cell>
          <cell r="CE53" t="e">
            <v>#N/A</v>
          </cell>
          <cell r="CG53">
            <v>77.5</v>
          </cell>
          <cell r="CH53" t="e">
            <v>#N/A</v>
          </cell>
          <cell r="CJ53">
            <v>92.59</v>
          </cell>
          <cell r="CK53" t="e">
            <v>#N/A</v>
          </cell>
          <cell r="CM53">
            <v>80.22</v>
          </cell>
          <cell r="CN53" t="e">
            <v>#N/A</v>
          </cell>
          <cell r="CP53">
            <v>94.85</v>
          </cell>
          <cell r="CQ53" t="e">
            <v>#N/A</v>
          </cell>
          <cell r="CS53">
            <v>83.5</v>
          </cell>
          <cell r="CT53" t="e">
            <v>#N/A</v>
          </cell>
          <cell r="CV53">
            <v>90.09</v>
          </cell>
          <cell r="CW53" t="e">
            <v>#N/A</v>
          </cell>
          <cell r="CY53">
            <v>81.69</v>
          </cell>
          <cell r="CZ53" t="e">
            <v>#N/A</v>
          </cell>
          <cell r="DB53">
            <v>84.68</v>
          </cell>
          <cell r="DC53" t="e">
            <v>#N/A</v>
          </cell>
          <cell r="DE53">
            <v>96.7</v>
          </cell>
          <cell r="DF53" t="e">
            <v>#N/A</v>
          </cell>
          <cell r="DH53">
            <v>98.2</v>
          </cell>
          <cell r="DI53" t="e">
            <v>#N/A</v>
          </cell>
          <cell r="DL53" t="e">
            <v>#N/A</v>
          </cell>
          <cell r="DO53" t="e">
            <v>#N/A</v>
          </cell>
          <cell r="DQ53">
            <v>86.4</v>
          </cell>
          <cell r="DR53" t="e">
            <v>#N/A</v>
          </cell>
          <cell r="DT53">
            <v>79.459999999999994</v>
          </cell>
          <cell r="DU53" t="e">
            <v>#N/A</v>
          </cell>
        </row>
        <row r="54">
          <cell r="E54">
            <v>124.26251329999999</v>
          </cell>
          <cell r="G54" t="e">
            <v>#N/A</v>
          </cell>
          <cell r="I54">
            <v>45.5</v>
          </cell>
          <cell r="J54">
            <v>87.9</v>
          </cell>
          <cell r="K54" t="e">
            <v>#N/A</v>
          </cell>
          <cell r="M54">
            <v>97.4</v>
          </cell>
          <cell r="N54" t="e">
            <v>#N/A</v>
          </cell>
          <cell r="P54">
            <v>95.6</v>
          </cell>
          <cell r="Q54" t="e">
            <v>#N/A</v>
          </cell>
          <cell r="S54" t="e">
            <v>#N/A</v>
          </cell>
          <cell r="T54" t="e">
            <v>#N/A</v>
          </cell>
          <cell r="V54">
            <v>100.1</v>
          </cell>
          <cell r="W54" t="e">
            <v>#N/A</v>
          </cell>
          <cell r="Y54">
            <v>100.9</v>
          </cell>
          <cell r="Z54" t="e">
            <v>#N/A</v>
          </cell>
          <cell r="AB54">
            <v>6665</v>
          </cell>
          <cell r="AC54" t="e">
            <v>#N/A</v>
          </cell>
          <cell r="AE54">
            <v>2.6</v>
          </cell>
          <cell r="AF54" t="e">
            <v>#N/A</v>
          </cell>
          <cell r="AH54">
            <v>2.6</v>
          </cell>
          <cell r="AI54" t="e">
            <v>#N/A</v>
          </cell>
          <cell r="AK54">
            <v>1381.2</v>
          </cell>
          <cell r="AL54" t="e">
            <v>#N/A</v>
          </cell>
          <cell r="AN54">
            <v>1152.4000000000001</v>
          </cell>
          <cell r="AO54" t="e">
            <v>#N/A</v>
          </cell>
          <cell r="AQ54">
            <v>11.115178369726408</v>
          </cell>
          <cell r="AR54" t="e">
            <v>#N/A</v>
          </cell>
          <cell r="AT54">
            <v>9.2739151124187043</v>
          </cell>
          <cell r="AU54" t="e">
            <v>#N/A</v>
          </cell>
          <cell r="AW54">
            <v>126112</v>
          </cell>
          <cell r="AX54" t="e">
            <v>#N/A</v>
          </cell>
          <cell r="AZ54">
            <v>511225</v>
          </cell>
          <cell r="BA54" t="e">
            <v>#N/A</v>
          </cell>
          <cell r="BC54">
            <v>93.5</v>
          </cell>
          <cell r="BD54" t="e">
            <v>#N/A</v>
          </cell>
          <cell r="BF54">
            <v>99.2</v>
          </cell>
          <cell r="BG54" t="e">
            <v>#N/A</v>
          </cell>
          <cell r="BI54">
            <v>1308.54</v>
          </cell>
          <cell r="BJ54" t="e">
            <v>#N/A</v>
          </cell>
          <cell r="BL54">
            <v>10.530448525862868</v>
          </cell>
          <cell r="BM54" t="e">
            <v>#N/A</v>
          </cell>
          <cell r="BO54">
            <v>1058.1500000000001</v>
          </cell>
          <cell r="BP54" t="e">
            <v>#N/A</v>
          </cell>
          <cell r="BR54">
            <v>8.5154401910845632</v>
          </cell>
          <cell r="BS54" t="e">
            <v>#N/A</v>
          </cell>
          <cell r="BU54">
            <v>69.55</v>
          </cell>
          <cell r="BV54" t="e">
            <v>#N/A</v>
          </cell>
          <cell r="BX54">
            <v>112.87</v>
          </cell>
          <cell r="BY54" t="e">
            <v>#N/A</v>
          </cell>
          <cell r="CA54">
            <v>71.400000000000006</v>
          </cell>
          <cell r="CB54" t="e">
            <v>#N/A</v>
          </cell>
          <cell r="CD54">
            <v>107.18</v>
          </cell>
          <cell r="CE54" t="e">
            <v>#N/A</v>
          </cell>
          <cell r="CG54">
            <v>82.51</v>
          </cell>
          <cell r="CH54" t="e">
            <v>#N/A</v>
          </cell>
          <cell r="CJ54">
            <v>96.43</v>
          </cell>
          <cell r="CK54" t="e">
            <v>#N/A</v>
          </cell>
          <cell r="CM54">
            <v>77.510000000000005</v>
          </cell>
          <cell r="CN54" t="e">
            <v>#N/A</v>
          </cell>
          <cell r="CP54">
            <v>114</v>
          </cell>
          <cell r="CQ54" t="e">
            <v>#N/A</v>
          </cell>
          <cell r="CS54">
            <v>80.180000000000007</v>
          </cell>
          <cell r="CT54" t="e">
            <v>#N/A</v>
          </cell>
          <cell r="CV54">
            <v>112.9</v>
          </cell>
          <cell r="CW54" t="e">
            <v>#N/A</v>
          </cell>
          <cell r="CY54">
            <v>82.66</v>
          </cell>
          <cell r="CZ54" t="e">
            <v>#N/A</v>
          </cell>
          <cell r="DB54">
            <v>100.6</v>
          </cell>
          <cell r="DC54" t="e">
            <v>#N/A</v>
          </cell>
          <cell r="DE54">
            <v>96.8</v>
          </cell>
          <cell r="DF54" t="e">
            <v>#N/A</v>
          </cell>
          <cell r="DH54">
            <v>97.7</v>
          </cell>
          <cell r="DI54" t="e">
            <v>#N/A</v>
          </cell>
          <cell r="DL54" t="e">
            <v>#N/A</v>
          </cell>
          <cell r="DO54" t="e">
            <v>#N/A</v>
          </cell>
          <cell r="DQ54">
            <v>102.87</v>
          </cell>
          <cell r="DR54" t="e">
            <v>#N/A</v>
          </cell>
          <cell r="DT54">
            <v>81.78</v>
          </cell>
          <cell r="DU54" t="e">
            <v>#N/A</v>
          </cell>
        </row>
        <row r="55">
          <cell r="E55">
            <v>124.47138820000001</v>
          </cell>
          <cell r="G55" t="e">
            <v>#N/A</v>
          </cell>
          <cell r="I55">
            <v>63.6</v>
          </cell>
          <cell r="J55">
            <v>87.1</v>
          </cell>
          <cell r="K55" t="e">
            <v>#N/A</v>
          </cell>
          <cell r="M55">
            <v>94.6</v>
          </cell>
          <cell r="N55" t="e">
            <v>#N/A</v>
          </cell>
          <cell r="P55">
            <v>94.2</v>
          </cell>
          <cell r="Q55" t="e">
            <v>#N/A</v>
          </cell>
          <cell r="S55" t="e">
            <v>#N/A</v>
          </cell>
          <cell r="T55" t="e">
            <v>#N/A</v>
          </cell>
          <cell r="V55">
            <v>100</v>
          </cell>
          <cell r="W55" t="e">
            <v>#N/A</v>
          </cell>
          <cell r="Y55">
            <v>100.7</v>
          </cell>
          <cell r="Z55" t="e">
            <v>#N/A</v>
          </cell>
          <cell r="AB55">
            <v>6677</v>
          </cell>
          <cell r="AC55" t="e">
            <v>#N/A</v>
          </cell>
          <cell r="AE55">
            <v>2.6</v>
          </cell>
          <cell r="AF55" t="e">
            <v>#N/A</v>
          </cell>
          <cell r="AH55">
            <v>2.7</v>
          </cell>
          <cell r="AI55" t="e">
            <v>#N/A</v>
          </cell>
          <cell r="AK55">
            <v>1207</v>
          </cell>
          <cell r="AL55" t="e">
            <v>#N/A</v>
          </cell>
          <cell r="AN55">
            <v>1275.7</v>
          </cell>
          <cell r="AO55" t="e">
            <v>#N/A</v>
          </cell>
          <cell r="AQ55">
            <v>9.6970076212261596</v>
          </cell>
          <cell r="AR55" t="e">
            <v>#N/A</v>
          </cell>
          <cell r="AT55">
            <v>10.248941692127765</v>
          </cell>
          <cell r="AU55" t="e">
            <v>#N/A</v>
          </cell>
          <cell r="AW55">
            <v>127337</v>
          </cell>
          <cell r="AX55" t="e">
            <v>#N/A</v>
          </cell>
          <cell r="AZ55">
            <v>511571</v>
          </cell>
          <cell r="BA55" t="e">
            <v>#N/A</v>
          </cell>
          <cell r="BC55">
            <v>97.6</v>
          </cell>
          <cell r="BD55" t="e">
            <v>#N/A</v>
          </cell>
          <cell r="BF55">
            <v>99.4</v>
          </cell>
          <cell r="BG55" t="e">
            <v>#N/A</v>
          </cell>
          <cell r="BI55">
            <v>1157.53</v>
          </cell>
          <cell r="BJ55" t="e">
            <v>#N/A</v>
          </cell>
          <cell r="BL55">
            <v>9.2995668863280176</v>
          </cell>
          <cell r="BM55" t="e">
            <v>#N/A</v>
          </cell>
          <cell r="BO55">
            <v>1163.24</v>
          </cell>
          <cell r="BP55" t="e">
            <v>#N/A</v>
          </cell>
          <cell r="BR55">
            <v>9.3454408826140174</v>
          </cell>
          <cell r="BS55" t="e">
            <v>#N/A</v>
          </cell>
          <cell r="BU55">
            <v>71.11</v>
          </cell>
          <cell r="BV55" t="e">
            <v>#N/A</v>
          </cell>
          <cell r="BX55">
            <v>100.61</v>
          </cell>
          <cell r="BY55" t="e">
            <v>#N/A</v>
          </cell>
          <cell r="CA55">
            <v>76.489999999999995</v>
          </cell>
          <cell r="CB55" t="e">
            <v>#N/A</v>
          </cell>
          <cell r="CD55">
            <v>97.13</v>
          </cell>
          <cell r="CE55" t="e">
            <v>#N/A</v>
          </cell>
          <cell r="CG55">
            <v>76.59</v>
          </cell>
          <cell r="CH55" t="e">
            <v>#N/A</v>
          </cell>
          <cell r="CJ55">
            <v>95.31</v>
          </cell>
          <cell r="CK55" t="e">
            <v>#N/A</v>
          </cell>
          <cell r="CM55">
            <v>75.95</v>
          </cell>
          <cell r="CN55" t="e">
            <v>#N/A</v>
          </cell>
          <cell r="CP55">
            <v>107.39</v>
          </cell>
          <cell r="CQ55" t="e">
            <v>#N/A</v>
          </cell>
          <cell r="CS55">
            <v>78.680000000000007</v>
          </cell>
          <cell r="CT55" t="e">
            <v>#N/A</v>
          </cell>
          <cell r="CV55">
            <v>106.8</v>
          </cell>
          <cell r="CW55" t="e">
            <v>#N/A</v>
          </cell>
          <cell r="CY55">
            <v>82.23</v>
          </cell>
          <cell r="CZ55" t="e">
            <v>#N/A</v>
          </cell>
          <cell r="DB55">
            <v>95.91</v>
          </cell>
          <cell r="DC55" t="e">
            <v>#N/A</v>
          </cell>
          <cell r="DE55">
            <v>96.9</v>
          </cell>
          <cell r="DF55" t="e">
            <v>#N/A</v>
          </cell>
          <cell r="DH55">
            <v>97.6</v>
          </cell>
          <cell r="DI55" t="e">
            <v>#N/A</v>
          </cell>
          <cell r="DL55" t="e">
            <v>#N/A</v>
          </cell>
          <cell r="DO55" t="e">
            <v>#N/A</v>
          </cell>
          <cell r="DQ55">
            <v>96.37</v>
          </cell>
          <cell r="DR55" t="e">
            <v>#N/A</v>
          </cell>
          <cell r="DT55">
            <v>80.010000000000005</v>
          </cell>
          <cell r="DU55" t="e">
            <v>#N/A</v>
          </cell>
        </row>
        <row r="56">
          <cell r="E56">
            <v>121.7478315</v>
          </cell>
          <cell r="G56" t="e">
            <v>#N/A</v>
          </cell>
          <cell r="I56">
            <v>68.2</v>
          </cell>
          <cell r="J56">
            <v>87.3</v>
          </cell>
          <cell r="K56" t="e">
            <v>#N/A</v>
          </cell>
          <cell r="M56">
            <v>95.5</v>
          </cell>
          <cell r="N56" t="e">
            <v>#N/A</v>
          </cell>
          <cell r="P56">
            <v>94.6</v>
          </cell>
          <cell r="Q56" t="e">
            <v>#N/A</v>
          </cell>
          <cell r="S56" t="e">
            <v>#N/A</v>
          </cell>
          <cell r="T56" t="e">
            <v>#N/A</v>
          </cell>
          <cell r="V56">
            <v>99.4</v>
          </cell>
          <cell r="W56" t="e">
            <v>#N/A</v>
          </cell>
          <cell r="Y56">
            <v>100.6</v>
          </cell>
          <cell r="Z56" t="e">
            <v>#N/A</v>
          </cell>
          <cell r="AB56">
            <v>6659</v>
          </cell>
          <cell r="AC56" t="e">
            <v>#N/A</v>
          </cell>
          <cell r="AE56">
            <v>2.6</v>
          </cell>
          <cell r="AF56" t="e">
            <v>#N/A</v>
          </cell>
          <cell r="AH56">
            <v>2.7</v>
          </cell>
          <cell r="AI56" t="e">
            <v>#N/A</v>
          </cell>
          <cell r="AK56">
            <v>896.7</v>
          </cell>
          <cell r="AL56" t="e">
            <v>#N/A</v>
          </cell>
          <cell r="AN56">
            <v>1006.9</v>
          </cell>
          <cell r="AO56" t="e">
            <v>#N/A</v>
          </cell>
          <cell r="AQ56">
            <v>7.3652235851116581</v>
          </cell>
          <cell r="AR56" t="e">
            <v>#N/A</v>
          </cell>
          <cell r="AT56">
            <v>8.2703731770368325</v>
          </cell>
          <cell r="AU56" t="e">
            <v>#N/A</v>
          </cell>
          <cell r="AW56">
            <v>127335</v>
          </cell>
          <cell r="AX56" t="e">
            <v>#N/A</v>
          </cell>
          <cell r="AZ56">
            <v>511097</v>
          </cell>
          <cell r="BA56" t="e">
            <v>#N/A</v>
          </cell>
          <cell r="BC56">
            <v>96.3</v>
          </cell>
          <cell r="BD56" t="e">
            <v>#N/A</v>
          </cell>
          <cell r="BF56">
            <v>98.7</v>
          </cell>
          <cell r="BG56" t="e">
            <v>#N/A</v>
          </cell>
          <cell r="BI56">
            <v>798.42</v>
          </cell>
          <cell r="BJ56" t="e">
            <v>#N/A</v>
          </cell>
          <cell r="BL56">
            <v>6.5579812811696767</v>
          </cell>
          <cell r="BM56" t="e">
            <v>#N/A</v>
          </cell>
          <cell r="BO56">
            <v>961.33</v>
          </cell>
          <cell r="BP56" t="e">
            <v>#N/A</v>
          </cell>
          <cell r="BR56">
            <v>7.8960749292688632</v>
          </cell>
          <cell r="BS56" t="e">
            <v>#N/A</v>
          </cell>
          <cell r="BU56">
            <v>82.12</v>
          </cell>
          <cell r="BV56" t="e">
            <v>#N/A</v>
          </cell>
          <cell r="BX56">
            <v>86.27</v>
          </cell>
          <cell r="BY56" t="e">
            <v>#N/A</v>
          </cell>
          <cell r="CA56">
            <v>84.89</v>
          </cell>
          <cell r="CB56" t="e">
            <v>#N/A</v>
          </cell>
          <cell r="CD56">
            <v>80.959999999999994</v>
          </cell>
          <cell r="CE56" t="e">
            <v>#N/A</v>
          </cell>
          <cell r="CG56">
            <v>81.040000000000006</v>
          </cell>
          <cell r="CH56" t="e">
            <v>#N/A</v>
          </cell>
          <cell r="CJ56">
            <v>90.41</v>
          </cell>
          <cell r="CK56" t="e">
            <v>#N/A</v>
          </cell>
          <cell r="CM56">
            <v>78.91</v>
          </cell>
          <cell r="CN56" t="e">
            <v>#N/A</v>
          </cell>
          <cell r="CP56">
            <v>100.21</v>
          </cell>
          <cell r="CQ56" t="e">
            <v>#N/A</v>
          </cell>
          <cell r="CS56">
            <v>83.29</v>
          </cell>
          <cell r="CT56" t="e">
            <v>#N/A</v>
          </cell>
          <cell r="CV56">
            <v>101.04</v>
          </cell>
          <cell r="CW56" t="e">
            <v>#N/A</v>
          </cell>
          <cell r="CY56">
            <v>86.16</v>
          </cell>
          <cell r="CZ56" t="e">
            <v>#N/A</v>
          </cell>
          <cell r="DB56">
            <v>88.52</v>
          </cell>
          <cell r="DC56" t="e">
            <v>#N/A</v>
          </cell>
          <cell r="DE56">
            <v>97</v>
          </cell>
          <cell r="DF56" t="e">
            <v>#N/A</v>
          </cell>
          <cell r="DH56">
            <v>98.2</v>
          </cell>
          <cell r="DI56" t="e">
            <v>#N/A</v>
          </cell>
          <cell r="DL56" t="e">
            <v>#N/A</v>
          </cell>
          <cell r="DO56" t="e">
            <v>#N/A</v>
          </cell>
          <cell r="DQ56">
            <v>88.59</v>
          </cell>
          <cell r="DR56" t="e">
            <v>#N/A</v>
          </cell>
          <cell r="DT56">
            <v>82.96</v>
          </cell>
          <cell r="DU56" t="e">
            <v>#N/A</v>
          </cell>
        </row>
        <row r="57">
          <cell r="E57">
            <v>124.12936620000001</v>
          </cell>
          <cell r="G57" t="e">
            <v>#N/A</v>
          </cell>
          <cell r="I57">
            <v>45.5</v>
          </cell>
          <cell r="J57">
            <v>88.1</v>
          </cell>
          <cell r="K57" t="e">
            <v>#N/A</v>
          </cell>
          <cell r="M57">
            <v>94.2</v>
          </cell>
          <cell r="N57" t="e">
            <v>#N/A</v>
          </cell>
          <cell r="P57">
            <v>93.9</v>
          </cell>
          <cell r="Q57" t="e">
            <v>#N/A</v>
          </cell>
          <cell r="S57" t="e">
            <v>#N/A</v>
          </cell>
          <cell r="T57" t="e">
            <v>#N/A</v>
          </cell>
          <cell r="V57">
            <v>99.5</v>
          </cell>
          <cell r="W57" t="e">
            <v>#N/A</v>
          </cell>
          <cell r="Y57">
            <v>100.4</v>
          </cell>
          <cell r="Z57" t="e">
            <v>#N/A</v>
          </cell>
          <cell r="AB57">
            <v>6607</v>
          </cell>
          <cell r="AC57" t="e">
            <v>#N/A</v>
          </cell>
          <cell r="AE57">
            <v>2.6</v>
          </cell>
          <cell r="AF57" t="e">
            <v>#N/A</v>
          </cell>
          <cell r="AH57">
            <v>2.8</v>
          </cell>
          <cell r="AI57" t="e">
            <v>#N/A</v>
          </cell>
          <cell r="AK57">
            <v>1433.6</v>
          </cell>
          <cell r="AL57" t="e">
            <v>#N/A</v>
          </cell>
          <cell r="AN57">
            <v>1154.8</v>
          </cell>
          <cell r="AO57" t="e">
            <v>#N/A</v>
          </cell>
          <cell r="AQ57">
            <v>11.549241278571838</v>
          </cell>
          <cell r="AR57" t="e">
            <v>#N/A</v>
          </cell>
          <cell r="AT57">
            <v>9.3031974250102945</v>
          </cell>
          <cell r="AU57" t="e">
            <v>#N/A</v>
          </cell>
          <cell r="AW57">
            <v>128907</v>
          </cell>
          <cell r="AX57" t="e">
            <v>#N/A</v>
          </cell>
          <cell r="AZ57">
            <v>511480</v>
          </cell>
          <cell r="BA57" t="e">
            <v>#N/A</v>
          </cell>
          <cell r="BC57">
            <v>122.5</v>
          </cell>
          <cell r="BD57" t="e">
            <v>#N/A</v>
          </cell>
          <cell r="BF57">
            <v>98.8</v>
          </cell>
          <cell r="BG57" t="e">
            <v>#N/A</v>
          </cell>
          <cell r="BI57">
            <v>1406.66</v>
          </cell>
          <cell r="BJ57" t="e">
            <v>#N/A</v>
          </cell>
          <cell r="BL57">
            <v>11.332209637915641</v>
          </cell>
          <cell r="BM57" t="e">
            <v>#N/A</v>
          </cell>
          <cell r="BO57">
            <v>1130.95</v>
          </cell>
          <cell r="BP57" t="e">
            <v>#N/A</v>
          </cell>
          <cell r="BR57">
            <v>9.1110591685273583</v>
          </cell>
          <cell r="BS57" t="e">
            <v>#N/A</v>
          </cell>
          <cell r="BU57">
            <v>72.239999999999995</v>
          </cell>
          <cell r="BV57" t="e">
            <v>#N/A</v>
          </cell>
          <cell r="BX57">
            <v>101.23</v>
          </cell>
          <cell r="BY57" t="e">
            <v>#N/A</v>
          </cell>
          <cell r="CA57">
            <v>72.34</v>
          </cell>
          <cell r="CB57" t="e">
            <v>#N/A</v>
          </cell>
          <cell r="CD57">
            <v>98.53</v>
          </cell>
          <cell r="CE57" t="e">
            <v>#N/A</v>
          </cell>
          <cell r="CG57">
            <v>81.67</v>
          </cell>
          <cell r="CH57" t="e">
            <v>#N/A</v>
          </cell>
          <cell r="CJ57">
            <v>93.79</v>
          </cell>
          <cell r="CK57" t="e">
            <v>#N/A</v>
          </cell>
          <cell r="CM57">
            <v>81.459999999999994</v>
          </cell>
          <cell r="CN57" t="e">
            <v>#N/A</v>
          </cell>
          <cell r="CP57">
            <v>109.79</v>
          </cell>
          <cell r="CQ57" t="e">
            <v>#N/A</v>
          </cell>
          <cell r="CS57">
            <v>83.18</v>
          </cell>
          <cell r="CT57" t="e">
            <v>#N/A</v>
          </cell>
          <cell r="CV57">
            <v>113.71</v>
          </cell>
          <cell r="CW57" t="e">
            <v>#N/A</v>
          </cell>
          <cell r="CY57">
            <v>81.709999999999994</v>
          </cell>
          <cell r="CZ57" t="e">
            <v>#N/A</v>
          </cell>
          <cell r="DB57">
            <v>102.71</v>
          </cell>
          <cell r="DC57" t="e">
            <v>#N/A</v>
          </cell>
          <cell r="DE57">
            <v>97.1</v>
          </cell>
          <cell r="DF57" t="e">
            <v>#N/A</v>
          </cell>
          <cell r="DH57">
            <v>98.3</v>
          </cell>
          <cell r="DI57" t="e">
            <v>#N/A</v>
          </cell>
          <cell r="DL57" t="e">
            <v>#N/A</v>
          </cell>
          <cell r="DO57" t="e">
            <v>#N/A</v>
          </cell>
          <cell r="DQ57">
            <v>100.97</v>
          </cell>
          <cell r="DR57" t="e">
            <v>#N/A</v>
          </cell>
          <cell r="DT57">
            <v>80.16</v>
          </cell>
          <cell r="DU57" t="e">
            <v>#N/A</v>
          </cell>
        </row>
        <row r="58">
          <cell r="E58">
            <v>124.10042610000001</v>
          </cell>
          <cell r="G58" t="e">
            <v>#N/A</v>
          </cell>
          <cell r="I58">
            <v>63.6</v>
          </cell>
          <cell r="J58">
            <v>89.3</v>
          </cell>
          <cell r="K58" t="e">
            <v>#N/A</v>
          </cell>
          <cell r="M58">
            <v>95</v>
          </cell>
          <cell r="N58" t="e">
            <v>#N/A</v>
          </cell>
          <cell r="P58">
            <v>94.6</v>
          </cell>
          <cell r="Q58" t="e">
            <v>#N/A</v>
          </cell>
          <cell r="S58" t="e">
            <v>#N/A</v>
          </cell>
          <cell r="T58" t="e">
            <v>#N/A</v>
          </cell>
          <cell r="V58">
            <v>99.6</v>
          </cell>
          <cell r="W58" t="e">
            <v>#N/A</v>
          </cell>
          <cell r="Y58">
            <v>100</v>
          </cell>
          <cell r="Z58" t="e">
            <v>#N/A</v>
          </cell>
          <cell r="AB58">
            <v>6509</v>
          </cell>
          <cell r="AC58" t="e">
            <v>#N/A</v>
          </cell>
          <cell r="AE58">
            <v>2.8</v>
          </cell>
          <cell r="AF58" t="e">
            <v>#N/A</v>
          </cell>
          <cell r="AH58">
            <v>2.8</v>
          </cell>
          <cell r="AI58" t="e">
            <v>#N/A</v>
          </cell>
          <cell r="AK58">
            <v>777.3</v>
          </cell>
          <cell r="AL58" t="e">
            <v>#N/A</v>
          </cell>
          <cell r="AN58">
            <v>1412.2</v>
          </cell>
          <cell r="AO58" t="e">
            <v>#N/A</v>
          </cell>
          <cell r="AQ58">
            <v>6.2634756739163198</v>
          </cell>
          <cell r="AR58" t="e">
            <v>#N/A</v>
          </cell>
          <cell r="AT58">
            <v>11.379493563237652</v>
          </cell>
          <cell r="AU58" t="e">
            <v>#N/A</v>
          </cell>
          <cell r="AW58">
            <v>129201</v>
          </cell>
          <cell r="AX58" t="e">
            <v>#N/A</v>
          </cell>
          <cell r="AZ58">
            <v>512522</v>
          </cell>
          <cell r="BA58" t="e">
            <v>#N/A</v>
          </cell>
          <cell r="BC58">
            <v>93</v>
          </cell>
          <cell r="BD58" t="e">
            <v>#N/A</v>
          </cell>
          <cell r="BF58">
            <v>99</v>
          </cell>
          <cell r="BG58" t="e">
            <v>#N/A</v>
          </cell>
          <cell r="BI58">
            <v>678.51</v>
          </cell>
          <cell r="BJ58" t="e">
            <v>#N/A</v>
          </cell>
          <cell r="BL58">
            <v>5.4674268358535469</v>
          </cell>
          <cell r="BM58" t="e">
            <v>#N/A</v>
          </cell>
          <cell r="BO58">
            <v>1171.29</v>
          </cell>
          <cell r="BP58" t="e">
            <v>#N/A</v>
          </cell>
          <cell r="BR58">
            <v>9.4382431777967923</v>
          </cell>
          <cell r="BS58" t="e">
            <v>#N/A</v>
          </cell>
          <cell r="BU58">
            <v>76.05</v>
          </cell>
          <cell r="BV58" t="e">
            <v>#N/A</v>
          </cell>
          <cell r="BX58">
            <v>90.2</v>
          </cell>
          <cell r="BY58" t="e">
            <v>#N/A</v>
          </cell>
          <cell r="CA58">
            <v>76.959999999999994</v>
          </cell>
          <cell r="CB58" t="e">
            <v>#N/A</v>
          </cell>
          <cell r="CD58">
            <v>93.05</v>
          </cell>
          <cell r="CE58" t="e">
            <v>#N/A</v>
          </cell>
          <cell r="CG58">
            <v>83.47</v>
          </cell>
          <cell r="CH58" t="e">
            <v>#N/A</v>
          </cell>
          <cell r="CJ58">
            <v>96.12</v>
          </cell>
          <cell r="CK58" t="e">
            <v>#N/A</v>
          </cell>
          <cell r="CM58">
            <v>82.2</v>
          </cell>
          <cell r="CN58" t="e">
            <v>#N/A</v>
          </cell>
          <cell r="CP58">
            <v>87.78</v>
          </cell>
          <cell r="CQ58" t="e">
            <v>#N/A</v>
          </cell>
          <cell r="CS58">
            <v>90.15</v>
          </cell>
          <cell r="CT58" t="e">
            <v>#N/A</v>
          </cell>
          <cell r="CV58">
            <v>92.97</v>
          </cell>
          <cell r="CW58" t="e">
            <v>#N/A</v>
          </cell>
          <cell r="CY58">
            <v>84.76</v>
          </cell>
          <cell r="CZ58" t="e">
            <v>#N/A</v>
          </cell>
          <cell r="DB58">
            <v>83.99</v>
          </cell>
          <cell r="DC58" t="e">
            <v>#N/A</v>
          </cell>
          <cell r="DE58">
            <v>97.7</v>
          </cell>
          <cell r="DF58" t="e">
            <v>#N/A</v>
          </cell>
          <cell r="DH58">
            <v>98.8</v>
          </cell>
          <cell r="DI58" t="e">
            <v>#N/A</v>
          </cell>
          <cell r="DL58" t="e">
            <v>#N/A</v>
          </cell>
          <cell r="DO58" t="e">
            <v>#N/A</v>
          </cell>
          <cell r="DQ58">
            <v>80.06</v>
          </cell>
          <cell r="DR58" t="e">
            <v>#N/A</v>
          </cell>
          <cell r="DT58">
            <v>81.459999999999994</v>
          </cell>
          <cell r="DU58" t="e">
            <v>#N/A</v>
          </cell>
        </row>
        <row r="59">
          <cell r="E59">
            <v>118.8027206</v>
          </cell>
          <cell r="G59" t="e">
            <v>#N/A</v>
          </cell>
          <cell r="I59">
            <v>40.9</v>
          </cell>
          <cell r="J59">
            <v>88.9</v>
          </cell>
          <cell r="K59" t="e">
            <v>#N/A</v>
          </cell>
          <cell r="M59">
            <v>94.6</v>
          </cell>
          <cell r="N59" t="e">
            <v>#N/A</v>
          </cell>
          <cell r="P59">
            <v>93.4</v>
          </cell>
          <cell r="Q59" t="e">
            <v>#N/A</v>
          </cell>
          <cell r="S59" t="e">
            <v>#N/A</v>
          </cell>
          <cell r="T59" t="e">
            <v>#N/A</v>
          </cell>
          <cell r="V59">
            <v>99.6</v>
          </cell>
          <cell r="W59" t="e">
            <v>#N/A</v>
          </cell>
          <cell r="Y59">
            <v>99.5</v>
          </cell>
          <cell r="Z59" t="e">
            <v>#N/A</v>
          </cell>
          <cell r="AB59">
            <v>6497</v>
          </cell>
          <cell r="AC59" t="e">
            <v>#N/A</v>
          </cell>
          <cell r="AE59">
            <v>3</v>
          </cell>
          <cell r="AF59" t="e">
            <v>#N/A</v>
          </cell>
          <cell r="AH59">
            <v>2.9</v>
          </cell>
          <cell r="AI59" t="e">
            <v>#N/A</v>
          </cell>
          <cell r="AK59">
            <v>1287.7</v>
          </cell>
          <cell r="AL59" t="e">
            <v>#N/A</v>
          </cell>
          <cell r="AN59">
            <v>1218.4000000000001</v>
          </cell>
          <cell r="AO59" t="e">
            <v>#N/A</v>
          </cell>
          <cell r="AQ59">
            <v>10.838977369344857</v>
          </cell>
          <cell r="AR59" t="e">
            <v>#N/A</v>
          </cell>
          <cell r="AT59">
            <v>10.255657394431758</v>
          </cell>
          <cell r="AU59" t="e">
            <v>#N/A</v>
          </cell>
          <cell r="AW59">
            <v>130180</v>
          </cell>
          <cell r="AX59" t="e">
            <v>#N/A</v>
          </cell>
          <cell r="AZ59">
            <v>513047</v>
          </cell>
          <cell r="BA59" t="e">
            <v>#N/A</v>
          </cell>
          <cell r="BC59">
            <v>86.9</v>
          </cell>
          <cell r="BD59" t="e">
            <v>#N/A</v>
          </cell>
          <cell r="BF59">
            <v>98.8</v>
          </cell>
          <cell r="BG59" t="e">
            <v>#N/A</v>
          </cell>
          <cell r="BI59">
            <v>1183.07</v>
          </cell>
          <cell r="BJ59" t="e">
            <v>#N/A</v>
          </cell>
          <cell r="BL59">
            <v>9.9582736323295951</v>
          </cell>
          <cell r="BM59" t="e">
            <v>#N/A</v>
          </cell>
          <cell r="BO59">
            <v>1078.54</v>
          </cell>
          <cell r="BP59" t="e">
            <v>#N/A</v>
          </cell>
          <cell r="BR59">
            <v>9.0784116268798645</v>
          </cell>
          <cell r="BS59" t="e">
            <v>#N/A</v>
          </cell>
          <cell r="BU59">
            <v>68.510000000000005</v>
          </cell>
          <cell r="BV59" t="e">
            <v>#N/A</v>
          </cell>
          <cell r="BX59">
            <v>96.57</v>
          </cell>
          <cell r="BY59" t="e">
            <v>#N/A</v>
          </cell>
          <cell r="CA59">
            <v>69.38</v>
          </cell>
          <cell r="CB59" t="e">
            <v>#N/A</v>
          </cell>
          <cell r="CD59">
            <v>97.76</v>
          </cell>
          <cell r="CE59" t="e">
            <v>#N/A</v>
          </cell>
          <cell r="CG59">
            <v>84.2</v>
          </cell>
          <cell r="CH59" t="e">
            <v>#N/A</v>
          </cell>
          <cell r="CJ59">
            <v>92.76</v>
          </cell>
          <cell r="CK59" t="e">
            <v>#N/A</v>
          </cell>
          <cell r="CM59">
            <v>79.900000000000006</v>
          </cell>
          <cell r="CN59" t="e">
            <v>#N/A</v>
          </cell>
          <cell r="CP59">
            <v>98.73</v>
          </cell>
          <cell r="CQ59" t="e">
            <v>#N/A</v>
          </cell>
          <cell r="CS59">
            <v>87.25</v>
          </cell>
          <cell r="CT59" t="e">
            <v>#N/A</v>
          </cell>
          <cell r="CV59">
            <v>104.38</v>
          </cell>
          <cell r="CW59" t="e">
            <v>#N/A</v>
          </cell>
          <cell r="CY59">
            <v>77.67</v>
          </cell>
          <cell r="CZ59" t="e">
            <v>#N/A</v>
          </cell>
          <cell r="DB59">
            <v>93.18</v>
          </cell>
          <cell r="DC59" t="e">
            <v>#N/A</v>
          </cell>
          <cell r="DE59">
            <v>97.3</v>
          </cell>
          <cell r="DF59" t="e">
            <v>#N/A</v>
          </cell>
          <cell r="DH59">
            <v>97.9</v>
          </cell>
          <cell r="DI59" t="e">
            <v>#N/A</v>
          </cell>
          <cell r="DL59" t="e">
            <v>#N/A</v>
          </cell>
          <cell r="DO59" t="e">
            <v>#N/A</v>
          </cell>
          <cell r="DQ59">
            <v>89.19</v>
          </cell>
          <cell r="DR59" t="e">
            <v>#N/A</v>
          </cell>
          <cell r="DT59">
            <v>74.81</v>
          </cell>
          <cell r="DU59" t="e">
            <v>#N/A</v>
          </cell>
        </row>
        <row r="60">
          <cell r="E60">
            <v>120.0036499</v>
          </cell>
          <cell r="G60" t="e">
            <v>#N/A</v>
          </cell>
          <cell r="I60">
            <v>72.7</v>
          </cell>
          <cell r="J60">
            <v>91.8</v>
          </cell>
          <cell r="K60" t="e">
            <v>#N/A</v>
          </cell>
          <cell r="M60">
            <v>94.6</v>
          </cell>
          <cell r="N60" t="e">
            <v>#N/A</v>
          </cell>
          <cell r="P60">
            <v>95.4</v>
          </cell>
          <cell r="Q60" t="e">
            <v>#N/A</v>
          </cell>
          <cell r="S60" t="e">
            <v>#N/A</v>
          </cell>
          <cell r="T60" t="e">
            <v>#N/A</v>
          </cell>
          <cell r="V60">
            <v>100.1</v>
          </cell>
          <cell r="W60" t="e">
            <v>#N/A</v>
          </cell>
          <cell r="Y60">
            <v>99</v>
          </cell>
          <cell r="Z60" t="e">
            <v>#N/A</v>
          </cell>
          <cell r="AB60">
            <v>6573</v>
          </cell>
          <cell r="AC60" t="e">
            <v>#N/A</v>
          </cell>
          <cell r="AE60">
            <v>3.2</v>
          </cell>
          <cell r="AF60" t="e">
            <v>#N/A</v>
          </cell>
          <cell r="AH60">
            <v>2.9</v>
          </cell>
          <cell r="AI60" t="e">
            <v>#N/A</v>
          </cell>
          <cell r="AK60">
            <v>1777.2</v>
          </cell>
          <cell r="AL60" t="e">
            <v>#N/A</v>
          </cell>
          <cell r="AN60">
            <v>1149.2</v>
          </cell>
          <cell r="AO60" t="e">
            <v>#N/A</v>
          </cell>
          <cell r="AQ60">
            <v>14.809549555208987</v>
          </cell>
          <cell r="AR60" t="e">
            <v>#N/A</v>
          </cell>
          <cell r="AT60">
            <v>9.5763753932287692</v>
          </cell>
          <cell r="AU60" t="e">
            <v>#N/A</v>
          </cell>
          <cell r="AW60">
            <v>130843</v>
          </cell>
          <cell r="AX60" t="e">
            <v>#N/A</v>
          </cell>
          <cell r="AZ60">
            <v>513775</v>
          </cell>
          <cell r="BA60" t="e">
            <v>#N/A</v>
          </cell>
          <cell r="BC60">
            <v>105.5</v>
          </cell>
          <cell r="BD60" t="e">
            <v>#N/A</v>
          </cell>
          <cell r="BF60">
            <v>99.3</v>
          </cell>
          <cell r="BG60" t="e">
            <v>#N/A</v>
          </cell>
          <cell r="BI60">
            <v>1461.19</v>
          </cell>
          <cell r="BJ60" t="e">
            <v>#N/A</v>
          </cell>
          <cell r="BL60">
            <v>12.176212983668592</v>
          </cell>
          <cell r="BM60" t="e">
            <v>#N/A</v>
          </cell>
          <cell r="BO60">
            <v>1103.28</v>
          </cell>
          <cell r="BP60" t="e">
            <v>#N/A</v>
          </cell>
          <cell r="BR60">
            <v>9.1937203653336539</v>
          </cell>
          <cell r="BS60" t="e">
            <v>#N/A</v>
          </cell>
          <cell r="BU60">
            <v>86.37</v>
          </cell>
          <cell r="BV60" t="e">
            <v>#N/A</v>
          </cell>
          <cell r="BX60">
            <v>111.03</v>
          </cell>
          <cell r="BY60" t="e">
            <v>#N/A</v>
          </cell>
          <cell r="CA60">
            <v>86.43</v>
          </cell>
          <cell r="CB60" t="e">
            <v>#N/A</v>
          </cell>
          <cell r="CD60">
            <v>108.2</v>
          </cell>
          <cell r="CE60" t="e">
            <v>#N/A</v>
          </cell>
          <cell r="CG60">
            <v>84.94</v>
          </cell>
          <cell r="CH60" t="e">
            <v>#N/A</v>
          </cell>
          <cell r="CJ60">
            <v>94.5</v>
          </cell>
          <cell r="CK60" t="e">
            <v>#N/A</v>
          </cell>
          <cell r="CM60">
            <v>97.14</v>
          </cell>
          <cell r="CN60" t="e">
            <v>#N/A</v>
          </cell>
          <cell r="CP60">
            <v>113.21</v>
          </cell>
          <cell r="CQ60" t="e">
            <v>#N/A</v>
          </cell>
          <cell r="CS60">
            <v>102.26</v>
          </cell>
          <cell r="CT60" t="e">
            <v>#N/A</v>
          </cell>
          <cell r="CV60">
            <v>118.89</v>
          </cell>
          <cell r="CW60" t="e">
            <v>#N/A</v>
          </cell>
          <cell r="CY60">
            <v>90.46</v>
          </cell>
          <cell r="CZ60" t="e">
            <v>#N/A</v>
          </cell>
          <cell r="DB60">
            <v>110.94</v>
          </cell>
          <cell r="DC60" t="e">
            <v>#N/A</v>
          </cell>
          <cell r="DE60">
            <v>97.9</v>
          </cell>
          <cell r="DF60" t="e">
            <v>#N/A</v>
          </cell>
          <cell r="DH60">
            <v>97.9</v>
          </cell>
          <cell r="DI60" t="e">
            <v>#N/A</v>
          </cell>
          <cell r="DL60" t="e">
            <v>#N/A</v>
          </cell>
          <cell r="DO60" t="e">
            <v>#N/A</v>
          </cell>
          <cell r="DQ60">
            <v>106.83</v>
          </cell>
          <cell r="DR60" t="e">
            <v>#N/A</v>
          </cell>
          <cell r="DT60">
            <v>88.91</v>
          </cell>
          <cell r="DU60" t="e">
            <v>#N/A</v>
          </cell>
        </row>
        <row r="61">
          <cell r="E61">
            <v>117.76365610000001</v>
          </cell>
          <cell r="G61" t="e">
            <v>#N/A</v>
          </cell>
          <cell r="I61">
            <v>77.3</v>
          </cell>
          <cell r="J61">
            <v>93</v>
          </cell>
          <cell r="K61" t="e">
            <v>#N/A</v>
          </cell>
          <cell r="M61">
            <v>94.5</v>
          </cell>
          <cell r="N61" t="e">
            <v>#N/A</v>
          </cell>
          <cell r="P61">
            <v>95.1</v>
          </cell>
          <cell r="Q61" t="e">
            <v>#N/A</v>
          </cell>
          <cell r="S61" t="e">
            <v>#N/A</v>
          </cell>
          <cell r="T61" t="e">
            <v>#N/A</v>
          </cell>
          <cell r="V61">
            <v>100.3</v>
          </cell>
          <cell r="W61" t="e">
            <v>#N/A</v>
          </cell>
          <cell r="Y61">
            <v>101.2</v>
          </cell>
          <cell r="Z61" t="e">
            <v>#N/A</v>
          </cell>
          <cell r="AB61">
            <v>6690</v>
          </cell>
          <cell r="AC61" t="e">
            <v>#N/A</v>
          </cell>
          <cell r="AE61">
            <v>2.9</v>
          </cell>
          <cell r="AF61" t="e">
            <v>#N/A</v>
          </cell>
          <cell r="AH61">
            <v>2.8</v>
          </cell>
          <cell r="AI61" t="e">
            <v>#N/A</v>
          </cell>
          <cell r="AK61">
            <v>1440.9</v>
          </cell>
          <cell r="AL61" t="e">
            <v>#N/A</v>
          </cell>
          <cell r="AN61">
            <v>1254.7</v>
          </cell>
          <cell r="AO61" t="e">
            <v>#N/A</v>
          </cell>
          <cell r="AQ61">
            <v>12.235523655757152</v>
          </cell>
          <cell r="AR61" t="e">
            <v>#N/A</v>
          </cell>
          <cell r="AT61">
            <v>10.65439068004615</v>
          </cell>
          <cell r="AU61" t="e">
            <v>#N/A</v>
          </cell>
          <cell r="AW61">
            <v>132073</v>
          </cell>
          <cell r="AX61" t="e">
            <v>#N/A</v>
          </cell>
          <cell r="AZ61">
            <v>517626</v>
          </cell>
          <cell r="BA61" t="e">
            <v>#N/A</v>
          </cell>
          <cell r="BC61">
            <v>100</v>
          </cell>
          <cell r="BD61" t="e">
            <v>#N/A</v>
          </cell>
          <cell r="BF61">
            <v>99.2</v>
          </cell>
          <cell r="BG61" t="e">
            <v>#N/A</v>
          </cell>
          <cell r="BI61">
            <v>1157.83</v>
          </cell>
          <cell r="BJ61" t="e">
            <v>#N/A</v>
          </cell>
          <cell r="BL61">
            <v>9.8318109198038037</v>
          </cell>
          <cell r="BM61" t="e">
            <v>#N/A</v>
          </cell>
          <cell r="BO61">
            <v>1134.8800000000001</v>
          </cell>
          <cell r="BP61" t="e">
            <v>#N/A</v>
          </cell>
          <cell r="BR61">
            <v>9.6369290627008652</v>
          </cell>
          <cell r="BS61" t="e">
            <v>#N/A</v>
          </cell>
          <cell r="BU61">
            <v>75.53</v>
          </cell>
          <cell r="BV61" t="e">
            <v>#N/A</v>
          </cell>
          <cell r="BX61">
            <v>103.68</v>
          </cell>
          <cell r="BY61" t="e">
            <v>#N/A</v>
          </cell>
          <cell r="CA61">
            <v>75.900000000000006</v>
          </cell>
          <cell r="CB61" t="e">
            <v>#N/A</v>
          </cell>
          <cell r="CD61">
            <v>101.33</v>
          </cell>
          <cell r="CE61" t="e">
            <v>#N/A</v>
          </cell>
          <cell r="CG61">
            <v>84.27</v>
          </cell>
          <cell r="CH61" t="e">
            <v>#N/A</v>
          </cell>
          <cell r="CJ61">
            <v>95.3</v>
          </cell>
          <cell r="CK61" t="e">
            <v>#N/A</v>
          </cell>
          <cell r="CM61">
            <v>90.41</v>
          </cell>
          <cell r="CN61" t="e">
            <v>#N/A</v>
          </cell>
          <cell r="CP61">
            <v>102.72</v>
          </cell>
          <cell r="CQ61" t="e">
            <v>#N/A</v>
          </cell>
          <cell r="CS61">
            <v>92.83</v>
          </cell>
          <cell r="CT61" t="e">
            <v>#N/A</v>
          </cell>
          <cell r="CV61">
            <v>106.34</v>
          </cell>
          <cell r="CW61" t="e">
            <v>#N/A</v>
          </cell>
          <cell r="CY61">
            <v>86.75</v>
          </cell>
          <cell r="CZ61" t="e">
            <v>#N/A</v>
          </cell>
          <cell r="DB61">
            <v>99.35</v>
          </cell>
          <cell r="DC61" t="e">
            <v>#N/A</v>
          </cell>
          <cell r="DE61">
            <v>98.3</v>
          </cell>
          <cell r="DF61" t="e">
            <v>#N/A</v>
          </cell>
          <cell r="DH61">
            <v>98.7</v>
          </cell>
          <cell r="DI61" t="e">
            <v>#N/A</v>
          </cell>
          <cell r="DL61" t="e">
            <v>#N/A</v>
          </cell>
          <cell r="DO61" t="e">
            <v>#N/A</v>
          </cell>
          <cell r="DQ61">
            <v>98.14</v>
          </cell>
          <cell r="DR61" t="e">
            <v>#N/A</v>
          </cell>
          <cell r="DT61">
            <v>87.22</v>
          </cell>
          <cell r="DU61" t="e">
            <v>#N/A</v>
          </cell>
        </row>
        <row r="62">
          <cell r="E62">
            <v>120.75209839999999</v>
          </cell>
          <cell r="G62" t="e">
            <v>#N/A</v>
          </cell>
          <cell r="I62">
            <v>100</v>
          </cell>
          <cell r="J62">
            <v>94.2</v>
          </cell>
          <cell r="K62" t="e">
            <v>#N/A</v>
          </cell>
          <cell r="M62">
            <v>94.6</v>
          </cell>
          <cell r="N62" t="e">
            <v>#N/A</v>
          </cell>
          <cell r="P62">
            <v>95</v>
          </cell>
          <cell r="Q62" t="e">
            <v>#N/A</v>
          </cell>
          <cell r="S62" t="e">
            <v>#N/A</v>
          </cell>
          <cell r="T62" t="e">
            <v>#N/A</v>
          </cell>
          <cell r="V62">
            <v>100.4</v>
          </cell>
          <cell r="W62" t="e">
            <v>#N/A</v>
          </cell>
          <cell r="Y62">
            <v>101.2</v>
          </cell>
          <cell r="Z62" t="e">
            <v>#N/A</v>
          </cell>
          <cell r="AB62">
            <v>6748</v>
          </cell>
          <cell r="AC62" t="e">
            <v>#N/A</v>
          </cell>
          <cell r="AE62">
            <v>2.8</v>
          </cell>
          <cell r="AF62" t="e">
            <v>#N/A</v>
          </cell>
          <cell r="AH62">
            <v>2.8</v>
          </cell>
          <cell r="AI62" t="e">
            <v>#N/A</v>
          </cell>
          <cell r="AK62">
            <v>816.4</v>
          </cell>
          <cell r="AL62" t="e">
            <v>#N/A</v>
          </cell>
          <cell r="AN62">
            <v>1129</v>
          </cell>
          <cell r="AO62" t="e">
            <v>#N/A</v>
          </cell>
          <cell r="AQ62">
            <v>6.7609591122434693</v>
          </cell>
          <cell r="AR62" t="e">
            <v>#N/A</v>
          </cell>
          <cell r="AT62">
            <v>9.3497340001505105</v>
          </cell>
          <cell r="AU62" t="e">
            <v>#N/A</v>
          </cell>
          <cell r="AW62">
            <v>132440</v>
          </cell>
          <cell r="AX62" t="e">
            <v>#N/A</v>
          </cell>
          <cell r="AZ62">
            <v>517896</v>
          </cell>
          <cell r="BA62" t="e">
            <v>#N/A</v>
          </cell>
          <cell r="BC62">
            <v>96.4</v>
          </cell>
          <cell r="BD62" t="e">
            <v>#N/A</v>
          </cell>
          <cell r="BF62">
            <v>99.5</v>
          </cell>
          <cell r="BG62" t="e">
            <v>#N/A</v>
          </cell>
          <cell r="BI62">
            <v>674.33</v>
          </cell>
          <cell r="BJ62" t="e">
            <v>#N/A</v>
          </cell>
          <cell r="BL62">
            <v>5.5844164112679309</v>
          </cell>
          <cell r="BM62" t="e">
            <v>#N/A</v>
          </cell>
          <cell r="BO62">
            <v>899.04</v>
          </cell>
          <cell r="BP62" t="e">
            <v>#N/A</v>
          </cell>
          <cell r="BR62">
            <v>7.4453364530516515</v>
          </cell>
          <cell r="BS62" t="e">
            <v>#N/A</v>
          </cell>
          <cell r="BU62">
            <v>77.959999999999994</v>
          </cell>
          <cell r="BV62" t="e">
            <v>#N/A</v>
          </cell>
          <cell r="BX62">
            <v>83.46</v>
          </cell>
          <cell r="BY62" t="e">
            <v>#N/A</v>
          </cell>
          <cell r="CA62">
            <v>76.489999999999995</v>
          </cell>
          <cell r="CB62" t="e">
            <v>#N/A</v>
          </cell>
          <cell r="CD62">
            <v>81.209999999999994</v>
          </cell>
          <cell r="CE62" t="e">
            <v>#N/A</v>
          </cell>
          <cell r="CG62">
            <v>86.94</v>
          </cell>
          <cell r="CH62" t="e">
            <v>#N/A</v>
          </cell>
          <cell r="CJ62">
            <v>91.44</v>
          </cell>
          <cell r="CK62" t="e">
            <v>#N/A</v>
          </cell>
          <cell r="CM62">
            <v>87.61</v>
          </cell>
          <cell r="CN62" t="e">
            <v>#N/A</v>
          </cell>
          <cell r="CP62">
            <v>85.39</v>
          </cell>
          <cell r="CQ62" t="e">
            <v>#N/A</v>
          </cell>
          <cell r="CS62">
            <v>87.9</v>
          </cell>
          <cell r="CT62" t="e">
            <v>#N/A</v>
          </cell>
          <cell r="CV62">
            <v>88.13</v>
          </cell>
          <cell r="CW62" t="e">
            <v>#N/A</v>
          </cell>
          <cell r="CY62">
            <v>84.68</v>
          </cell>
          <cell r="CZ62" t="e">
            <v>#N/A</v>
          </cell>
          <cell r="DB62">
            <v>83.81</v>
          </cell>
          <cell r="DC62" t="e">
            <v>#N/A</v>
          </cell>
          <cell r="DE62">
            <v>98</v>
          </cell>
          <cell r="DF62" t="e">
            <v>#N/A</v>
          </cell>
          <cell r="DH62">
            <v>98.8</v>
          </cell>
          <cell r="DI62" t="e">
            <v>#N/A</v>
          </cell>
          <cell r="DL62" t="e">
            <v>#N/A</v>
          </cell>
          <cell r="DO62" t="e">
            <v>#N/A</v>
          </cell>
          <cell r="DQ62">
            <v>83.76</v>
          </cell>
          <cell r="DR62" t="e">
            <v>#N/A</v>
          </cell>
          <cell r="DT62">
            <v>85.44</v>
          </cell>
          <cell r="DU62" t="e">
            <v>#N/A</v>
          </cell>
        </row>
        <row r="63">
          <cell r="E63">
            <v>121.443646</v>
          </cell>
          <cell r="G63" t="e">
            <v>#N/A</v>
          </cell>
          <cell r="I63">
            <v>72.7</v>
          </cell>
          <cell r="J63">
            <v>95.6</v>
          </cell>
          <cell r="K63" t="e">
            <v>#N/A</v>
          </cell>
          <cell r="M63">
            <v>97.2</v>
          </cell>
          <cell r="N63" t="e">
            <v>#N/A</v>
          </cell>
          <cell r="P63">
            <v>97.1</v>
          </cell>
          <cell r="Q63" t="e">
            <v>#N/A</v>
          </cell>
          <cell r="S63" t="e">
            <v>#N/A</v>
          </cell>
          <cell r="T63" t="e">
            <v>#N/A</v>
          </cell>
          <cell r="V63">
            <v>100</v>
          </cell>
          <cell r="W63" t="e">
            <v>#N/A</v>
          </cell>
          <cell r="Y63">
            <v>101.2</v>
          </cell>
          <cell r="Z63" t="e">
            <v>#N/A</v>
          </cell>
          <cell r="AB63">
            <v>6735</v>
          </cell>
          <cell r="AC63" t="e">
            <v>#N/A</v>
          </cell>
          <cell r="AE63">
            <v>2.7</v>
          </cell>
          <cell r="AF63" t="e">
            <v>#N/A</v>
          </cell>
          <cell r="AH63">
            <v>2.8</v>
          </cell>
          <cell r="AI63" t="e">
            <v>#N/A</v>
          </cell>
          <cell r="AK63">
            <v>1176.8</v>
          </cell>
          <cell r="AL63" t="e">
            <v>#N/A</v>
          </cell>
          <cell r="AN63">
            <v>1126.2</v>
          </cell>
          <cell r="AO63" t="e">
            <v>#N/A</v>
          </cell>
          <cell r="AQ63">
            <v>9.6900911555306894</v>
          </cell>
          <cell r="AR63" t="e">
            <v>#N/A</v>
          </cell>
          <cell r="AT63">
            <v>9.2734369980953968</v>
          </cell>
          <cell r="AU63" t="e">
            <v>#N/A</v>
          </cell>
          <cell r="AW63">
            <v>131809</v>
          </cell>
          <cell r="AX63" t="e">
            <v>#N/A</v>
          </cell>
          <cell r="AZ63">
            <v>517673</v>
          </cell>
          <cell r="BA63" t="e">
            <v>#N/A</v>
          </cell>
          <cell r="BC63">
            <v>97.4</v>
          </cell>
          <cell r="BD63" t="e">
            <v>#N/A</v>
          </cell>
          <cell r="BF63">
            <v>99.7</v>
          </cell>
          <cell r="BG63" t="e">
            <v>#N/A</v>
          </cell>
          <cell r="BI63">
            <v>1181.6300000000001</v>
          </cell>
          <cell r="BJ63" t="e">
            <v>#N/A</v>
          </cell>
          <cell r="BL63">
            <v>9.7298626887404236</v>
          </cell>
          <cell r="BM63" t="e">
            <v>#N/A</v>
          </cell>
          <cell r="BO63">
            <v>1116.44</v>
          </cell>
          <cell r="BP63" t="e">
            <v>#N/A</v>
          </cell>
          <cell r="BR63">
            <v>9.1930705044873253</v>
          </cell>
          <cell r="BS63" t="e">
            <v>#N/A</v>
          </cell>
          <cell r="BU63">
            <v>86.02</v>
          </cell>
          <cell r="BV63" t="e">
            <v>#N/A</v>
          </cell>
          <cell r="BX63">
            <v>94</v>
          </cell>
          <cell r="BY63" t="e">
            <v>#N/A</v>
          </cell>
          <cell r="CA63">
            <v>82.64</v>
          </cell>
          <cell r="CB63" t="e">
            <v>#N/A</v>
          </cell>
          <cell r="CD63">
            <v>95.09</v>
          </cell>
          <cell r="CE63" t="e">
            <v>#N/A</v>
          </cell>
          <cell r="CG63">
            <v>88.62</v>
          </cell>
          <cell r="CH63" t="e">
            <v>#N/A</v>
          </cell>
          <cell r="CJ63">
            <v>99.13</v>
          </cell>
          <cell r="CK63" t="e">
            <v>#N/A</v>
          </cell>
          <cell r="CM63">
            <v>93.36</v>
          </cell>
          <cell r="CN63" t="e">
            <v>#N/A</v>
          </cell>
          <cell r="CP63">
            <v>110.13</v>
          </cell>
          <cell r="CQ63" t="e">
            <v>#N/A</v>
          </cell>
          <cell r="CS63">
            <v>94.97</v>
          </cell>
          <cell r="CT63" t="e">
            <v>#N/A</v>
          </cell>
          <cell r="CV63">
            <v>111.64</v>
          </cell>
          <cell r="CW63" t="e">
            <v>#N/A</v>
          </cell>
          <cell r="CY63">
            <v>88.81</v>
          </cell>
          <cell r="CZ63" t="e">
            <v>#N/A</v>
          </cell>
          <cell r="DB63">
            <v>101.6</v>
          </cell>
          <cell r="DC63" t="e">
            <v>#N/A</v>
          </cell>
          <cell r="DE63">
            <v>98.6</v>
          </cell>
          <cell r="DF63" t="e">
            <v>#N/A</v>
          </cell>
          <cell r="DH63">
            <v>102.5</v>
          </cell>
          <cell r="DI63" t="e">
            <v>#N/A</v>
          </cell>
          <cell r="DL63" t="e">
            <v>#N/A</v>
          </cell>
          <cell r="DO63" t="e">
            <v>#N/A</v>
          </cell>
          <cell r="DQ63">
            <v>101.08</v>
          </cell>
          <cell r="DR63" t="e">
            <v>#N/A</v>
          </cell>
          <cell r="DT63">
            <v>88.12</v>
          </cell>
          <cell r="DU63" t="e">
            <v>#N/A</v>
          </cell>
        </row>
        <row r="64">
          <cell r="E64">
            <v>120.4519021</v>
          </cell>
          <cell r="G64" t="e">
            <v>#N/A</v>
          </cell>
          <cell r="I64">
            <v>81.8</v>
          </cell>
          <cell r="J64">
            <v>96.7</v>
          </cell>
          <cell r="K64" t="e">
            <v>#N/A</v>
          </cell>
          <cell r="M64">
            <v>96</v>
          </cell>
          <cell r="N64" t="e">
            <v>#N/A</v>
          </cell>
          <cell r="P64">
            <v>96.6</v>
          </cell>
          <cell r="Q64" t="e">
            <v>#N/A</v>
          </cell>
          <cell r="S64" t="e">
            <v>#N/A</v>
          </cell>
          <cell r="T64" t="e">
            <v>#N/A</v>
          </cell>
          <cell r="V64">
            <v>99.5</v>
          </cell>
          <cell r="W64" t="e">
            <v>#N/A</v>
          </cell>
          <cell r="Y64">
            <v>101.2</v>
          </cell>
          <cell r="Z64" t="e">
            <v>#N/A</v>
          </cell>
          <cell r="AB64">
            <v>6704</v>
          </cell>
          <cell r="AC64" t="e">
            <v>#N/A</v>
          </cell>
          <cell r="AE64">
            <v>2.8</v>
          </cell>
          <cell r="AF64" t="e">
            <v>#N/A</v>
          </cell>
          <cell r="AH64">
            <v>2.9</v>
          </cell>
          <cell r="AI64" t="e">
            <v>#N/A</v>
          </cell>
          <cell r="AK64">
            <v>1125.9000000000001</v>
          </cell>
          <cell r="AL64" t="e">
            <v>#N/A</v>
          </cell>
          <cell r="AN64">
            <v>1150.8</v>
          </cell>
          <cell r="AO64" t="e">
            <v>#N/A</v>
          </cell>
          <cell r="AQ64">
            <v>9.3472994645221146</v>
          </cell>
          <cell r="AR64" t="e">
            <v>#N/A</v>
          </cell>
          <cell r="AT64">
            <v>9.5540209821227879</v>
          </cell>
          <cell r="AU64" t="e">
            <v>#N/A</v>
          </cell>
          <cell r="AW64">
            <v>133849</v>
          </cell>
          <cell r="AX64" t="e">
            <v>#N/A</v>
          </cell>
          <cell r="AZ64">
            <v>520209</v>
          </cell>
          <cell r="BA64" t="e">
            <v>#N/A</v>
          </cell>
          <cell r="BC64">
            <v>108.9</v>
          </cell>
          <cell r="BD64" t="e">
            <v>#N/A</v>
          </cell>
          <cell r="BF64">
            <v>102.3</v>
          </cell>
          <cell r="BG64" t="e">
            <v>#N/A</v>
          </cell>
          <cell r="BI64">
            <v>1218.2</v>
          </cell>
          <cell r="BJ64" t="e">
            <v>#N/A</v>
          </cell>
          <cell r="BL64">
            <v>10.113580431371204</v>
          </cell>
          <cell r="BM64" t="e">
            <v>#N/A</v>
          </cell>
          <cell r="BO64">
            <v>1174.26</v>
          </cell>
          <cell r="BP64" t="e">
            <v>#N/A</v>
          </cell>
          <cell r="BR64">
            <v>9.7487875203923409</v>
          </cell>
          <cell r="BS64" t="e">
            <v>#N/A</v>
          </cell>
          <cell r="BU64">
            <v>81.25</v>
          </cell>
          <cell r="BV64" t="e">
            <v>#N/A</v>
          </cell>
          <cell r="BX64">
            <v>96.69</v>
          </cell>
          <cell r="BY64" t="e">
            <v>#N/A</v>
          </cell>
          <cell r="CA64">
            <v>81.58</v>
          </cell>
          <cell r="CB64" t="e">
            <v>#N/A</v>
          </cell>
          <cell r="CD64">
            <v>94.07</v>
          </cell>
          <cell r="CE64" t="e">
            <v>#N/A</v>
          </cell>
          <cell r="CG64">
            <v>84</v>
          </cell>
          <cell r="CH64" t="e">
            <v>#N/A</v>
          </cell>
          <cell r="CJ64">
            <v>96.92</v>
          </cell>
          <cell r="CK64" t="e">
            <v>#N/A</v>
          </cell>
          <cell r="CM64">
            <v>84.82</v>
          </cell>
          <cell r="CN64" t="e">
            <v>#N/A</v>
          </cell>
          <cell r="CP64">
            <v>115.03</v>
          </cell>
          <cell r="CQ64" t="e">
            <v>#N/A</v>
          </cell>
          <cell r="CS64">
            <v>84.79</v>
          </cell>
          <cell r="CT64" t="e">
            <v>#N/A</v>
          </cell>
          <cell r="CV64">
            <v>112.1</v>
          </cell>
          <cell r="CW64" t="e">
            <v>#N/A</v>
          </cell>
          <cell r="CY64">
            <v>84.19</v>
          </cell>
          <cell r="CZ64" t="e">
            <v>#N/A</v>
          </cell>
          <cell r="DB64">
            <v>99.16</v>
          </cell>
          <cell r="DC64" t="e">
            <v>#N/A</v>
          </cell>
          <cell r="DE64">
            <v>98.7</v>
          </cell>
          <cell r="DF64" t="e">
            <v>#N/A</v>
          </cell>
          <cell r="DH64">
            <v>95.9</v>
          </cell>
          <cell r="DI64" t="e">
            <v>#N/A</v>
          </cell>
          <cell r="DL64" t="e">
            <v>#N/A</v>
          </cell>
          <cell r="DO64" t="e">
            <v>#N/A</v>
          </cell>
          <cell r="DQ64">
            <v>100.87</v>
          </cell>
          <cell r="DR64" t="e">
            <v>#N/A</v>
          </cell>
          <cell r="DT64">
            <v>85.06</v>
          </cell>
          <cell r="DU64" t="e">
            <v>#N/A</v>
          </cell>
        </row>
        <row r="65">
          <cell r="E65">
            <v>122.1694327</v>
          </cell>
          <cell r="G65" t="e">
            <v>#N/A</v>
          </cell>
          <cell r="I65">
            <v>90.9</v>
          </cell>
          <cell r="J65">
            <v>99.1</v>
          </cell>
          <cell r="K65" t="e">
            <v>#N/A</v>
          </cell>
          <cell r="M65">
            <v>99.2</v>
          </cell>
          <cell r="N65" t="e">
            <v>#N/A</v>
          </cell>
          <cell r="P65">
            <v>99.3</v>
          </cell>
          <cell r="Q65" t="e">
            <v>#N/A</v>
          </cell>
          <cell r="S65" t="e">
            <v>#N/A</v>
          </cell>
          <cell r="T65" t="e">
            <v>#N/A</v>
          </cell>
          <cell r="V65">
            <v>100</v>
          </cell>
          <cell r="W65" t="e">
            <v>#N/A</v>
          </cell>
          <cell r="Y65">
            <v>100.9</v>
          </cell>
          <cell r="Z65" t="e">
            <v>#N/A</v>
          </cell>
          <cell r="AB65">
            <v>6690</v>
          </cell>
          <cell r="AC65" t="e">
            <v>#N/A</v>
          </cell>
          <cell r="AE65">
            <v>3</v>
          </cell>
          <cell r="AF65" t="e">
            <v>#N/A</v>
          </cell>
          <cell r="AH65">
            <v>3</v>
          </cell>
          <cell r="AI65" t="e">
            <v>#N/A</v>
          </cell>
          <cell r="AK65">
            <v>601.1</v>
          </cell>
          <cell r="AL65" t="e">
            <v>#N/A</v>
          </cell>
          <cell r="AN65">
            <v>898.6</v>
          </cell>
          <cell r="AO65" t="e">
            <v>#N/A</v>
          </cell>
          <cell r="AQ65">
            <v>4.920216020615114</v>
          </cell>
          <cell r="AR65" t="e">
            <v>#N/A</v>
          </cell>
          <cell r="AT65">
            <v>7.3553587025864937</v>
          </cell>
          <cell r="AU65" t="e">
            <v>#N/A</v>
          </cell>
          <cell r="AW65">
            <v>134154</v>
          </cell>
          <cell r="AX65" t="e">
            <v>#N/A</v>
          </cell>
          <cell r="AZ65">
            <v>521301</v>
          </cell>
          <cell r="BA65" t="e">
            <v>#N/A</v>
          </cell>
          <cell r="BC65">
            <v>96.4</v>
          </cell>
          <cell r="BD65" t="e">
            <v>#N/A</v>
          </cell>
          <cell r="BF65">
            <v>101.2</v>
          </cell>
          <cell r="BG65" t="e">
            <v>#N/A</v>
          </cell>
          <cell r="BI65">
            <v>604.36</v>
          </cell>
          <cell r="BJ65" t="e">
            <v>#N/A</v>
          </cell>
          <cell r="BL65">
            <v>4.9469002731973886</v>
          </cell>
          <cell r="BM65" t="e">
            <v>#N/A</v>
          </cell>
          <cell r="BO65">
            <v>848.66</v>
          </cell>
          <cell r="BP65" t="e">
            <v>#N/A</v>
          </cell>
          <cell r="BR65">
            <v>6.9465821461574153</v>
          </cell>
          <cell r="BS65" t="e">
            <v>#N/A</v>
          </cell>
          <cell r="BU65">
            <v>95.91</v>
          </cell>
          <cell r="BV65" t="e">
            <v>#N/A</v>
          </cell>
          <cell r="BX65">
            <v>88.73</v>
          </cell>
          <cell r="BY65" t="e">
            <v>#N/A</v>
          </cell>
          <cell r="CA65">
            <v>93.18</v>
          </cell>
          <cell r="CB65" t="e">
            <v>#N/A</v>
          </cell>
          <cell r="CD65">
            <v>86.69</v>
          </cell>
          <cell r="CE65" t="e">
            <v>#N/A</v>
          </cell>
          <cell r="CG65">
            <v>94.16</v>
          </cell>
          <cell r="CH65" t="e">
            <v>#N/A</v>
          </cell>
          <cell r="CJ65">
            <v>99.04</v>
          </cell>
          <cell r="CK65" t="e">
            <v>#N/A</v>
          </cell>
          <cell r="CM65">
            <v>100.18</v>
          </cell>
          <cell r="CN65" t="e">
            <v>#N/A</v>
          </cell>
          <cell r="CP65">
            <v>100.1</v>
          </cell>
          <cell r="CQ65" t="e">
            <v>#N/A</v>
          </cell>
          <cell r="CS65">
            <v>97.76</v>
          </cell>
          <cell r="CT65" t="e">
            <v>#N/A</v>
          </cell>
          <cell r="CV65">
            <v>97.81</v>
          </cell>
          <cell r="CW65" t="e">
            <v>#N/A</v>
          </cell>
          <cell r="CY65">
            <v>95.58</v>
          </cell>
          <cell r="CZ65" t="e">
            <v>#N/A</v>
          </cell>
          <cell r="DB65">
            <v>90.07</v>
          </cell>
          <cell r="DC65" t="e">
            <v>#N/A</v>
          </cell>
          <cell r="DE65">
            <v>98.7</v>
          </cell>
          <cell r="DF65" t="e">
            <v>#N/A</v>
          </cell>
          <cell r="DH65">
            <v>97.7</v>
          </cell>
          <cell r="DI65" t="e">
            <v>#N/A</v>
          </cell>
          <cell r="DL65" t="e">
            <v>#N/A</v>
          </cell>
          <cell r="DO65" t="e">
            <v>#N/A</v>
          </cell>
          <cell r="DQ65">
            <v>92.47</v>
          </cell>
          <cell r="DR65" t="e">
            <v>#N/A</v>
          </cell>
          <cell r="DT65">
            <v>95.98</v>
          </cell>
          <cell r="DU65" t="e">
            <v>#N/A</v>
          </cell>
        </row>
        <row r="66">
          <cell r="E66">
            <v>122.0912077</v>
          </cell>
          <cell r="I66">
            <v>81.8</v>
          </cell>
          <cell r="J66">
            <v>99.7</v>
          </cell>
          <cell r="M66">
            <v>99.6</v>
          </cell>
          <cell r="P66">
            <v>98.3</v>
          </cell>
          <cell r="S66" t="e">
            <v>#N/A</v>
          </cell>
          <cell r="V66">
            <v>100.3</v>
          </cell>
          <cell r="Y66">
            <v>100.7</v>
          </cell>
          <cell r="AB66">
            <v>6685</v>
          </cell>
          <cell r="AE66">
            <v>3</v>
          </cell>
          <cell r="AH66">
            <v>3</v>
          </cell>
          <cell r="AK66">
            <v>1182.8</v>
          </cell>
          <cell r="AN66">
            <v>959.3</v>
          </cell>
          <cell r="AQ66">
            <v>9.6878392988490347</v>
          </cell>
          <cell r="AT66">
            <v>7.8572406487875206</v>
          </cell>
          <cell r="AW66">
            <v>134972</v>
          </cell>
          <cell r="AZ66">
            <v>523496</v>
          </cell>
          <cell r="BC66">
            <v>94.6</v>
          </cell>
          <cell r="BF66">
            <v>100.3</v>
          </cell>
          <cell r="BI66">
            <v>1186.29</v>
          </cell>
          <cell r="BL66">
            <v>9.7164244858231505</v>
          </cell>
          <cell r="BO66">
            <v>940.44</v>
          </cell>
          <cell r="BR66">
            <v>7.7027659707554852</v>
          </cell>
          <cell r="BU66">
            <v>88.54</v>
          </cell>
          <cell r="BX66">
            <v>107.6</v>
          </cell>
          <cell r="CA66">
            <v>84.78</v>
          </cell>
          <cell r="CD66">
            <v>103.36</v>
          </cell>
          <cell r="CG66">
            <v>92.9</v>
          </cell>
          <cell r="CJ66">
            <v>98.55</v>
          </cell>
          <cell r="CM66">
            <v>86.55</v>
          </cell>
          <cell r="CP66">
            <v>115.83</v>
          </cell>
          <cell r="CS66">
            <v>86.07</v>
          </cell>
          <cell r="CV66">
            <v>114.86</v>
          </cell>
          <cell r="CY66">
            <v>91.34</v>
          </cell>
          <cell r="DB66">
            <v>103.67</v>
          </cell>
          <cell r="DE66">
            <v>98.8</v>
          </cell>
          <cell r="DH66">
            <v>99.4</v>
          </cell>
          <cell r="DQ66">
            <v>104.85</v>
          </cell>
          <cell r="DT66">
            <v>92.03</v>
          </cell>
        </row>
        <row r="67">
          <cell r="E67">
            <v>124.1378081</v>
          </cell>
          <cell r="I67">
            <v>54.5</v>
          </cell>
          <cell r="J67">
            <v>98.7</v>
          </cell>
          <cell r="M67">
            <v>99.8</v>
          </cell>
          <cell r="P67">
            <v>98.2</v>
          </cell>
          <cell r="S67" t="e">
            <v>#N/A</v>
          </cell>
          <cell r="V67">
            <v>100.7</v>
          </cell>
          <cell r="Y67">
            <v>100.6</v>
          </cell>
          <cell r="AB67">
            <v>6679</v>
          </cell>
          <cell r="AE67">
            <v>3</v>
          </cell>
          <cell r="AH67">
            <v>3</v>
          </cell>
          <cell r="AK67">
            <v>907.4</v>
          </cell>
          <cell r="AN67">
            <v>1028.5999999999999</v>
          </cell>
          <cell r="AQ67">
            <v>7.3096183498667715</v>
          </cell>
          <cell r="AT67">
            <v>8.2859526500693867</v>
          </cell>
          <cell r="AW67">
            <v>134745</v>
          </cell>
          <cell r="AZ67">
            <v>524417</v>
          </cell>
          <cell r="BC67">
            <v>98.3</v>
          </cell>
          <cell r="BF67">
            <v>100.4</v>
          </cell>
          <cell r="BI67">
            <v>915.34</v>
          </cell>
          <cell r="BL67">
            <v>7.3735795243189894</v>
          </cell>
          <cell r="BO67">
            <v>930.71</v>
          </cell>
          <cell r="BR67">
            <v>7.4973935358215824</v>
          </cell>
          <cell r="BU67">
            <v>95.48</v>
          </cell>
          <cell r="BX67">
            <v>99.51</v>
          </cell>
          <cell r="CA67">
            <v>95.67</v>
          </cell>
          <cell r="CD67">
            <v>99.67</v>
          </cell>
          <cell r="CG67">
            <v>92.27</v>
          </cell>
          <cell r="CJ67">
            <v>98.35</v>
          </cell>
          <cell r="CM67">
            <v>94.18</v>
          </cell>
          <cell r="CP67">
            <v>108.53</v>
          </cell>
          <cell r="CS67">
            <v>93.26</v>
          </cell>
          <cell r="CV67">
            <v>108.29</v>
          </cell>
          <cell r="CY67">
            <v>95.56</v>
          </cell>
          <cell r="DB67">
            <v>99.04</v>
          </cell>
          <cell r="DE67">
            <v>99.2</v>
          </cell>
          <cell r="DH67">
            <v>99.5</v>
          </cell>
          <cell r="DQ67">
            <v>99.99</v>
          </cell>
          <cell r="DT67">
            <v>96.67</v>
          </cell>
        </row>
        <row r="68">
          <cell r="E68">
            <v>121.8750539</v>
          </cell>
          <cell r="I68">
            <v>54.5</v>
          </cell>
          <cell r="J68">
            <v>101.2</v>
          </cell>
          <cell r="M68">
            <v>101.5</v>
          </cell>
          <cell r="P68">
            <v>99.6</v>
          </cell>
          <cell r="S68" t="e">
            <v>#N/A</v>
          </cell>
          <cell r="V68">
            <v>100.5</v>
          </cell>
          <cell r="Y68">
            <v>100.5</v>
          </cell>
          <cell r="AB68">
            <v>6642</v>
          </cell>
          <cell r="AE68">
            <v>2.8</v>
          </cell>
          <cell r="AH68">
            <v>2.9</v>
          </cell>
          <cell r="AK68">
            <v>929.9</v>
          </cell>
          <cell r="AN68">
            <v>957.4</v>
          </cell>
          <cell r="AQ68">
            <v>7.6299453435564795</v>
          </cell>
          <cell r="AT68">
            <v>7.8555862694063592</v>
          </cell>
          <cell r="AW68">
            <v>134188</v>
          </cell>
          <cell r="AZ68">
            <v>524994</v>
          </cell>
          <cell r="BC68">
            <v>98.2</v>
          </cell>
          <cell r="BF68">
            <v>100.3</v>
          </cell>
          <cell r="BI68">
            <v>832.6</v>
          </cell>
          <cell r="BL68">
            <v>6.8315867222767235</v>
          </cell>
          <cell r="BO68">
            <v>956.48</v>
          </cell>
          <cell r="BR68">
            <v>7.8480375547961092</v>
          </cell>
          <cell r="BU68">
            <v>102.33</v>
          </cell>
          <cell r="BX68">
            <v>93.14</v>
          </cell>
          <cell r="CA68">
            <v>99.69</v>
          </cell>
          <cell r="CD68">
            <v>94.83</v>
          </cell>
          <cell r="CG68">
            <v>96.18</v>
          </cell>
          <cell r="CJ68">
            <v>99.82</v>
          </cell>
          <cell r="CM68">
            <v>89.5</v>
          </cell>
          <cell r="CP68">
            <v>111.61</v>
          </cell>
          <cell r="CS68">
            <v>86.93</v>
          </cell>
          <cell r="CV68">
            <v>107.37</v>
          </cell>
          <cell r="CY68">
            <v>95.93</v>
          </cell>
          <cell r="DB68">
            <v>96.93</v>
          </cell>
          <cell r="DE68">
            <v>99.2</v>
          </cell>
          <cell r="DH68">
            <v>99.9</v>
          </cell>
          <cell r="DQ68">
            <v>97.92</v>
          </cell>
          <cell r="DT68">
            <v>98.23</v>
          </cell>
        </row>
        <row r="69">
          <cell r="E69">
            <v>121.76038269999999</v>
          </cell>
          <cell r="I69">
            <v>50</v>
          </cell>
          <cell r="J69">
            <v>100.7</v>
          </cell>
          <cell r="M69">
            <v>101.7</v>
          </cell>
          <cell r="P69">
            <v>99.4</v>
          </cell>
          <cell r="S69" t="e">
            <v>#N/A</v>
          </cell>
          <cell r="V69">
            <v>100.2</v>
          </cell>
          <cell r="Y69">
            <v>100.5</v>
          </cell>
          <cell r="AB69">
            <v>6587</v>
          </cell>
          <cell r="AE69">
            <v>2.7</v>
          </cell>
          <cell r="AH69">
            <v>2.9</v>
          </cell>
          <cell r="AK69">
            <v>1319.1</v>
          </cell>
          <cell r="AN69">
            <v>1009.1</v>
          </cell>
          <cell r="AQ69">
            <v>10.833573045266061</v>
          </cell>
          <cell r="AT69">
            <v>8.2875889318307809</v>
          </cell>
          <cell r="AW69">
            <v>135727</v>
          </cell>
          <cell r="AZ69">
            <v>526717</v>
          </cell>
          <cell r="BC69">
            <v>124.8</v>
          </cell>
          <cell r="BF69">
            <v>100.8</v>
          </cell>
          <cell r="BI69">
            <v>1299.8599999999999</v>
          </cell>
          <cell r="BL69">
            <v>10.675557773193496</v>
          </cell>
          <cell r="BO69">
            <v>978.83</v>
          </cell>
          <cell r="BR69">
            <v>8.0389859024317936</v>
          </cell>
          <cell r="BU69">
            <v>96.08</v>
          </cell>
          <cell r="BX69">
            <v>108.58</v>
          </cell>
          <cell r="CA69">
            <v>92.83</v>
          </cell>
          <cell r="CD69">
            <v>108.33</v>
          </cell>
          <cell r="CG69">
            <v>94.97</v>
          </cell>
          <cell r="CJ69">
            <v>99.82</v>
          </cell>
          <cell r="CM69">
            <v>83.76</v>
          </cell>
          <cell r="CP69">
            <v>111.27</v>
          </cell>
          <cell r="CS69">
            <v>85.22</v>
          </cell>
          <cell r="CV69">
            <v>111.64</v>
          </cell>
          <cell r="CY69">
            <v>93.26</v>
          </cell>
          <cell r="DB69">
            <v>108.4</v>
          </cell>
          <cell r="DE69">
            <v>99.6</v>
          </cell>
          <cell r="DH69">
            <v>99.6</v>
          </cell>
          <cell r="DQ69">
            <v>107.38</v>
          </cell>
          <cell r="DT69">
            <v>93.37</v>
          </cell>
        </row>
        <row r="70">
          <cell r="E70">
            <v>123.74321279999999</v>
          </cell>
          <cell r="I70">
            <v>63.6</v>
          </cell>
          <cell r="J70">
            <v>100.2</v>
          </cell>
          <cell r="M70">
            <v>99.3</v>
          </cell>
          <cell r="P70">
            <v>98.3</v>
          </cell>
          <cell r="S70">
            <v>100.5</v>
          </cell>
          <cell r="V70">
            <v>100.2</v>
          </cell>
          <cell r="Y70">
            <v>99.9</v>
          </cell>
          <cell r="AB70">
            <v>6519</v>
          </cell>
          <cell r="AE70">
            <v>3</v>
          </cell>
          <cell r="AH70">
            <v>3</v>
          </cell>
          <cell r="AK70">
            <v>328.2</v>
          </cell>
          <cell r="AN70">
            <v>938</v>
          </cell>
          <cell r="AQ70">
            <v>2.6522666785002045</v>
          </cell>
          <cell r="AT70">
            <v>7.5802137246593295</v>
          </cell>
          <cell r="AW70">
            <v>136165</v>
          </cell>
          <cell r="AZ70">
            <v>528387</v>
          </cell>
          <cell r="BC70">
            <v>92.9</v>
          </cell>
          <cell r="BF70">
            <v>99.3</v>
          </cell>
          <cell r="BI70">
            <v>274.89999999999998</v>
          </cell>
          <cell r="BL70">
            <v>2.2215359839113535</v>
          </cell>
          <cell r="BO70">
            <v>730.17</v>
          </cell>
          <cell r="BR70">
            <v>5.9006872658150344</v>
          </cell>
          <cell r="BU70">
            <v>93.31</v>
          </cell>
          <cell r="BX70">
            <v>78.55</v>
          </cell>
          <cell r="CA70">
            <v>92.47</v>
          </cell>
          <cell r="CD70">
            <v>80.45</v>
          </cell>
          <cell r="CG70">
            <v>93.6</v>
          </cell>
          <cell r="CJ70">
            <v>90.93</v>
          </cell>
          <cell r="CM70">
            <v>85.89</v>
          </cell>
          <cell r="CP70">
            <v>82.2</v>
          </cell>
          <cell r="CS70">
            <v>85.86</v>
          </cell>
          <cell r="CV70">
            <v>87.21</v>
          </cell>
          <cell r="CY70">
            <v>92.96</v>
          </cell>
          <cell r="DB70">
            <v>78.56</v>
          </cell>
          <cell r="DE70">
            <v>99.3</v>
          </cell>
          <cell r="DH70">
            <v>100.1</v>
          </cell>
          <cell r="DQ70">
            <v>76.069999999999993</v>
          </cell>
          <cell r="DT70">
            <v>91.99</v>
          </cell>
        </row>
        <row r="71">
          <cell r="E71">
            <v>123.6368896</v>
          </cell>
          <cell r="I71">
            <v>54.5</v>
          </cell>
          <cell r="J71">
            <v>101.8</v>
          </cell>
          <cell r="M71">
            <v>101.7</v>
          </cell>
          <cell r="P71">
            <v>100.2</v>
          </cell>
          <cell r="S71">
            <v>100.3</v>
          </cell>
          <cell r="V71">
            <v>99.9</v>
          </cell>
          <cell r="Y71">
            <v>99.4</v>
          </cell>
          <cell r="AB71">
            <v>6514</v>
          </cell>
          <cell r="AE71">
            <v>3.1</v>
          </cell>
          <cell r="AH71">
            <v>3</v>
          </cell>
          <cell r="AK71">
            <v>1219.5</v>
          </cell>
          <cell r="AN71">
            <v>1144.7</v>
          </cell>
          <cell r="AQ71">
            <v>9.863560980427641</v>
          </cell>
          <cell r="AT71">
            <v>9.2585635541578686</v>
          </cell>
          <cell r="AW71">
            <v>136488</v>
          </cell>
          <cell r="AZ71">
            <v>531012</v>
          </cell>
          <cell r="BC71">
            <v>88.3</v>
          </cell>
          <cell r="BF71">
            <v>99.9</v>
          </cell>
          <cell r="BI71">
            <v>1121.28</v>
          </cell>
          <cell r="BL71">
            <v>9.0691378894086956</v>
          </cell>
          <cell r="BO71">
            <v>1016.48</v>
          </cell>
          <cell r="BR71">
            <v>8.2214944365601372</v>
          </cell>
          <cell r="BU71">
            <v>89.67</v>
          </cell>
          <cell r="BX71">
            <v>100.49</v>
          </cell>
          <cell r="CA71">
            <v>91.52</v>
          </cell>
          <cell r="CD71">
            <v>99.67</v>
          </cell>
          <cell r="CG71">
            <v>97.89</v>
          </cell>
          <cell r="CJ71">
            <v>103.7</v>
          </cell>
          <cell r="CM71">
            <v>88.76</v>
          </cell>
          <cell r="CP71">
            <v>100.78</v>
          </cell>
          <cell r="CS71">
            <v>88.97</v>
          </cell>
          <cell r="CV71">
            <v>106.45</v>
          </cell>
          <cell r="CY71">
            <v>90.28</v>
          </cell>
          <cell r="DB71">
            <v>100.98</v>
          </cell>
          <cell r="DE71">
            <v>99.4</v>
          </cell>
          <cell r="DH71">
            <v>99.8</v>
          </cell>
          <cell r="DQ71">
            <v>99.62</v>
          </cell>
          <cell r="DT71">
            <v>87.12</v>
          </cell>
        </row>
        <row r="72">
          <cell r="E72">
            <v>119.29889799999999</v>
          </cell>
          <cell r="I72">
            <v>63.6</v>
          </cell>
          <cell r="J72">
            <v>101.7</v>
          </cell>
          <cell r="M72">
            <v>102</v>
          </cell>
          <cell r="P72">
            <v>100.9</v>
          </cell>
          <cell r="S72">
            <v>100</v>
          </cell>
          <cell r="V72">
            <v>99.8</v>
          </cell>
          <cell r="Y72">
            <v>98.9</v>
          </cell>
          <cell r="AB72">
            <v>6600</v>
          </cell>
          <cell r="AE72">
            <v>3.3</v>
          </cell>
          <cell r="AH72">
            <v>3.1</v>
          </cell>
          <cell r="AK72">
            <v>1380.4</v>
          </cell>
          <cell r="AN72">
            <v>853.5</v>
          </cell>
          <cell r="AQ72">
            <v>11.570936723992205</v>
          </cell>
          <cell r="AT72">
            <v>7.1542991117990047</v>
          </cell>
          <cell r="AW72">
            <v>137019</v>
          </cell>
          <cell r="AZ72">
            <v>531861</v>
          </cell>
          <cell r="BC72">
            <v>106.5</v>
          </cell>
          <cell r="BF72">
            <v>99.8</v>
          </cell>
          <cell r="BI72">
            <v>1294.9100000000001</v>
          </cell>
          <cell r="BL72">
            <v>10.854333289817983</v>
          </cell>
          <cell r="BO72">
            <v>978.77</v>
          </cell>
          <cell r="BR72">
            <v>8.2043507225020633</v>
          </cell>
          <cell r="BU72">
            <v>103.19</v>
          </cell>
          <cell r="BX72">
            <v>121.81</v>
          </cell>
          <cell r="CA72">
            <v>103.72</v>
          </cell>
          <cell r="CD72">
            <v>119.27</v>
          </cell>
          <cell r="CG72">
            <v>98.28</v>
          </cell>
          <cell r="CJ72">
            <v>103.38</v>
          </cell>
          <cell r="CM72">
            <v>109.87</v>
          </cell>
          <cell r="CP72">
            <v>116.06</v>
          </cell>
          <cell r="CS72">
            <v>106.98</v>
          </cell>
          <cell r="CV72">
            <v>117.4</v>
          </cell>
          <cell r="CY72">
            <v>103.29</v>
          </cell>
          <cell r="DB72">
            <v>115.88</v>
          </cell>
          <cell r="DE72">
            <v>99.6</v>
          </cell>
          <cell r="DH72">
            <v>99.7</v>
          </cell>
          <cell r="DQ72">
            <v>115.74</v>
          </cell>
          <cell r="DT72">
            <v>102.54</v>
          </cell>
        </row>
        <row r="73">
          <cell r="E73">
            <v>112.4997281</v>
          </cell>
          <cell r="I73">
            <v>50</v>
          </cell>
          <cell r="J73">
            <v>99.9</v>
          </cell>
          <cell r="M73">
            <v>102.4</v>
          </cell>
          <cell r="P73">
            <v>101.1</v>
          </cell>
          <cell r="S73">
            <v>99.8</v>
          </cell>
          <cell r="V73">
            <v>100.1</v>
          </cell>
          <cell r="Y73">
            <v>100.5</v>
          </cell>
          <cell r="AB73">
            <v>6690</v>
          </cell>
          <cell r="AE73">
            <v>3.2</v>
          </cell>
          <cell r="AH73">
            <v>3.1</v>
          </cell>
          <cell r="AK73">
            <v>1013.2</v>
          </cell>
          <cell r="AN73">
            <v>898.2</v>
          </cell>
          <cell r="AQ73">
            <v>9.0062439893132513</v>
          </cell>
          <cell r="AT73">
            <v>7.984019296487527</v>
          </cell>
          <cell r="AW73">
            <v>139389</v>
          </cell>
          <cell r="AZ73">
            <v>533201</v>
          </cell>
          <cell r="BC73">
            <v>100.2</v>
          </cell>
          <cell r="BF73">
            <v>99.5</v>
          </cell>
          <cell r="BI73">
            <v>928.78</v>
          </cell>
          <cell r="BL73">
            <v>8.2558421756754452</v>
          </cell>
          <cell r="BO73">
            <v>916.99</v>
          </cell>
          <cell r="BR73">
            <v>8.1510419223848771</v>
          </cell>
          <cell r="BU73">
            <v>95.91</v>
          </cell>
          <cell r="BX73">
            <v>101.72</v>
          </cell>
          <cell r="CA73">
            <v>91.52</v>
          </cell>
          <cell r="CD73">
            <v>98.65</v>
          </cell>
          <cell r="CG73">
            <v>100.2</v>
          </cell>
          <cell r="CJ73">
            <v>102.22</v>
          </cell>
          <cell r="CM73">
            <v>105.43</v>
          </cell>
          <cell r="CP73">
            <v>108.99</v>
          </cell>
          <cell r="CS73">
            <v>97.44</v>
          </cell>
          <cell r="CV73">
            <v>101.84</v>
          </cell>
          <cell r="CY73">
            <v>96.57</v>
          </cell>
          <cell r="DB73">
            <v>100.19</v>
          </cell>
          <cell r="DE73">
            <v>99.6</v>
          </cell>
          <cell r="DH73">
            <v>99.8</v>
          </cell>
          <cell r="DQ73">
            <v>105.22</v>
          </cell>
          <cell r="DT73">
            <v>103.69</v>
          </cell>
        </row>
        <row r="74">
          <cell r="E74">
            <v>112.2486308</v>
          </cell>
          <cell r="I74">
            <v>36.4</v>
          </cell>
          <cell r="J74">
            <v>98.8</v>
          </cell>
          <cell r="M74">
            <v>100.5</v>
          </cell>
          <cell r="P74">
            <v>99.8</v>
          </cell>
          <cell r="S74">
            <v>100</v>
          </cell>
          <cell r="V74">
            <v>100.3</v>
          </cell>
          <cell r="Y74">
            <v>100.5</v>
          </cell>
          <cell r="AB74">
            <v>6734</v>
          </cell>
          <cell r="AE74">
            <v>3.1</v>
          </cell>
          <cell r="AH74">
            <v>3</v>
          </cell>
          <cell r="AK74">
            <v>674.3</v>
          </cell>
          <cell r="AN74">
            <v>904.1</v>
          </cell>
          <cell r="AQ74">
            <v>6.0072002232387138</v>
          </cell>
          <cell r="AT74">
            <v>8.0544412306541915</v>
          </cell>
          <cell r="AW74">
            <v>140101</v>
          </cell>
          <cell r="AZ74">
            <v>533282</v>
          </cell>
          <cell r="BC74">
            <v>96.7</v>
          </cell>
          <cell r="BF74">
            <v>99.9</v>
          </cell>
          <cell r="BI74">
            <v>586.99</v>
          </cell>
          <cell r="BL74">
            <v>5.2293733635457409</v>
          </cell>
          <cell r="BO74">
            <v>808.43</v>
          </cell>
          <cell r="BR74">
            <v>7.2021368478019774</v>
          </cell>
          <cell r="BU74">
            <v>101.29</v>
          </cell>
          <cell r="BX74">
            <v>90.2</v>
          </cell>
          <cell r="CA74">
            <v>94.48</v>
          </cell>
          <cell r="CD74">
            <v>85.54</v>
          </cell>
          <cell r="CG74">
            <v>102.56</v>
          </cell>
          <cell r="CJ74">
            <v>101.55</v>
          </cell>
          <cell r="CM74">
            <v>100.18</v>
          </cell>
          <cell r="CP74">
            <v>96.45</v>
          </cell>
          <cell r="CS74">
            <v>89.93</v>
          </cell>
          <cell r="CV74">
            <v>85.6</v>
          </cell>
          <cell r="CY74">
            <v>91.08</v>
          </cell>
          <cell r="DB74">
            <v>86.15</v>
          </cell>
          <cell r="DE74">
            <v>99.6</v>
          </cell>
          <cell r="DH74">
            <v>99.8</v>
          </cell>
          <cell r="DQ74">
            <v>93.83</v>
          </cell>
          <cell r="DT74">
            <v>100.55</v>
          </cell>
        </row>
        <row r="75">
          <cell r="E75">
            <v>112.59202519999999</v>
          </cell>
          <cell r="I75">
            <v>27.3</v>
          </cell>
          <cell r="J75">
            <v>98.6</v>
          </cell>
          <cell r="M75">
            <v>100.2</v>
          </cell>
          <cell r="P75">
            <v>100.1</v>
          </cell>
          <cell r="S75">
            <v>100.1</v>
          </cell>
          <cell r="V75">
            <v>100.2</v>
          </cell>
          <cell r="Y75">
            <v>100.5</v>
          </cell>
          <cell r="AB75">
            <v>6760</v>
          </cell>
          <cell r="AE75">
            <v>3</v>
          </cell>
          <cell r="AH75">
            <v>3.1</v>
          </cell>
          <cell r="AK75">
            <v>902.4</v>
          </cell>
          <cell r="AN75">
            <v>848.8</v>
          </cell>
          <cell r="AQ75">
            <v>8.0147772313096297</v>
          </cell>
          <cell r="AT75">
            <v>7.5387222007265215</v>
          </cell>
          <cell r="AW75">
            <v>141004</v>
          </cell>
          <cell r="AZ75">
            <v>533618</v>
          </cell>
          <cell r="BC75">
            <v>97.8</v>
          </cell>
          <cell r="BF75">
            <v>100.3</v>
          </cell>
          <cell r="BI75">
            <v>989.57</v>
          </cell>
          <cell r="BL75">
            <v>8.788988369666523</v>
          </cell>
          <cell r="BO75">
            <v>916.44</v>
          </cell>
          <cell r="BR75">
            <v>8.1394752281265479</v>
          </cell>
          <cell r="BU75">
            <v>97.12</v>
          </cell>
          <cell r="BX75">
            <v>100</v>
          </cell>
          <cell r="CA75">
            <v>91.64</v>
          </cell>
          <cell r="CD75">
            <v>95.09</v>
          </cell>
          <cell r="CG75">
            <v>101.1</v>
          </cell>
          <cell r="CJ75">
            <v>105.96</v>
          </cell>
          <cell r="CM75">
            <v>102.31</v>
          </cell>
          <cell r="CP75">
            <v>106.71</v>
          </cell>
          <cell r="CS75">
            <v>94.97</v>
          </cell>
          <cell r="CV75">
            <v>97.47</v>
          </cell>
          <cell r="CY75">
            <v>92.2</v>
          </cell>
          <cell r="DB75">
            <v>98.63</v>
          </cell>
          <cell r="DE75">
            <v>99.8</v>
          </cell>
          <cell r="DH75">
            <v>101</v>
          </cell>
          <cell r="DQ75">
            <v>107.66</v>
          </cell>
          <cell r="DT75">
            <v>100.08</v>
          </cell>
        </row>
        <row r="76">
          <cell r="E76">
            <v>117.3084527</v>
          </cell>
          <cell r="I76">
            <v>45.5</v>
          </cell>
          <cell r="J76">
            <v>97.4</v>
          </cell>
          <cell r="M76">
            <v>97.2</v>
          </cell>
          <cell r="P76">
            <v>97.1</v>
          </cell>
          <cell r="S76">
            <v>100</v>
          </cell>
          <cell r="V76">
            <v>99.7</v>
          </cell>
          <cell r="Y76">
            <v>100.4</v>
          </cell>
          <cell r="AB76">
            <v>6744</v>
          </cell>
          <cell r="AE76">
            <v>3</v>
          </cell>
          <cell r="AH76">
            <v>3.1</v>
          </cell>
          <cell r="AK76">
            <v>781.5</v>
          </cell>
          <cell r="AN76">
            <v>858.2</v>
          </cell>
          <cell r="AQ76">
            <v>6.6619240303047658</v>
          </cell>
          <cell r="AT76">
            <v>7.3157558577191946</v>
          </cell>
          <cell r="AW76">
            <v>143570</v>
          </cell>
          <cell r="AZ76">
            <v>534341</v>
          </cell>
          <cell r="BC76">
            <v>106.9</v>
          </cell>
          <cell r="BF76">
            <v>100.8</v>
          </cell>
          <cell r="BI76">
            <v>808.39</v>
          </cell>
          <cell r="BL76">
            <v>6.8911487739706585</v>
          </cell>
          <cell r="BO76">
            <v>784.15</v>
          </cell>
          <cell r="BR76">
            <v>6.6845140478099578</v>
          </cell>
          <cell r="BU76">
            <v>99.47</v>
          </cell>
          <cell r="BX76">
            <v>94.24</v>
          </cell>
          <cell r="CA76">
            <v>95.55</v>
          </cell>
          <cell r="CD76">
            <v>89.36</v>
          </cell>
          <cell r="CG76">
            <v>98.05</v>
          </cell>
          <cell r="CJ76">
            <v>95.19</v>
          </cell>
          <cell r="CM76">
            <v>101.9</v>
          </cell>
          <cell r="CP76">
            <v>102.95</v>
          </cell>
          <cell r="CS76">
            <v>94.22</v>
          </cell>
          <cell r="CV76">
            <v>93.89</v>
          </cell>
          <cell r="CY76">
            <v>93.15</v>
          </cell>
          <cell r="DB76">
            <v>94.12</v>
          </cell>
          <cell r="DE76">
            <v>99.9</v>
          </cell>
          <cell r="DH76">
            <v>99.3</v>
          </cell>
          <cell r="DQ76">
            <v>98.98</v>
          </cell>
          <cell r="DT76">
            <v>99.96</v>
          </cell>
        </row>
        <row r="77">
          <cell r="E77">
            <v>123.32511909999999</v>
          </cell>
          <cell r="I77">
            <v>63.6</v>
          </cell>
          <cell r="J77">
            <v>99</v>
          </cell>
          <cell r="M77">
            <v>100</v>
          </cell>
          <cell r="P77">
            <v>100.8</v>
          </cell>
          <cell r="S77">
            <v>99.8</v>
          </cell>
          <cell r="V77">
            <v>99.8</v>
          </cell>
          <cell r="Y77">
            <v>100.3</v>
          </cell>
          <cell r="AB77">
            <v>6710</v>
          </cell>
          <cell r="AE77">
            <v>3.2</v>
          </cell>
          <cell r="AH77">
            <v>3.2</v>
          </cell>
          <cell r="AK77">
            <v>648</v>
          </cell>
          <cell r="AN77">
            <v>891.7</v>
          </cell>
          <cell r="AQ77">
            <v>5.2544040073017051</v>
          </cell>
          <cell r="AT77">
            <v>7.2304815637514359</v>
          </cell>
          <cell r="AW77">
            <v>145532</v>
          </cell>
          <cell r="AZ77">
            <v>535402</v>
          </cell>
          <cell r="BC77">
            <v>95.7</v>
          </cell>
          <cell r="BF77">
            <v>100.3</v>
          </cell>
          <cell r="BI77">
            <v>535.14</v>
          </cell>
          <cell r="BL77">
            <v>4.3392619760299915</v>
          </cell>
          <cell r="BO77">
            <v>773.33</v>
          </cell>
          <cell r="BR77">
            <v>6.2706608811213389</v>
          </cell>
          <cell r="BU77">
            <v>108.22</v>
          </cell>
          <cell r="BX77">
            <v>93.5</v>
          </cell>
          <cell r="CA77">
            <v>105.26</v>
          </cell>
          <cell r="CD77">
            <v>90.12</v>
          </cell>
          <cell r="CG77">
            <v>103.5</v>
          </cell>
          <cell r="CJ77">
            <v>101.33</v>
          </cell>
          <cell r="CM77">
            <v>100.51</v>
          </cell>
          <cell r="CP77">
            <v>92.46</v>
          </cell>
          <cell r="CS77">
            <v>97.65</v>
          </cell>
          <cell r="CV77">
            <v>89.29</v>
          </cell>
          <cell r="CY77">
            <v>101.17</v>
          </cell>
          <cell r="DB77">
            <v>92.32</v>
          </cell>
          <cell r="DE77">
            <v>100.3</v>
          </cell>
          <cell r="DH77">
            <v>98.4</v>
          </cell>
          <cell r="DQ77">
            <v>94.78</v>
          </cell>
          <cell r="DT77">
            <v>104.73</v>
          </cell>
        </row>
        <row r="78">
          <cell r="E78">
            <v>129.42063719999999</v>
          </cell>
          <cell r="I78">
            <v>54.5</v>
          </cell>
          <cell r="J78">
            <v>99.1</v>
          </cell>
          <cell r="M78">
            <v>98</v>
          </cell>
          <cell r="P78">
            <v>99.2</v>
          </cell>
          <cell r="S78">
            <v>100.1</v>
          </cell>
          <cell r="V78">
            <v>100.4</v>
          </cell>
          <cell r="Y78">
            <v>100.1</v>
          </cell>
          <cell r="AB78">
            <v>6749</v>
          </cell>
          <cell r="AE78">
            <v>3.2</v>
          </cell>
          <cell r="AH78">
            <v>3.2</v>
          </cell>
          <cell r="AK78">
            <v>1129.5999999999999</v>
          </cell>
          <cell r="AN78">
            <v>879.9</v>
          </cell>
          <cell r="AQ78">
            <v>8.7281288706249711</v>
          </cell>
          <cell r="AT78">
            <v>6.7987611484267987</v>
          </cell>
          <cell r="AW78">
            <v>148474</v>
          </cell>
          <cell r="AZ78">
            <v>537587</v>
          </cell>
          <cell r="BC78">
            <v>95</v>
          </cell>
          <cell r="BF78">
            <v>100.5</v>
          </cell>
          <cell r="BI78">
            <v>1118.3900000000001</v>
          </cell>
          <cell r="BL78">
            <v>8.6415120818150335</v>
          </cell>
          <cell r="BO78">
            <v>868.38</v>
          </cell>
          <cell r="BR78">
            <v>6.709749069292946</v>
          </cell>
          <cell r="BU78">
            <v>95.3</v>
          </cell>
          <cell r="BX78">
            <v>113.6</v>
          </cell>
          <cell r="CA78">
            <v>97.68</v>
          </cell>
          <cell r="CD78">
            <v>114.31</v>
          </cell>
          <cell r="CG78">
            <v>99.54</v>
          </cell>
          <cell r="CJ78">
            <v>100.26</v>
          </cell>
          <cell r="CM78">
            <v>95.33</v>
          </cell>
          <cell r="CP78">
            <v>104.88</v>
          </cell>
          <cell r="CS78">
            <v>102.37</v>
          </cell>
          <cell r="CV78">
            <v>110.02</v>
          </cell>
          <cell r="CY78">
            <v>102.67</v>
          </cell>
          <cell r="DB78">
            <v>110.31</v>
          </cell>
          <cell r="DE78">
            <v>100.5</v>
          </cell>
          <cell r="DH78">
            <v>100.6</v>
          </cell>
          <cell r="DQ78">
            <v>106.34</v>
          </cell>
          <cell r="DT78">
            <v>98.39</v>
          </cell>
        </row>
        <row r="79">
          <cell r="E79">
            <v>133.18418750000001</v>
          </cell>
          <cell r="I79">
            <v>72.7</v>
          </cell>
          <cell r="J79">
            <v>99.7</v>
          </cell>
          <cell r="M79">
            <v>98.8</v>
          </cell>
          <cell r="P79">
            <v>100.1</v>
          </cell>
          <cell r="S79">
            <v>99.9</v>
          </cell>
          <cell r="V79">
            <v>100.1</v>
          </cell>
          <cell r="Y79">
            <v>99.9</v>
          </cell>
          <cell r="AB79">
            <v>6710</v>
          </cell>
          <cell r="AE79">
            <v>3.2</v>
          </cell>
          <cell r="AH79">
            <v>3.2</v>
          </cell>
          <cell r="AK79">
            <v>457.1</v>
          </cell>
          <cell r="AN79">
            <v>656.7</v>
          </cell>
          <cell r="AQ79">
            <v>3.432089113431728</v>
          </cell>
          <cell r="AT79">
            <v>4.9307655234972998</v>
          </cell>
          <cell r="AW79">
            <v>150820</v>
          </cell>
          <cell r="AZ79">
            <v>537835</v>
          </cell>
          <cell r="BC79">
            <v>97.6</v>
          </cell>
          <cell r="BF79">
            <v>99.8</v>
          </cell>
          <cell r="BI79">
            <v>540.45000000000005</v>
          </cell>
          <cell r="BL79">
            <v>4.0579141574145208</v>
          </cell>
          <cell r="BO79">
            <v>565.22</v>
          </cell>
          <cell r="BR79">
            <v>4.2438971968800727</v>
          </cell>
          <cell r="BU79">
            <v>110.3</v>
          </cell>
          <cell r="BX79">
            <v>99.26</v>
          </cell>
          <cell r="CA79">
            <v>116.86</v>
          </cell>
          <cell r="CD79">
            <v>103.87</v>
          </cell>
          <cell r="CG79">
            <v>103.65</v>
          </cell>
          <cell r="CJ79">
            <v>95.81</v>
          </cell>
          <cell r="CM79">
            <v>104.28</v>
          </cell>
          <cell r="CP79">
            <v>92.68</v>
          </cell>
          <cell r="CS79">
            <v>115.55</v>
          </cell>
          <cell r="CV79">
            <v>100.81</v>
          </cell>
          <cell r="CY79">
            <v>114.87</v>
          </cell>
          <cell r="DB79">
            <v>102.88</v>
          </cell>
          <cell r="DE79">
            <v>100.4</v>
          </cell>
          <cell r="DH79">
            <v>100.4</v>
          </cell>
          <cell r="DQ79">
            <v>98.3</v>
          </cell>
          <cell r="DT79">
            <v>109.17</v>
          </cell>
        </row>
        <row r="80">
          <cell r="E80">
            <v>134.82635629999999</v>
          </cell>
          <cell r="I80">
            <v>63.6</v>
          </cell>
          <cell r="J80">
            <v>101.6</v>
          </cell>
          <cell r="M80">
            <v>99.7</v>
          </cell>
          <cell r="P80">
            <v>100.9</v>
          </cell>
          <cell r="S80">
            <v>99.9</v>
          </cell>
          <cell r="V80">
            <v>99.8</v>
          </cell>
          <cell r="Y80">
            <v>99.8</v>
          </cell>
          <cell r="AB80">
            <v>6657</v>
          </cell>
          <cell r="AE80">
            <v>3.3</v>
          </cell>
          <cell r="AH80">
            <v>3.4</v>
          </cell>
          <cell r="AK80">
            <v>784.9</v>
          </cell>
          <cell r="AN80">
            <v>779.1</v>
          </cell>
          <cell r="AQ80">
            <v>5.8215620561126151</v>
          </cell>
          <cell r="AT80">
            <v>5.7785437608833465</v>
          </cell>
          <cell r="AW80">
            <v>152641</v>
          </cell>
          <cell r="AZ80">
            <v>542277</v>
          </cell>
          <cell r="BC80">
            <v>98.3</v>
          </cell>
          <cell r="BF80">
            <v>100.1</v>
          </cell>
          <cell r="BI80">
            <v>673.63</v>
          </cell>
          <cell r="BL80">
            <v>4.9962783129814516</v>
          </cell>
          <cell r="BO80">
            <v>745.59</v>
          </cell>
          <cell r="BR80">
            <v>5.5300018517225187</v>
          </cell>
          <cell r="BU80">
            <v>104.67</v>
          </cell>
          <cell r="BX80">
            <v>99.75</v>
          </cell>
          <cell r="CA80">
            <v>112.96</v>
          </cell>
          <cell r="CD80">
            <v>107.05</v>
          </cell>
          <cell r="CG80">
            <v>103.47</v>
          </cell>
          <cell r="CJ80">
            <v>99.82</v>
          </cell>
          <cell r="CM80">
            <v>103.54</v>
          </cell>
          <cell r="CP80">
            <v>94.62</v>
          </cell>
          <cell r="CS80">
            <v>112.66</v>
          </cell>
          <cell r="CV80">
            <v>100.92</v>
          </cell>
          <cell r="CY80">
            <v>111.49</v>
          </cell>
          <cell r="DB80">
            <v>104.16</v>
          </cell>
          <cell r="DE80">
            <v>100.5</v>
          </cell>
          <cell r="DH80">
            <v>100.3</v>
          </cell>
          <cell r="DQ80">
            <v>98.03</v>
          </cell>
          <cell r="DT80">
            <v>105.54</v>
          </cell>
        </row>
        <row r="81">
          <cell r="E81">
            <v>132.76338659999999</v>
          </cell>
          <cell r="I81">
            <v>72.7</v>
          </cell>
          <cell r="J81">
            <v>102.3</v>
          </cell>
          <cell r="M81">
            <v>100.2</v>
          </cell>
          <cell r="P81">
            <v>101.5</v>
          </cell>
          <cell r="S81">
            <v>100</v>
          </cell>
          <cell r="V81">
            <v>99.8</v>
          </cell>
          <cell r="Y81">
            <v>99.8</v>
          </cell>
          <cell r="AB81">
            <v>6610</v>
          </cell>
          <cell r="AE81">
            <v>3.2</v>
          </cell>
          <cell r="AH81">
            <v>3.4</v>
          </cell>
          <cell r="AK81">
            <v>1067.0999999999999</v>
          </cell>
          <cell r="AN81">
            <v>816.7</v>
          </cell>
          <cell r="AQ81">
            <v>8.0376075613003373</v>
          </cell>
          <cell r="AT81">
            <v>6.1515453990385032</v>
          </cell>
          <cell r="AW81">
            <v>153768</v>
          </cell>
          <cell r="AZ81">
            <v>543581</v>
          </cell>
          <cell r="BC81">
            <v>124.1</v>
          </cell>
          <cell r="BF81">
            <v>100.4</v>
          </cell>
          <cell r="BI81">
            <v>1109.72</v>
          </cell>
          <cell r="BL81">
            <v>8.3586298031358002</v>
          </cell>
          <cell r="BO81">
            <v>758.28</v>
          </cell>
          <cell r="BR81">
            <v>5.711514442491632</v>
          </cell>
          <cell r="BU81">
            <v>101.55</v>
          </cell>
          <cell r="BX81">
            <v>106.86</v>
          </cell>
          <cell r="CA81">
            <v>106.32</v>
          </cell>
          <cell r="CD81">
            <v>116.6</v>
          </cell>
          <cell r="CG81">
            <v>104.67</v>
          </cell>
          <cell r="CJ81">
            <v>102.35</v>
          </cell>
          <cell r="CM81">
            <v>101.98</v>
          </cell>
          <cell r="CP81">
            <v>101.24</v>
          </cell>
          <cell r="CS81">
            <v>113.41</v>
          </cell>
          <cell r="CV81">
            <v>109.1</v>
          </cell>
          <cell r="CY81">
            <v>110.27</v>
          </cell>
          <cell r="DB81">
            <v>115.83</v>
          </cell>
          <cell r="DE81">
            <v>100.9</v>
          </cell>
          <cell r="DH81">
            <v>100.7</v>
          </cell>
          <cell r="DQ81">
            <v>110.15</v>
          </cell>
          <cell r="DT81">
            <v>103.1</v>
          </cell>
        </row>
        <row r="82">
          <cell r="E82">
            <v>136.44399999999999</v>
          </cell>
          <cell r="I82">
            <v>54.5</v>
          </cell>
          <cell r="J82">
            <v>101.5</v>
          </cell>
          <cell r="M82">
            <v>99.8</v>
          </cell>
          <cell r="P82">
            <v>102.2</v>
          </cell>
          <cell r="S82">
            <v>100</v>
          </cell>
          <cell r="V82">
            <v>99.7</v>
          </cell>
          <cell r="Y82">
            <v>99.3</v>
          </cell>
          <cell r="AB82">
            <v>6551</v>
          </cell>
          <cell r="AE82">
            <v>3.5</v>
          </cell>
          <cell r="AH82">
            <v>3.5</v>
          </cell>
          <cell r="AK82">
            <v>32.6</v>
          </cell>
          <cell r="AN82">
            <v>582.4</v>
          </cell>
          <cell r="AQ82">
            <v>0.23892585969335409</v>
          </cell>
          <cell r="AT82">
            <v>4.2684178124358709</v>
          </cell>
          <cell r="AW82">
            <v>156098</v>
          </cell>
          <cell r="AZ82">
            <v>544426</v>
          </cell>
          <cell r="BC82">
            <v>94.3</v>
          </cell>
          <cell r="BF82">
            <v>100.5</v>
          </cell>
          <cell r="BI82">
            <v>62.92</v>
          </cell>
          <cell r="BL82">
            <v>0.46114156723637539</v>
          </cell>
          <cell r="BO82">
            <v>552.41999999999996</v>
          </cell>
          <cell r="BR82">
            <v>4.0486939696871973</v>
          </cell>
          <cell r="BU82">
            <v>104.76</v>
          </cell>
          <cell r="BX82">
            <v>83.46</v>
          </cell>
          <cell r="CA82">
            <v>110.59</v>
          </cell>
          <cell r="CD82">
            <v>89.74</v>
          </cell>
          <cell r="CG82">
            <v>102.28</v>
          </cell>
          <cell r="CJ82">
            <v>96.35</v>
          </cell>
          <cell r="CM82">
            <v>101.16</v>
          </cell>
          <cell r="CP82">
            <v>80.260000000000005</v>
          </cell>
          <cell r="CS82">
            <v>113.62</v>
          </cell>
          <cell r="CV82">
            <v>88.36</v>
          </cell>
          <cell r="CY82">
            <v>112.76</v>
          </cell>
          <cell r="DB82">
            <v>87.47</v>
          </cell>
          <cell r="DE82">
            <v>100.9</v>
          </cell>
          <cell r="DH82">
            <v>99.8</v>
          </cell>
          <cell r="DQ82">
            <v>80.98</v>
          </cell>
          <cell r="DT82">
            <v>101.31</v>
          </cell>
        </row>
        <row r="83">
          <cell r="E83">
            <v>136.09100000000001</v>
          </cell>
          <cell r="I83">
            <v>81.8</v>
          </cell>
          <cell r="J83">
            <v>104.1</v>
          </cell>
          <cell r="M83">
            <v>102.5</v>
          </cell>
          <cell r="P83">
            <v>103.8</v>
          </cell>
          <cell r="S83">
            <v>99.9</v>
          </cell>
          <cell r="V83">
            <v>99.5</v>
          </cell>
          <cell r="Y83">
            <v>99.1</v>
          </cell>
          <cell r="AB83">
            <v>6522</v>
          </cell>
          <cell r="AE83">
            <v>3.4</v>
          </cell>
          <cell r="AH83">
            <v>3.4</v>
          </cell>
          <cell r="AK83">
            <v>750</v>
          </cell>
          <cell r="AN83">
            <v>673.4</v>
          </cell>
          <cell r="AQ83">
            <v>5.5110183627131839</v>
          </cell>
          <cell r="AT83">
            <v>4.9481596872680775</v>
          </cell>
          <cell r="AW83">
            <v>157700</v>
          </cell>
          <cell r="AZ83">
            <v>545525</v>
          </cell>
          <cell r="BC83">
            <v>91.6</v>
          </cell>
          <cell r="BF83">
            <v>100</v>
          </cell>
          <cell r="BI83">
            <v>644.86</v>
          </cell>
          <cell r="BL83">
            <v>4.7384470685056321</v>
          </cell>
          <cell r="BO83">
            <v>553.39</v>
          </cell>
          <cell r="BR83">
            <v>4.066323268989132</v>
          </cell>
          <cell r="BU83">
            <v>99.21</v>
          </cell>
          <cell r="BX83">
            <v>100.25</v>
          </cell>
          <cell r="CA83">
            <v>105.97</v>
          </cell>
          <cell r="CD83">
            <v>108.71</v>
          </cell>
          <cell r="CG83">
            <v>111.56</v>
          </cell>
          <cell r="CJ83">
            <v>99.69</v>
          </cell>
          <cell r="CM83">
            <v>97.06</v>
          </cell>
          <cell r="CP83">
            <v>97.36</v>
          </cell>
          <cell r="CS83">
            <v>111.91</v>
          </cell>
          <cell r="CV83">
            <v>108.29</v>
          </cell>
          <cell r="CY83">
            <v>113.34</v>
          </cell>
          <cell r="DB83">
            <v>104.73</v>
          </cell>
          <cell r="DE83">
            <v>101</v>
          </cell>
          <cell r="DH83">
            <v>101</v>
          </cell>
          <cell r="DQ83">
            <v>95.44</v>
          </cell>
          <cell r="DT83">
            <v>99.65</v>
          </cell>
        </row>
        <row r="84">
          <cell r="E84">
            <v>135.67400000000001</v>
          </cell>
          <cell r="I84">
            <v>45.5</v>
          </cell>
          <cell r="J84">
            <v>103.1</v>
          </cell>
          <cell r="M84">
            <v>97</v>
          </cell>
          <cell r="P84">
            <v>98.3</v>
          </cell>
          <cell r="S84">
            <v>99.9</v>
          </cell>
          <cell r="V84">
            <v>99.7</v>
          </cell>
          <cell r="Y84">
            <v>98.6</v>
          </cell>
          <cell r="AB84">
            <v>6627</v>
          </cell>
          <cell r="AE84">
            <v>3.5</v>
          </cell>
          <cell r="AH84">
            <v>3.2</v>
          </cell>
          <cell r="AK84">
            <v>1241</v>
          </cell>
          <cell r="AN84">
            <v>798.7</v>
          </cell>
          <cell r="AQ84">
            <v>9.146925719002903</v>
          </cell>
          <cell r="AT84">
            <v>5.8869053761221757</v>
          </cell>
          <cell r="AW84">
            <v>159258</v>
          </cell>
          <cell r="AZ84">
            <v>547667</v>
          </cell>
          <cell r="BC84">
            <v>107.7</v>
          </cell>
          <cell r="BF84">
            <v>100.6</v>
          </cell>
          <cell r="BI84">
            <v>1117.6300000000001</v>
          </cell>
          <cell r="BL84">
            <v>8.2376136916432046</v>
          </cell>
          <cell r="BO84">
            <v>854.62</v>
          </cell>
          <cell r="BR84">
            <v>6.2990698291492837</v>
          </cell>
          <cell r="BU84">
            <v>109</v>
          </cell>
          <cell r="BX84">
            <v>112.25</v>
          </cell>
          <cell r="CA84">
            <v>116.27</v>
          </cell>
          <cell r="CD84">
            <v>119.91</v>
          </cell>
          <cell r="CG84">
            <v>94.2</v>
          </cell>
          <cell r="CJ84">
            <v>99.04</v>
          </cell>
          <cell r="CM84">
            <v>110.11</v>
          </cell>
          <cell r="CP84">
            <v>106.02</v>
          </cell>
          <cell r="CS84">
            <v>128.94999999999999</v>
          </cell>
          <cell r="CV84">
            <v>116.71</v>
          </cell>
          <cell r="CY84">
            <v>113.84</v>
          </cell>
          <cell r="DB84">
            <v>118.77</v>
          </cell>
          <cell r="DE84">
            <v>101.2</v>
          </cell>
          <cell r="DH84">
            <v>101</v>
          </cell>
          <cell r="DQ84">
            <v>109.63</v>
          </cell>
          <cell r="DT84">
            <v>97.93</v>
          </cell>
        </row>
        <row r="85">
          <cell r="E85">
            <v>135.51499999999999</v>
          </cell>
          <cell r="I85">
            <v>81.8</v>
          </cell>
          <cell r="J85">
            <v>105.5</v>
          </cell>
          <cell r="M85">
            <v>99.6</v>
          </cell>
          <cell r="P85">
            <v>101.1</v>
          </cell>
          <cell r="S85">
            <v>100.1</v>
          </cell>
          <cell r="V85">
            <v>100.3</v>
          </cell>
          <cell r="Y85">
            <v>100.2</v>
          </cell>
          <cell r="AB85">
            <v>6731</v>
          </cell>
          <cell r="AE85">
            <v>3.5</v>
          </cell>
          <cell r="AH85">
            <v>3.4</v>
          </cell>
          <cell r="AK85">
            <v>566.6</v>
          </cell>
          <cell r="AN85">
            <v>472.2</v>
          </cell>
          <cell r="AQ85">
            <v>4.1810869645426711</v>
          </cell>
          <cell r="AT85">
            <v>3.4844851123491867</v>
          </cell>
          <cell r="AW85">
            <v>160779</v>
          </cell>
          <cell r="AZ85">
            <v>548002</v>
          </cell>
          <cell r="BC85">
            <v>101.2</v>
          </cell>
          <cell r="BF85">
            <v>100.8</v>
          </cell>
          <cell r="BI85">
            <v>315.32</v>
          </cell>
          <cell r="BL85">
            <v>2.3268272884920491</v>
          </cell>
          <cell r="BO85">
            <v>324.39</v>
          </cell>
          <cell r="BR85">
            <v>2.3937571486551308</v>
          </cell>
          <cell r="BU85">
            <v>113.34</v>
          </cell>
          <cell r="BX85">
            <v>97.43</v>
          </cell>
          <cell r="CA85">
            <v>123.02</v>
          </cell>
          <cell r="CD85">
            <v>102.09</v>
          </cell>
          <cell r="CG85">
            <v>108.2</v>
          </cell>
          <cell r="CJ85">
            <v>96.79</v>
          </cell>
          <cell r="CM85">
            <v>115.7</v>
          </cell>
          <cell r="CP85">
            <v>94.96</v>
          </cell>
          <cell r="CS85">
            <v>136.03</v>
          </cell>
          <cell r="CV85">
            <v>103</v>
          </cell>
          <cell r="CY85">
            <v>126.64</v>
          </cell>
          <cell r="DB85">
            <v>105.31</v>
          </cell>
          <cell r="DE85">
            <v>101</v>
          </cell>
          <cell r="DH85">
            <v>101.1</v>
          </cell>
          <cell r="DQ85">
            <v>99.64</v>
          </cell>
          <cell r="DT85">
            <v>112.02</v>
          </cell>
        </row>
        <row r="86">
          <cell r="E86">
            <v>132.56700000000001</v>
          </cell>
          <cell r="I86">
            <v>81.8</v>
          </cell>
          <cell r="J86">
            <v>106.5</v>
          </cell>
          <cell r="M86">
            <v>100.7</v>
          </cell>
          <cell r="P86">
            <v>101.9</v>
          </cell>
          <cell r="S86">
            <v>100.2</v>
          </cell>
          <cell r="V86">
            <v>100.5</v>
          </cell>
          <cell r="Y86">
            <v>100.2</v>
          </cell>
          <cell r="AB86">
            <v>6770</v>
          </cell>
          <cell r="AE86">
            <v>3.5</v>
          </cell>
          <cell r="AH86">
            <v>3.4</v>
          </cell>
          <cell r="AK86">
            <v>355.7</v>
          </cell>
          <cell r="AN86">
            <v>539.5</v>
          </cell>
          <cell r="AQ86">
            <v>2.6831715283592446</v>
          </cell>
          <cell r="AT86">
            <v>4.0696402573792874</v>
          </cell>
          <cell r="AW86">
            <v>161672</v>
          </cell>
          <cell r="AZ86">
            <v>550157</v>
          </cell>
          <cell r="BC86">
            <v>97.6</v>
          </cell>
          <cell r="BF86">
            <v>100.5</v>
          </cell>
          <cell r="BI86">
            <v>229.1</v>
          </cell>
          <cell r="BL86">
            <v>1.728182730242066</v>
          </cell>
          <cell r="BO86">
            <v>450.66</v>
          </cell>
          <cell r="BR86">
            <v>3.3994885605014824</v>
          </cell>
          <cell r="BU86">
            <v>114.03</v>
          </cell>
          <cell r="BX86">
            <v>93.01</v>
          </cell>
          <cell r="CA86">
            <v>122.19</v>
          </cell>
          <cell r="CD86">
            <v>96.23</v>
          </cell>
          <cell r="CG86">
            <v>112.83</v>
          </cell>
          <cell r="CJ86">
            <v>101.29</v>
          </cell>
          <cell r="CM86">
            <v>110.69</v>
          </cell>
          <cell r="CP86">
            <v>88.35</v>
          </cell>
          <cell r="CS86">
            <v>124.02</v>
          </cell>
          <cell r="CV86">
            <v>95.16</v>
          </cell>
          <cell r="CY86">
            <v>120.84</v>
          </cell>
          <cell r="DB86">
            <v>98.41</v>
          </cell>
          <cell r="DE86">
            <v>101.2</v>
          </cell>
          <cell r="DH86">
            <v>101.1</v>
          </cell>
          <cell r="DQ86">
            <v>94.29</v>
          </cell>
          <cell r="DT86">
            <v>110.03</v>
          </cell>
        </row>
        <row r="87">
          <cell r="E87">
            <v>136.393</v>
          </cell>
          <cell r="I87">
            <v>81.8</v>
          </cell>
          <cell r="J87">
            <v>104.9</v>
          </cell>
          <cell r="M87">
            <v>97.2</v>
          </cell>
          <cell r="P87">
            <v>99.3</v>
          </cell>
          <cell r="S87">
            <v>100.1</v>
          </cell>
          <cell r="V87">
            <v>100.2</v>
          </cell>
          <cell r="Y87">
            <v>100.1</v>
          </cell>
          <cell r="AB87">
            <v>6816</v>
          </cell>
          <cell r="AE87">
            <v>3.3</v>
          </cell>
          <cell r="AH87">
            <v>3.4</v>
          </cell>
          <cell r="AK87">
            <v>653.5</v>
          </cell>
          <cell r="AN87">
            <v>591.6</v>
          </cell>
          <cell r="AQ87">
            <v>4.7913016063874245</v>
          </cell>
          <cell r="AT87">
            <v>4.3374659989882183</v>
          </cell>
          <cell r="AW87">
            <v>163766</v>
          </cell>
          <cell r="AZ87">
            <v>553359</v>
          </cell>
          <cell r="BC87">
            <v>98.1</v>
          </cell>
          <cell r="BF87">
            <v>101.1</v>
          </cell>
          <cell r="BI87">
            <v>731.63</v>
          </cell>
          <cell r="BL87">
            <v>5.3641315903308824</v>
          </cell>
          <cell r="BO87">
            <v>632.28</v>
          </cell>
          <cell r="BR87">
            <v>4.635721774577874</v>
          </cell>
          <cell r="BU87">
            <v>107.7</v>
          </cell>
          <cell r="BX87">
            <v>91.67</v>
          </cell>
          <cell r="CA87">
            <v>116.98</v>
          </cell>
          <cell r="CD87">
            <v>98.27</v>
          </cell>
          <cell r="CG87">
            <v>100.53</v>
          </cell>
          <cell r="CJ87">
            <v>98.26</v>
          </cell>
          <cell r="CM87">
            <v>101.16</v>
          </cell>
          <cell r="CP87">
            <v>94.62</v>
          </cell>
          <cell r="CS87">
            <v>117.48</v>
          </cell>
          <cell r="CV87">
            <v>104.49</v>
          </cell>
          <cell r="CY87">
            <v>111.5</v>
          </cell>
          <cell r="DB87">
            <v>105.84</v>
          </cell>
          <cell r="DE87">
            <v>100.9</v>
          </cell>
          <cell r="DH87">
            <v>101.4</v>
          </cell>
          <cell r="DQ87">
            <v>99.39</v>
          </cell>
          <cell r="DT87">
            <v>99.02</v>
          </cell>
        </row>
        <row r="88">
          <cell r="E88">
            <v>138.79300000000001</v>
          </cell>
          <cell r="I88">
            <v>77.3</v>
          </cell>
          <cell r="J88">
            <v>108.6</v>
          </cell>
          <cell r="M88">
            <v>101.8</v>
          </cell>
          <cell r="P88">
            <v>102.9</v>
          </cell>
          <cell r="S88">
            <v>100.4</v>
          </cell>
          <cell r="V88">
            <v>100.1</v>
          </cell>
          <cell r="Y88">
            <v>100.1</v>
          </cell>
          <cell r="AB88">
            <v>6810</v>
          </cell>
          <cell r="AE88">
            <v>3.2</v>
          </cell>
          <cell r="AH88">
            <v>3.4</v>
          </cell>
          <cell r="AK88">
            <v>556.9</v>
          </cell>
          <cell r="AN88">
            <v>601.29999999999995</v>
          </cell>
          <cell r="AQ88">
            <v>4.0124501956150525</v>
          </cell>
          <cell r="AT88">
            <v>4.3323510551684876</v>
          </cell>
          <cell r="AW88">
            <v>164088</v>
          </cell>
          <cell r="AZ88">
            <v>553992</v>
          </cell>
          <cell r="BC88">
            <v>106.1</v>
          </cell>
          <cell r="BF88">
            <v>100.4</v>
          </cell>
          <cell r="BI88">
            <v>500.47</v>
          </cell>
          <cell r="BL88">
            <v>3.6058734950609903</v>
          </cell>
          <cell r="BO88">
            <v>480.08</v>
          </cell>
          <cell r="BR88">
            <v>3.4589640687930943</v>
          </cell>
          <cell r="BU88">
            <v>116.81</v>
          </cell>
          <cell r="BX88">
            <v>92.28</v>
          </cell>
          <cell r="CA88">
            <v>127.4</v>
          </cell>
          <cell r="CD88">
            <v>98.4</v>
          </cell>
          <cell r="CG88">
            <v>108.45</v>
          </cell>
          <cell r="CJ88">
            <v>100</v>
          </cell>
          <cell r="CM88">
            <v>109.21</v>
          </cell>
          <cell r="CP88">
            <v>102.26</v>
          </cell>
          <cell r="CS88">
            <v>128.52000000000001</v>
          </cell>
          <cell r="CV88">
            <v>113.02</v>
          </cell>
          <cell r="CY88">
            <v>126.49</v>
          </cell>
          <cell r="DB88">
            <v>110.55</v>
          </cell>
          <cell r="DE88">
            <v>101.4</v>
          </cell>
          <cell r="DH88">
            <v>100.4</v>
          </cell>
          <cell r="DQ88">
            <v>103.93</v>
          </cell>
          <cell r="DT88">
            <v>111.06</v>
          </cell>
        </row>
        <row r="89">
          <cell r="E89">
            <v>138.41800000000001</v>
          </cell>
          <cell r="I89">
            <v>59.1</v>
          </cell>
          <cell r="J89">
            <v>106.8</v>
          </cell>
          <cell r="M89">
            <v>100.8</v>
          </cell>
          <cell r="P89">
            <v>101.9</v>
          </cell>
          <cell r="S89">
            <v>100.1</v>
          </cell>
          <cell r="V89">
            <v>100</v>
          </cell>
          <cell r="Y89">
            <v>99.6</v>
          </cell>
          <cell r="AB89">
            <v>6766</v>
          </cell>
          <cell r="AE89">
            <v>3.3</v>
          </cell>
          <cell r="AH89">
            <v>3.3</v>
          </cell>
          <cell r="AK89">
            <v>460.2</v>
          </cell>
          <cell r="AN89">
            <v>624.29999999999995</v>
          </cell>
          <cell r="AQ89">
            <v>3.3247121039171206</v>
          </cell>
          <cell r="AT89">
            <v>4.5102515568784405</v>
          </cell>
          <cell r="AW89">
            <v>165467</v>
          </cell>
          <cell r="AZ89">
            <v>555248</v>
          </cell>
          <cell r="BC89">
            <v>94.9</v>
          </cell>
          <cell r="BF89">
            <v>99.5</v>
          </cell>
          <cell r="BI89">
            <v>347.45</v>
          </cell>
          <cell r="BL89">
            <v>2.5101504139635016</v>
          </cell>
          <cell r="BO89">
            <v>588.66</v>
          </cell>
          <cell r="BR89">
            <v>4.2527705934199309</v>
          </cell>
          <cell r="BU89">
            <v>109.61</v>
          </cell>
          <cell r="BX89">
            <v>90.56</v>
          </cell>
          <cell r="CA89">
            <v>117.22</v>
          </cell>
          <cell r="CD89">
            <v>95.34</v>
          </cell>
          <cell r="CG89">
            <v>104.84</v>
          </cell>
          <cell r="CJ89">
            <v>101.99</v>
          </cell>
          <cell r="CM89">
            <v>101.16</v>
          </cell>
          <cell r="CP89">
            <v>89.83</v>
          </cell>
          <cell r="CS89">
            <v>117.48</v>
          </cell>
          <cell r="CV89">
            <v>96.54</v>
          </cell>
          <cell r="CY89">
            <v>118.17</v>
          </cell>
          <cell r="DB89">
            <v>99.81</v>
          </cell>
          <cell r="DE89">
            <v>101.7</v>
          </cell>
          <cell r="DH89">
            <v>102.1</v>
          </cell>
          <cell r="DQ89">
            <v>95.42</v>
          </cell>
          <cell r="DT89">
            <v>105.24</v>
          </cell>
        </row>
        <row r="90">
          <cell r="E90">
            <v>139.428</v>
          </cell>
          <cell r="I90">
            <v>59.1</v>
          </cell>
          <cell r="J90">
            <v>106.4</v>
          </cell>
          <cell r="M90">
            <v>101.7</v>
          </cell>
          <cell r="P90">
            <v>102.8</v>
          </cell>
          <cell r="S90">
            <v>100.1</v>
          </cell>
          <cell r="V90">
            <v>100.4</v>
          </cell>
          <cell r="Y90">
            <v>99.4</v>
          </cell>
          <cell r="AB90">
            <v>6792</v>
          </cell>
          <cell r="AE90">
            <v>3.3</v>
          </cell>
          <cell r="AH90">
            <v>3.3</v>
          </cell>
          <cell r="AK90">
            <v>711.9</v>
          </cell>
          <cell r="AN90">
            <v>602.29999999999995</v>
          </cell>
          <cell r="AQ90">
            <v>5.1058610895946295</v>
          </cell>
          <cell r="AT90">
            <v>4.3197922942307141</v>
          </cell>
          <cell r="AW90">
            <v>166705</v>
          </cell>
          <cell r="AZ90">
            <v>556689</v>
          </cell>
          <cell r="BC90">
            <v>95.4</v>
          </cell>
          <cell r="BF90">
            <v>101.2</v>
          </cell>
          <cell r="BI90">
            <v>777.27</v>
          </cell>
          <cell r="BL90">
            <v>5.5747052242017388</v>
          </cell>
          <cell r="BO90">
            <v>518.36</v>
          </cell>
          <cell r="BR90">
            <v>3.7177611383653213</v>
          </cell>
          <cell r="BU90">
            <v>94.09</v>
          </cell>
          <cell r="BX90">
            <v>97.18</v>
          </cell>
          <cell r="CA90">
            <v>105.73</v>
          </cell>
          <cell r="CD90">
            <v>103.11</v>
          </cell>
          <cell r="CG90">
            <v>105.87</v>
          </cell>
          <cell r="CJ90">
            <v>101.01</v>
          </cell>
          <cell r="CM90">
            <v>101.66</v>
          </cell>
          <cell r="CP90">
            <v>106.48</v>
          </cell>
          <cell r="CS90">
            <v>119.2</v>
          </cell>
          <cell r="CV90">
            <v>116.59</v>
          </cell>
          <cell r="CY90">
            <v>117.81</v>
          </cell>
          <cell r="DB90">
            <v>111.95</v>
          </cell>
          <cell r="DE90">
            <v>101.7</v>
          </cell>
          <cell r="DH90">
            <v>101.6</v>
          </cell>
          <cell r="DQ90">
            <v>106.91</v>
          </cell>
          <cell r="DT90">
            <v>104.32</v>
          </cell>
        </row>
        <row r="91">
          <cell r="E91">
            <v>141.39699999999999</v>
          </cell>
          <cell r="I91">
            <v>72.7</v>
          </cell>
          <cell r="J91">
            <v>109.6</v>
          </cell>
          <cell r="M91">
            <v>103.8</v>
          </cell>
          <cell r="P91">
            <v>105</v>
          </cell>
          <cell r="S91">
            <v>100.2</v>
          </cell>
          <cell r="V91">
            <v>100.6</v>
          </cell>
          <cell r="Y91">
            <v>99.5</v>
          </cell>
          <cell r="AB91">
            <v>6772</v>
          </cell>
          <cell r="AE91">
            <v>3.4</v>
          </cell>
          <cell r="AH91">
            <v>3.4</v>
          </cell>
          <cell r="AK91">
            <v>337.7</v>
          </cell>
          <cell r="AN91">
            <v>468.6</v>
          </cell>
          <cell r="AQ91">
            <v>2.3883109259743844</v>
          </cell>
          <cell r="AT91">
            <v>3.3140731415800904</v>
          </cell>
          <cell r="AW91">
            <v>167161</v>
          </cell>
          <cell r="AZ91">
            <v>558059</v>
          </cell>
          <cell r="BC91">
            <v>99.6</v>
          </cell>
          <cell r="BF91">
            <v>101.7</v>
          </cell>
          <cell r="BI91">
            <v>462.14</v>
          </cell>
          <cell r="BL91">
            <v>3.2683861750956527</v>
          </cell>
          <cell r="BO91">
            <v>486.07</v>
          </cell>
          <cell r="BR91">
            <v>3.4376259750914095</v>
          </cell>
          <cell r="BU91">
            <v>113.25</v>
          </cell>
          <cell r="BX91">
            <v>101.47</v>
          </cell>
          <cell r="CA91">
            <v>127.28</v>
          </cell>
          <cell r="CD91">
            <v>108.71</v>
          </cell>
          <cell r="CG91">
            <v>109.62</v>
          </cell>
          <cell r="CJ91">
            <v>104.38</v>
          </cell>
          <cell r="CM91">
            <v>108.64</v>
          </cell>
          <cell r="CP91">
            <v>106.02</v>
          </cell>
          <cell r="CS91">
            <v>128.63</v>
          </cell>
          <cell r="CV91">
            <v>117.63</v>
          </cell>
          <cell r="CY91">
            <v>133.13999999999999</v>
          </cell>
          <cell r="DB91">
            <v>114.49</v>
          </cell>
          <cell r="DE91">
            <v>101.8</v>
          </cell>
          <cell r="DH91">
            <v>101.5</v>
          </cell>
          <cell r="DQ91">
            <v>108.08</v>
          </cell>
          <cell r="DT91">
            <v>115.86</v>
          </cell>
        </row>
        <row r="92">
          <cell r="E92">
            <v>143.34700000000001</v>
          </cell>
          <cell r="I92">
            <v>81.8</v>
          </cell>
          <cell r="J92">
            <v>108.7</v>
          </cell>
          <cell r="M92">
            <v>103.4</v>
          </cell>
          <cell r="P92">
            <v>104.5</v>
          </cell>
          <cell r="S92">
            <v>100.3</v>
          </cell>
          <cell r="V92">
            <v>100.3</v>
          </cell>
          <cell r="Y92">
            <v>99.5</v>
          </cell>
          <cell r="AB92">
            <v>6709</v>
          </cell>
          <cell r="AE92">
            <v>3.2</v>
          </cell>
          <cell r="AH92">
            <v>3.3</v>
          </cell>
          <cell r="AK92">
            <v>668.5</v>
          </cell>
          <cell r="AN92">
            <v>569.70000000000005</v>
          </cell>
          <cell r="AQ92">
            <v>4.6635088282280055</v>
          </cell>
          <cell r="AT92">
            <v>3.9742722205557146</v>
          </cell>
          <cell r="AW92">
            <v>168825</v>
          </cell>
          <cell r="AZ92">
            <v>559163</v>
          </cell>
          <cell r="BC92">
            <v>101.1</v>
          </cell>
          <cell r="BF92">
            <v>102.3</v>
          </cell>
          <cell r="BI92">
            <v>670.17</v>
          </cell>
          <cell r="BL92">
            <v>4.6751588801997945</v>
          </cell>
          <cell r="BO92">
            <v>702.53</v>
          </cell>
          <cell r="BR92">
            <v>4.9009047974495452</v>
          </cell>
          <cell r="BU92">
            <v>102.24</v>
          </cell>
          <cell r="BX92">
            <v>97.79</v>
          </cell>
          <cell r="CA92">
            <v>116.74</v>
          </cell>
          <cell r="CD92">
            <v>109.09</v>
          </cell>
          <cell r="CG92">
            <v>104.66</v>
          </cell>
          <cell r="CJ92">
            <v>109.65</v>
          </cell>
          <cell r="CM92">
            <v>99.77</v>
          </cell>
          <cell r="CP92">
            <v>103.63</v>
          </cell>
          <cell r="CS92">
            <v>121.66</v>
          </cell>
          <cell r="CV92">
            <v>115.9</v>
          </cell>
          <cell r="CY92">
            <v>125.46</v>
          </cell>
          <cell r="DB92">
            <v>114.67</v>
          </cell>
          <cell r="DE92">
            <v>102.1</v>
          </cell>
          <cell r="DH92">
            <v>102.3</v>
          </cell>
          <cell r="DQ92">
            <v>107.53</v>
          </cell>
          <cell r="DT92">
            <v>106.64</v>
          </cell>
        </row>
        <row r="93">
          <cell r="E93">
            <v>142.369</v>
          </cell>
          <cell r="I93">
            <v>72.7</v>
          </cell>
          <cell r="J93">
            <v>106.9</v>
          </cell>
          <cell r="M93">
            <v>103.2</v>
          </cell>
          <cell r="P93">
            <v>104.8</v>
          </cell>
          <cell r="S93">
            <v>100.5</v>
          </cell>
          <cell r="V93">
            <v>100.4</v>
          </cell>
          <cell r="Y93">
            <v>99.4</v>
          </cell>
          <cell r="AB93">
            <v>6663</v>
          </cell>
          <cell r="AE93">
            <v>3.1</v>
          </cell>
          <cell r="AH93">
            <v>3.4</v>
          </cell>
          <cell r="AK93">
            <v>823.2</v>
          </cell>
          <cell r="AN93">
            <v>678.3</v>
          </cell>
          <cell r="AQ93">
            <v>5.7821576326306996</v>
          </cell>
          <cell r="AT93">
            <v>4.764379886070703</v>
          </cell>
          <cell r="AW93">
            <v>169908</v>
          </cell>
          <cell r="AZ93">
            <v>559432</v>
          </cell>
          <cell r="BC93">
            <v>124.8</v>
          </cell>
          <cell r="BF93">
            <v>101.6</v>
          </cell>
          <cell r="BI93">
            <v>878.92</v>
          </cell>
          <cell r="BL93">
            <v>6.1735349689890349</v>
          </cell>
          <cell r="BO93">
            <v>508.73</v>
          </cell>
          <cell r="BR93">
            <v>3.5733200345580851</v>
          </cell>
          <cell r="BU93">
            <v>103.97</v>
          </cell>
          <cell r="BX93">
            <v>104.9</v>
          </cell>
          <cell r="CA93">
            <v>115.56</v>
          </cell>
          <cell r="CD93">
            <v>115.33</v>
          </cell>
          <cell r="CG93">
            <v>105.43</v>
          </cell>
          <cell r="CJ93">
            <v>105.05</v>
          </cell>
          <cell r="CM93">
            <v>93.36</v>
          </cell>
          <cell r="CP93">
            <v>101.01</v>
          </cell>
          <cell r="CS93">
            <v>116.09</v>
          </cell>
          <cell r="CV93">
            <v>113.59</v>
          </cell>
          <cell r="CY93">
            <v>125.15</v>
          </cell>
          <cell r="DB93">
            <v>120.47</v>
          </cell>
          <cell r="DE93">
            <v>102</v>
          </cell>
          <cell r="DH93">
            <v>101.2</v>
          </cell>
          <cell r="DQ93">
            <v>113.06</v>
          </cell>
          <cell r="DT93">
            <v>104.06</v>
          </cell>
        </row>
        <row r="94">
          <cell r="E94">
            <v>143.256</v>
          </cell>
          <cell r="I94">
            <v>45.5</v>
          </cell>
          <cell r="J94">
            <v>108.4</v>
          </cell>
          <cell r="M94">
            <v>108.1</v>
          </cell>
          <cell r="P94">
            <v>108.7</v>
          </cell>
          <cell r="S94">
            <v>100.6</v>
          </cell>
          <cell r="V94">
            <v>100.3</v>
          </cell>
          <cell r="Y94">
            <v>99</v>
          </cell>
          <cell r="AB94">
            <v>6642</v>
          </cell>
          <cell r="AE94">
            <v>3.3</v>
          </cell>
          <cell r="AH94">
            <v>3.3</v>
          </cell>
          <cell r="AK94">
            <v>152.19999999999999</v>
          </cell>
          <cell r="AN94">
            <v>717.1</v>
          </cell>
          <cell r="AQ94">
            <v>1.0624336851510581</v>
          </cell>
          <cell r="AT94">
            <v>5.0057240185402359</v>
          </cell>
          <cell r="AW94">
            <v>171814</v>
          </cell>
          <cell r="AZ94">
            <v>560337</v>
          </cell>
          <cell r="BC94">
            <v>96.2</v>
          </cell>
          <cell r="BF94">
            <v>102.2</v>
          </cell>
          <cell r="BI94">
            <v>-24.48</v>
          </cell>
          <cell r="BL94">
            <v>-0.17088289495727929</v>
          </cell>
          <cell r="BO94">
            <v>534.26</v>
          </cell>
          <cell r="BR94">
            <v>3.7294074942759812</v>
          </cell>
          <cell r="BU94">
            <v>112.73</v>
          </cell>
          <cell r="BX94">
            <v>96.08</v>
          </cell>
          <cell r="CA94">
            <v>126.1</v>
          </cell>
          <cell r="CD94">
            <v>104.38</v>
          </cell>
          <cell r="CG94">
            <v>110.69</v>
          </cell>
          <cell r="CJ94">
            <v>109.65</v>
          </cell>
          <cell r="CM94">
            <v>103.87</v>
          </cell>
          <cell r="CP94">
            <v>98.16</v>
          </cell>
          <cell r="CS94">
            <v>128.52000000000001</v>
          </cell>
          <cell r="CV94">
            <v>111.87</v>
          </cell>
          <cell r="CY94">
            <v>135.63</v>
          </cell>
          <cell r="DB94">
            <v>102.32</v>
          </cell>
          <cell r="DE94">
            <v>102.3</v>
          </cell>
          <cell r="DH94">
            <v>106.1</v>
          </cell>
          <cell r="DQ94">
            <v>92.65</v>
          </cell>
          <cell r="DT94">
            <v>110.62</v>
          </cell>
        </row>
        <row r="95">
          <cell r="E95">
            <v>143.30500000000001</v>
          </cell>
          <cell r="I95">
            <v>45.5</v>
          </cell>
          <cell r="J95">
            <v>106.8</v>
          </cell>
          <cell r="M95">
            <v>104.8</v>
          </cell>
          <cell r="P95">
            <v>106.4</v>
          </cell>
          <cell r="S95">
            <v>100.6</v>
          </cell>
          <cell r="V95">
            <v>100.1</v>
          </cell>
          <cell r="Y95">
            <v>98.8</v>
          </cell>
          <cell r="AB95">
            <v>6647</v>
          </cell>
          <cell r="AE95">
            <v>3.5</v>
          </cell>
          <cell r="AH95">
            <v>3.4</v>
          </cell>
          <cell r="AK95">
            <v>844.7</v>
          </cell>
          <cell r="AN95">
            <v>792.7</v>
          </cell>
          <cell r="AQ95">
            <v>5.8944209901957363</v>
          </cell>
          <cell r="AT95">
            <v>5.5315585639021672</v>
          </cell>
          <cell r="AW95">
            <v>173063</v>
          </cell>
          <cell r="AZ95">
            <v>560823</v>
          </cell>
          <cell r="BC95">
            <v>93.3</v>
          </cell>
          <cell r="BF95">
            <v>105.1</v>
          </cell>
          <cell r="BI95">
            <v>680.72</v>
          </cell>
          <cell r="BL95">
            <v>4.7501482851261292</v>
          </cell>
          <cell r="BO95">
            <v>630.82000000000005</v>
          </cell>
          <cell r="BR95">
            <v>4.4019399183559544</v>
          </cell>
          <cell r="BU95">
            <v>94.9</v>
          </cell>
          <cell r="BX95">
            <v>109</v>
          </cell>
          <cell r="CA95">
            <v>113</v>
          </cell>
          <cell r="CD95">
            <v>114.6</v>
          </cell>
          <cell r="CG95">
            <v>107.85</v>
          </cell>
          <cell r="CJ95">
            <v>108.19</v>
          </cell>
          <cell r="CM95">
            <v>95.8</v>
          </cell>
          <cell r="CP95">
            <v>102.2</v>
          </cell>
          <cell r="CS95">
            <v>124.4</v>
          </cell>
          <cell r="CV95">
            <v>120.6</v>
          </cell>
          <cell r="CY95">
            <v>125.9</v>
          </cell>
          <cell r="DB95">
            <v>115.3</v>
          </cell>
          <cell r="DE95">
            <v>102.5</v>
          </cell>
          <cell r="DH95">
            <v>102.6</v>
          </cell>
          <cell r="DQ95">
            <v>103.24</v>
          </cell>
          <cell r="DT95">
            <v>96.74</v>
          </cell>
        </row>
        <row r="96">
          <cell r="E96">
            <v>140.93199999999999</v>
          </cell>
          <cell r="I96">
            <v>54.5</v>
          </cell>
          <cell r="J96">
            <v>105.7</v>
          </cell>
          <cell r="M96">
            <v>104.5</v>
          </cell>
          <cell r="P96">
            <v>105.1</v>
          </cell>
          <cell r="S96">
            <v>100.5</v>
          </cell>
          <cell r="V96">
            <v>100.2</v>
          </cell>
          <cell r="Y96">
            <v>98.6</v>
          </cell>
          <cell r="AB96">
            <v>6723</v>
          </cell>
          <cell r="AE96">
            <v>3.5</v>
          </cell>
          <cell r="AH96">
            <v>3.3</v>
          </cell>
          <cell r="AK96">
            <v>1040.4000000000001</v>
          </cell>
          <cell r="AN96">
            <v>656.7</v>
          </cell>
          <cell r="AQ96">
            <v>7.3822836545284263</v>
          </cell>
          <cell r="AT96">
            <v>4.6596940368404631</v>
          </cell>
          <cell r="AW96">
            <v>174118</v>
          </cell>
          <cell r="AZ96">
            <v>562314</v>
          </cell>
          <cell r="BC96">
            <v>121.1</v>
          </cell>
          <cell r="BF96">
            <v>112.8</v>
          </cell>
          <cell r="BI96">
            <v>800.21</v>
          </cell>
          <cell r="BL96">
            <v>5.6779865467033757</v>
          </cell>
          <cell r="BO96">
            <v>585.85</v>
          </cell>
          <cell r="BR96">
            <v>4.1569693185365999</v>
          </cell>
          <cell r="BU96">
            <v>120.8</v>
          </cell>
          <cell r="BX96">
            <v>116.5</v>
          </cell>
          <cell r="CA96">
            <v>143.80000000000001</v>
          </cell>
          <cell r="CD96">
            <v>122.9</v>
          </cell>
          <cell r="CG96">
            <v>105.2</v>
          </cell>
          <cell r="CJ96">
            <v>107.23</v>
          </cell>
          <cell r="CM96">
            <v>111.5</v>
          </cell>
          <cell r="CP96">
            <v>110.9</v>
          </cell>
          <cell r="CS96">
            <v>149.69999999999999</v>
          </cell>
          <cell r="CV96">
            <v>133.4</v>
          </cell>
          <cell r="CY96">
            <v>142.30000000000001</v>
          </cell>
          <cell r="DB96">
            <v>131.19999999999999</v>
          </cell>
          <cell r="DE96">
            <v>102.5</v>
          </cell>
          <cell r="DH96">
            <v>102.2</v>
          </cell>
          <cell r="DQ96">
            <v>117.62</v>
          </cell>
          <cell r="DT96">
            <v>109.24</v>
          </cell>
        </row>
        <row r="97">
          <cell r="E97">
            <v>143.749</v>
          </cell>
          <cell r="I97">
            <v>27.3</v>
          </cell>
          <cell r="J97">
            <v>103.9</v>
          </cell>
          <cell r="M97">
            <v>104.5</v>
          </cell>
          <cell r="P97">
            <v>105.2</v>
          </cell>
          <cell r="S97">
            <v>102</v>
          </cell>
          <cell r="V97">
            <v>102.2</v>
          </cell>
          <cell r="Y97">
            <v>100.5</v>
          </cell>
          <cell r="AB97">
            <v>6805</v>
          </cell>
          <cell r="AE97">
            <v>3.4</v>
          </cell>
          <cell r="AH97">
            <v>3.2</v>
          </cell>
          <cell r="AK97">
            <v>1060.8</v>
          </cell>
          <cell r="AN97">
            <v>1000</v>
          </cell>
          <cell r="AQ97">
            <v>7.3795295967276298</v>
          </cell>
          <cell r="AT97">
            <v>6.9565701326617928</v>
          </cell>
          <cell r="AW97">
            <v>174935</v>
          </cell>
          <cell r="AZ97">
            <v>565395</v>
          </cell>
          <cell r="BC97">
            <v>97.4</v>
          </cell>
          <cell r="BF97">
            <v>97.1</v>
          </cell>
          <cell r="BI97">
            <v>807.17</v>
          </cell>
          <cell r="BL97">
            <v>5.6151347139806189</v>
          </cell>
          <cell r="BO97">
            <v>821.24</v>
          </cell>
          <cell r="BR97">
            <v>5.7130136557471705</v>
          </cell>
          <cell r="BU97">
            <v>100.3</v>
          </cell>
          <cell r="BX97">
            <v>117.7</v>
          </cell>
          <cell r="CA97">
            <v>119.8</v>
          </cell>
          <cell r="CD97">
            <v>124.6</v>
          </cell>
          <cell r="CG97">
            <v>105.76</v>
          </cell>
          <cell r="CJ97">
            <v>112.59</v>
          </cell>
          <cell r="CM97">
            <v>101.9</v>
          </cell>
          <cell r="CP97">
            <v>109.7</v>
          </cell>
          <cell r="CS97">
            <v>131.4</v>
          </cell>
          <cell r="CV97">
            <v>130.1</v>
          </cell>
          <cell r="CY97">
            <v>137.69999999999999</v>
          </cell>
          <cell r="DB97">
            <v>127.9</v>
          </cell>
          <cell r="DE97">
            <v>102.9</v>
          </cell>
          <cell r="DH97">
            <v>102.7</v>
          </cell>
          <cell r="DQ97">
            <v>115.94</v>
          </cell>
          <cell r="DT97">
            <v>109.67</v>
          </cell>
        </row>
        <row r="98">
          <cell r="E98">
            <v>136.29599999999999</v>
          </cell>
          <cell r="I98">
            <v>45.5</v>
          </cell>
          <cell r="J98">
            <v>104.5</v>
          </cell>
          <cell r="M98">
            <v>107.7</v>
          </cell>
          <cell r="P98">
            <v>108.3</v>
          </cell>
          <cell r="S98">
            <v>101.9</v>
          </cell>
          <cell r="V98">
            <v>102.4</v>
          </cell>
          <cell r="Y98">
            <v>100.4</v>
          </cell>
          <cell r="AB98">
            <v>6876</v>
          </cell>
          <cell r="AE98">
            <v>3.5</v>
          </cell>
          <cell r="AH98">
            <v>3.4</v>
          </cell>
          <cell r="AK98">
            <v>868.6</v>
          </cell>
          <cell r="AN98">
            <v>1045.4000000000001</v>
          </cell>
          <cell r="AQ98">
            <v>6.3728942889006284</v>
          </cell>
          <cell r="AT98">
            <v>7.6700710218935271</v>
          </cell>
          <cell r="AW98">
            <v>176011</v>
          </cell>
          <cell r="AZ98">
            <v>566780</v>
          </cell>
          <cell r="BC98">
            <v>96.3</v>
          </cell>
          <cell r="BF98">
            <v>98.7</v>
          </cell>
          <cell r="BI98">
            <v>731.98</v>
          </cell>
          <cell r="BL98">
            <v>5.3705171098198043</v>
          </cell>
          <cell r="BO98">
            <v>974.54</v>
          </cell>
          <cell r="BR98">
            <v>7.150173152550332</v>
          </cell>
          <cell r="BU98">
            <v>102.9</v>
          </cell>
          <cell r="BX98">
            <v>110</v>
          </cell>
          <cell r="CA98">
            <v>113.9</v>
          </cell>
          <cell r="CD98">
            <v>115.9</v>
          </cell>
          <cell r="CG98">
            <v>109.3</v>
          </cell>
          <cell r="CJ98">
            <v>114.68</v>
          </cell>
          <cell r="CM98">
            <v>104</v>
          </cell>
          <cell r="CP98">
            <v>100.8</v>
          </cell>
          <cell r="CS98">
            <v>132.69999999999999</v>
          </cell>
          <cell r="CV98">
            <v>117.1</v>
          </cell>
          <cell r="CY98">
            <v>128.19999999999999</v>
          </cell>
          <cell r="DB98">
            <v>118.5</v>
          </cell>
          <cell r="DE98">
            <v>102.9</v>
          </cell>
          <cell r="DH98">
            <v>102.7</v>
          </cell>
          <cell r="DQ98">
            <v>107.51</v>
          </cell>
          <cell r="DT98">
            <v>105.71</v>
          </cell>
        </row>
        <row r="99">
          <cell r="E99">
            <v>129.899</v>
          </cell>
          <cell r="I99">
            <v>40.9</v>
          </cell>
          <cell r="J99">
            <v>103.6</v>
          </cell>
          <cell r="M99">
            <v>104.3</v>
          </cell>
          <cell r="P99">
            <v>106.2</v>
          </cell>
          <cell r="S99">
            <v>102.2</v>
          </cell>
          <cell r="V99">
            <v>102.4</v>
          </cell>
          <cell r="Y99">
            <v>100.5</v>
          </cell>
          <cell r="AB99">
            <v>6908</v>
          </cell>
          <cell r="AE99">
            <v>3.3</v>
          </cell>
          <cell r="AH99">
            <v>3.4</v>
          </cell>
          <cell r="AK99">
            <v>987.5</v>
          </cell>
          <cell r="AN99">
            <v>927.5</v>
          </cell>
          <cell r="AQ99">
            <v>7.6020600620482064</v>
          </cell>
          <cell r="AT99">
            <v>7.1401627418224924</v>
          </cell>
          <cell r="AW99">
            <v>177304</v>
          </cell>
          <cell r="AZ99">
            <v>569104</v>
          </cell>
          <cell r="BC99">
            <v>96.1</v>
          </cell>
          <cell r="BF99">
            <v>99.3</v>
          </cell>
          <cell r="BI99">
            <v>959.41</v>
          </cell>
          <cell r="BL99">
            <v>7.3858151332958677</v>
          </cell>
          <cell r="BO99">
            <v>854.77</v>
          </cell>
          <cell r="BR99">
            <v>6.5802662068222233</v>
          </cell>
          <cell r="BU99">
            <v>100.7</v>
          </cell>
          <cell r="BX99">
            <v>113.1</v>
          </cell>
          <cell r="CA99">
            <v>108.2</v>
          </cell>
          <cell r="CD99">
            <v>113.7</v>
          </cell>
          <cell r="CG99">
            <v>105.82</v>
          </cell>
          <cell r="CJ99">
            <v>112.29</v>
          </cell>
          <cell r="CM99">
            <v>106.6</v>
          </cell>
          <cell r="CP99">
            <v>107.8</v>
          </cell>
          <cell r="CS99">
            <v>127.9</v>
          </cell>
          <cell r="CV99">
            <v>119.5</v>
          </cell>
          <cell r="CY99">
            <v>120.2</v>
          </cell>
          <cell r="DB99">
            <v>119</v>
          </cell>
          <cell r="DE99">
            <v>102.8</v>
          </cell>
          <cell r="DH99">
            <v>102.2</v>
          </cell>
          <cell r="DQ99">
            <v>113.06</v>
          </cell>
          <cell r="DT99">
            <v>103.82</v>
          </cell>
        </row>
        <row r="100">
          <cell r="E100">
            <v>127.2</v>
          </cell>
          <cell r="I100">
            <v>45.5</v>
          </cell>
          <cell r="J100">
            <v>102.9</v>
          </cell>
          <cell r="M100">
            <v>104.9</v>
          </cell>
          <cell r="P100">
            <v>106.9</v>
          </cell>
          <cell r="S100">
            <v>102.2</v>
          </cell>
          <cell r="V100">
            <v>102</v>
          </cell>
          <cell r="Y100">
            <v>100.2</v>
          </cell>
          <cell r="AB100">
            <v>6873</v>
          </cell>
          <cell r="AE100">
            <v>3.3</v>
          </cell>
          <cell r="AH100">
            <v>3.4</v>
          </cell>
          <cell r="AK100">
            <v>881.9</v>
          </cell>
          <cell r="AN100">
            <v>841.8</v>
          </cell>
          <cell r="AQ100">
            <v>6.9331761006289305</v>
          </cell>
          <cell r="AT100">
            <v>6.6179245283018862</v>
          </cell>
          <cell r="AW100">
            <v>177442</v>
          </cell>
          <cell r="AZ100">
            <v>570951</v>
          </cell>
          <cell r="BC100">
            <v>104</v>
          </cell>
          <cell r="BF100">
            <v>99.1</v>
          </cell>
          <cell r="BI100">
            <v>839.1</v>
          </cell>
          <cell r="BL100">
            <v>6.5966981132075473</v>
          </cell>
          <cell r="BO100">
            <v>801.88</v>
          </cell>
          <cell r="BR100">
            <v>6.3040880503144656</v>
          </cell>
          <cell r="BU100">
            <v>120</v>
          </cell>
          <cell r="BX100">
            <v>116.1</v>
          </cell>
          <cell r="CA100">
            <v>129.5</v>
          </cell>
          <cell r="CD100">
            <v>114.8</v>
          </cell>
          <cell r="CG100">
            <v>110.81</v>
          </cell>
          <cell r="CJ100">
            <v>114.49</v>
          </cell>
          <cell r="CM100">
            <v>113.5</v>
          </cell>
          <cell r="CP100">
            <v>116.4</v>
          </cell>
          <cell r="CS100">
            <v>131.30000000000001</v>
          </cell>
          <cell r="CV100">
            <v>126.4</v>
          </cell>
          <cell r="CY100">
            <v>130.9</v>
          </cell>
          <cell r="DB100">
            <v>123.7</v>
          </cell>
          <cell r="DE100">
            <v>102.9</v>
          </cell>
          <cell r="DH100">
            <v>103.2</v>
          </cell>
          <cell r="DQ100">
            <v>119.01</v>
          </cell>
          <cell r="DT100">
            <v>114.04</v>
          </cell>
        </row>
        <row r="101">
          <cell r="E101">
            <v>126.456</v>
          </cell>
          <cell r="I101">
            <v>31.8</v>
          </cell>
          <cell r="J101">
            <v>101.7</v>
          </cell>
          <cell r="M101">
            <v>103.5</v>
          </cell>
          <cell r="P101">
            <v>105.4</v>
          </cell>
          <cell r="S101">
            <v>102.3</v>
          </cell>
          <cell r="V101">
            <v>102.1</v>
          </cell>
          <cell r="Y101">
            <v>99.9</v>
          </cell>
          <cell r="AB101">
            <v>6821</v>
          </cell>
          <cell r="AE101">
            <v>3.4</v>
          </cell>
          <cell r="AH101">
            <v>3.4</v>
          </cell>
          <cell r="AK101">
            <v>806.1</v>
          </cell>
          <cell r="AN101">
            <v>977.6</v>
          </cell>
          <cell r="AQ101">
            <v>6.374549250332131</v>
          </cell>
          <cell r="AT101">
            <v>7.7307521983931169</v>
          </cell>
          <cell r="AW101">
            <v>179018</v>
          </cell>
          <cell r="AZ101">
            <v>572949</v>
          </cell>
          <cell r="BC101">
            <v>94.6</v>
          </cell>
          <cell r="BF101">
            <v>99.3</v>
          </cell>
          <cell r="BI101">
            <v>719.07</v>
          </cell>
          <cell r="BL101">
            <v>5.6863256784968685</v>
          </cell>
          <cell r="BO101">
            <v>990.75</v>
          </cell>
          <cell r="BR101">
            <v>7.8347409375593093</v>
          </cell>
          <cell r="BU101">
            <v>108.3</v>
          </cell>
          <cell r="BX101">
            <v>110.2</v>
          </cell>
          <cell r="CA101">
            <v>116</v>
          </cell>
          <cell r="CD101">
            <v>107.5</v>
          </cell>
          <cell r="CG101">
            <v>105.5</v>
          </cell>
          <cell r="CJ101">
            <v>114.73</v>
          </cell>
          <cell r="CM101">
            <v>101.6</v>
          </cell>
          <cell r="CP101">
            <v>98.6</v>
          </cell>
          <cell r="CS101">
            <v>121.5</v>
          </cell>
          <cell r="CV101">
            <v>111.4</v>
          </cell>
          <cell r="CY101">
            <v>122.4</v>
          </cell>
          <cell r="DB101">
            <v>113.7</v>
          </cell>
          <cell r="DE101">
            <v>102.7</v>
          </cell>
          <cell r="DH101">
            <v>103.2</v>
          </cell>
          <cell r="DQ101">
            <v>107.38</v>
          </cell>
          <cell r="DT101">
            <v>105.18</v>
          </cell>
        </row>
        <row r="102">
          <cell r="E102">
            <v>132.78800000000001</v>
          </cell>
          <cell r="I102">
            <v>59.1</v>
          </cell>
          <cell r="J102">
            <v>102.6</v>
          </cell>
          <cell r="M102">
            <v>104.2</v>
          </cell>
          <cell r="P102">
            <v>107.4</v>
          </cell>
          <cell r="S102">
            <v>102.5</v>
          </cell>
          <cell r="V102">
            <v>102.8</v>
          </cell>
          <cell r="Y102">
            <v>99.9</v>
          </cell>
          <cell r="AB102">
            <v>6832</v>
          </cell>
          <cell r="AE102">
            <v>3.5</v>
          </cell>
          <cell r="AH102">
            <v>3.4</v>
          </cell>
          <cell r="AK102">
            <v>1134.3</v>
          </cell>
          <cell r="AN102">
            <v>942.6</v>
          </cell>
          <cell r="AQ102">
            <v>8.5421875470675044</v>
          </cell>
          <cell r="AT102">
            <v>7.0985329999698763</v>
          </cell>
          <cell r="AW102">
            <v>179726</v>
          </cell>
          <cell r="AZ102">
            <v>573851</v>
          </cell>
          <cell r="BC102">
            <v>93.2</v>
          </cell>
          <cell r="BF102">
            <v>98.8</v>
          </cell>
          <cell r="BI102">
            <v>1063.53</v>
          </cell>
          <cell r="BL102">
            <v>8.0092327619965644</v>
          </cell>
          <cell r="BO102">
            <v>765.15</v>
          </cell>
          <cell r="BR102">
            <v>5.7621923667801305</v>
          </cell>
          <cell r="BU102">
            <v>102.6</v>
          </cell>
          <cell r="BX102">
            <v>123.5</v>
          </cell>
          <cell r="CA102">
            <v>113.2</v>
          </cell>
          <cell r="CD102">
            <v>121.9</v>
          </cell>
          <cell r="CG102">
            <v>110.07</v>
          </cell>
          <cell r="CJ102">
            <v>113.03</v>
          </cell>
          <cell r="CM102">
            <v>98.7</v>
          </cell>
          <cell r="CP102">
            <v>117.6</v>
          </cell>
          <cell r="CS102">
            <v>123.9</v>
          </cell>
          <cell r="CV102">
            <v>132.1</v>
          </cell>
          <cell r="CY102">
            <v>127.8</v>
          </cell>
          <cell r="DB102">
            <v>127.8</v>
          </cell>
          <cell r="DE102">
            <v>102.9</v>
          </cell>
          <cell r="DH102">
            <v>102.4</v>
          </cell>
          <cell r="DQ102">
            <v>119.64</v>
          </cell>
          <cell r="DT102">
            <v>108.33</v>
          </cell>
        </row>
        <row r="103">
          <cell r="E103">
            <v>135.511</v>
          </cell>
          <cell r="I103">
            <v>36.4</v>
          </cell>
          <cell r="J103">
            <v>100</v>
          </cell>
          <cell r="M103">
            <v>103.7</v>
          </cell>
          <cell r="P103">
            <v>106.5</v>
          </cell>
          <cell r="S103">
            <v>102.7</v>
          </cell>
          <cell r="V103">
            <v>103.1</v>
          </cell>
          <cell r="Y103">
            <v>100</v>
          </cell>
          <cell r="AB103">
            <v>6833</v>
          </cell>
          <cell r="AE103">
            <v>3.5</v>
          </cell>
          <cell r="AH103">
            <v>3.5</v>
          </cell>
          <cell r="AK103">
            <v>1098.4000000000001</v>
          </cell>
          <cell r="AN103">
            <v>1134.0999999999999</v>
          </cell>
          <cell r="AQ103">
            <v>8.105615042321288</v>
          </cell>
          <cell r="AT103">
            <v>8.3690622901461875</v>
          </cell>
          <cell r="AW103">
            <v>180050</v>
          </cell>
          <cell r="AZ103">
            <v>574628</v>
          </cell>
          <cell r="BC103">
            <v>98.7</v>
          </cell>
          <cell r="BF103">
            <v>100.7</v>
          </cell>
          <cell r="BI103">
            <v>1105.9100000000001</v>
          </cell>
          <cell r="BL103">
            <v>8.1610348975359948</v>
          </cell>
          <cell r="BO103">
            <v>1076.3</v>
          </cell>
          <cell r="BR103">
            <v>7.942528650810635</v>
          </cell>
          <cell r="BU103">
            <v>105.4</v>
          </cell>
          <cell r="BX103">
            <v>134.6</v>
          </cell>
          <cell r="CA103">
            <v>118.2</v>
          </cell>
          <cell r="CD103">
            <v>136.6</v>
          </cell>
          <cell r="CG103">
            <v>108.76</v>
          </cell>
          <cell r="CJ103">
            <v>119.59</v>
          </cell>
          <cell r="CM103">
            <v>109.1</v>
          </cell>
          <cell r="CP103">
            <v>122.4</v>
          </cell>
          <cell r="CS103">
            <v>129</v>
          </cell>
          <cell r="CV103">
            <v>138.4</v>
          </cell>
          <cell r="CY103">
            <v>134.69999999999999</v>
          </cell>
          <cell r="DB103">
            <v>134.19999999999999</v>
          </cell>
          <cell r="DE103">
            <v>102.8</v>
          </cell>
          <cell r="DH103">
            <v>102.5</v>
          </cell>
          <cell r="DQ103">
            <v>125.15</v>
          </cell>
          <cell r="DT103">
            <v>115.39</v>
          </cell>
        </row>
        <row r="104">
          <cell r="E104">
            <v>142.62100000000001</v>
          </cell>
          <cell r="I104">
            <v>13.6</v>
          </cell>
          <cell r="J104">
            <v>96.4</v>
          </cell>
          <cell r="M104">
            <v>100.3</v>
          </cell>
          <cell r="P104">
            <v>101.9</v>
          </cell>
          <cell r="S104">
            <v>102.5</v>
          </cell>
          <cell r="V104">
            <v>102.4</v>
          </cell>
          <cell r="Y104">
            <v>100</v>
          </cell>
          <cell r="AB104">
            <v>6757</v>
          </cell>
          <cell r="AE104">
            <v>3.4</v>
          </cell>
          <cell r="AH104">
            <v>3.5</v>
          </cell>
          <cell r="AK104">
            <v>1274.8</v>
          </cell>
          <cell r="AN104">
            <v>1244.9000000000001</v>
          </cell>
          <cell r="AQ104">
            <v>8.9383751340966615</v>
          </cell>
          <cell r="AT104">
            <v>8.7287285883565531</v>
          </cell>
          <cell r="AW104">
            <v>183630</v>
          </cell>
          <cell r="AZ104">
            <v>576913</v>
          </cell>
          <cell r="BC104">
            <v>96.4</v>
          </cell>
          <cell r="BF104">
            <v>97.6</v>
          </cell>
          <cell r="BI104">
            <v>1062.56</v>
          </cell>
          <cell r="BL104">
            <v>7.4502352388498183</v>
          </cell>
          <cell r="BO104">
            <v>1073.3900000000001</v>
          </cell>
          <cell r="BR104">
            <v>7.5261707602667212</v>
          </cell>
          <cell r="BU104">
            <v>95.7</v>
          </cell>
          <cell r="BX104">
            <v>120.1</v>
          </cell>
          <cell r="CA104">
            <v>105.7</v>
          </cell>
          <cell r="CD104">
            <v>124.3</v>
          </cell>
          <cell r="CG104">
            <v>99.68</v>
          </cell>
          <cell r="CJ104">
            <v>115.21</v>
          </cell>
          <cell r="CM104">
            <v>100</v>
          </cell>
          <cell r="CP104">
            <v>111.5</v>
          </cell>
          <cell r="CS104">
            <v>121.3</v>
          </cell>
          <cell r="CV104">
            <v>127</v>
          </cell>
          <cell r="CY104">
            <v>120.3</v>
          </cell>
          <cell r="DB104">
            <v>122.1</v>
          </cell>
          <cell r="DE104">
            <v>102.8</v>
          </cell>
          <cell r="DH104">
            <v>102</v>
          </cell>
          <cell r="DQ104">
            <v>112.92</v>
          </cell>
          <cell r="DT104">
            <v>101.67</v>
          </cell>
        </row>
        <row r="105">
          <cell r="E105">
            <v>143.935</v>
          </cell>
          <cell r="I105">
            <v>18.2</v>
          </cell>
          <cell r="J105">
            <v>96.4</v>
          </cell>
          <cell r="M105">
            <v>101.3</v>
          </cell>
          <cell r="P105">
            <v>103.9</v>
          </cell>
          <cell r="S105">
            <v>102.4</v>
          </cell>
          <cell r="V105">
            <v>102.2</v>
          </cell>
          <cell r="Y105">
            <v>99.9</v>
          </cell>
          <cell r="AB105">
            <v>6726</v>
          </cell>
          <cell r="AE105">
            <v>3.2</v>
          </cell>
          <cell r="AH105">
            <v>3.5</v>
          </cell>
          <cell r="AK105">
            <v>1286.5999999999999</v>
          </cell>
          <cell r="AN105">
            <v>1132.5</v>
          </cell>
          <cell r="AQ105">
            <v>8.9387570778476384</v>
          </cell>
          <cell r="AT105">
            <v>7.8681349220134091</v>
          </cell>
          <cell r="AW105">
            <v>185694</v>
          </cell>
          <cell r="AZ105">
            <v>580740</v>
          </cell>
          <cell r="BC105">
            <v>119.6</v>
          </cell>
          <cell r="BF105">
            <v>97.7</v>
          </cell>
          <cell r="BI105">
            <v>1236.6300000000001</v>
          </cell>
          <cell r="BL105">
            <v>8.5915864800083384</v>
          </cell>
          <cell r="BO105">
            <v>846.51</v>
          </cell>
          <cell r="BR105">
            <v>5.8811963733629762</v>
          </cell>
          <cell r="BU105">
            <v>99.3</v>
          </cell>
          <cell r="BX105">
            <v>133.5</v>
          </cell>
          <cell r="CA105">
            <v>116.7</v>
          </cell>
          <cell r="CD105">
            <v>141.30000000000001</v>
          </cell>
          <cell r="CG105">
            <v>109.56</v>
          </cell>
          <cell r="CJ105">
            <v>114.73</v>
          </cell>
          <cell r="CM105">
            <v>100.5</v>
          </cell>
          <cell r="CP105">
            <v>111.1</v>
          </cell>
          <cell r="CS105">
            <v>129.80000000000001</v>
          </cell>
          <cell r="CV105">
            <v>132.5</v>
          </cell>
          <cell r="CY105">
            <v>131.9</v>
          </cell>
          <cell r="DB105">
            <v>136</v>
          </cell>
          <cell r="DE105">
            <v>102.7</v>
          </cell>
          <cell r="DH105">
            <v>102.3</v>
          </cell>
          <cell r="DQ105">
            <v>123.41</v>
          </cell>
          <cell r="DT105">
            <v>108.27</v>
          </cell>
        </row>
        <row r="106">
          <cell r="E106">
            <v>140.84800000000001</v>
          </cell>
          <cell r="I106">
            <v>18.2</v>
          </cell>
          <cell r="J106">
            <v>95</v>
          </cell>
          <cell r="M106">
            <v>101.2</v>
          </cell>
          <cell r="P106">
            <v>105</v>
          </cell>
          <cell r="S106">
            <v>102.5</v>
          </cell>
          <cell r="V106">
            <v>102.1</v>
          </cell>
          <cell r="Y106">
            <v>99.5</v>
          </cell>
          <cell r="AB106">
            <v>6693</v>
          </cell>
          <cell r="AE106">
            <v>3.6</v>
          </cell>
          <cell r="AH106">
            <v>3.6</v>
          </cell>
          <cell r="AK106">
            <v>468.9</v>
          </cell>
          <cell r="AN106">
            <v>1028.0999999999999</v>
          </cell>
          <cell r="AQ106">
            <v>3.3291207542883101</v>
          </cell>
          <cell r="AT106">
            <v>7.2993581733499928</v>
          </cell>
          <cell r="AW106">
            <v>188656</v>
          </cell>
          <cell r="AZ106">
            <v>584775</v>
          </cell>
          <cell r="BC106">
            <v>93.5</v>
          </cell>
          <cell r="BF106">
            <v>99.2</v>
          </cell>
          <cell r="BI106">
            <v>406.57</v>
          </cell>
          <cell r="BL106">
            <v>2.8865869589912525</v>
          </cell>
          <cell r="BO106">
            <v>994.43</v>
          </cell>
          <cell r="BR106">
            <v>7.0603061456321701</v>
          </cell>
          <cell r="BU106">
            <v>109</v>
          </cell>
          <cell r="BX106">
            <v>115.3</v>
          </cell>
          <cell r="CA106">
            <v>123</v>
          </cell>
          <cell r="CD106">
            <v>123.5</v>
          </cell>
          <cell r="CG106">
            <v>107.09</v>
          </cell>
          <cell r="CJ106">
            <v>115.62</v>
          </cell>
          <cell r="CM106">
            <v>99</v>
          </cell>
          <cell r="CP106">
            <v>110.9</v>
          </cell>
          <cell r="CS106">
            <v>132.6</v>
          </cell>
          <cell r="CV106">
            <v>135.5</v>
          </cell>
          <cell r="CY106">
            <v>131.4</v>
          </cell>
          <cell r="DB106">
            <v>111.5</v>
          </cell>
          <cell r="DE106">
            <v>102.7</v>
          </cell>
          <cell r="DH106">
            <v>105.2</v>
          </cell>
          <cell r="DQ106">
            <v>98</v>
          </cell>
          <cell r="DT106">
            <v>107.7</v>
          </cell>
        </row>
        <row r="107">
          <cell r="E107">
            <v>136.80500000000001</v>
          </cell>
          <cell r="I107">
            <v>9.1</v>
          </cell>
          <cell r="J107">
            <v>93.5</v>
          </cell>
          <cell r="M107">
            <v>99.2</v>
          </cell>
          <cell r="P107">
            <v>101.3</v>
          </cell>
          <cell r="S107">
            <v>102.6</v>
          </cell>
          <cell r="V107">
            <v>102</v>
          </cell>
          <cell r="Y107">
            <v>99.2</v>
          </cell>
          <cell r="AB107">
            <v>6657</v>
          </cell>
          <cell r="AE107">
            <v>3.7</v>
          </cell>
          <cell r="AH107">
            <v>3.6</v>
          </cell>
          <cell r="AK107">
            <v>1640.1</v>
          </cell>
          <cell r="AN107">
            <v>1666.3</v>
          </cell>
          <cell r="AQ107">
            <v>11.988596908007747</v>
          </cell>
          <cell r="AT107">
            <v>12.180110376082744</v>
          </cell>
          <cell r="AW107">
            <v>190974</v>
          </cell>
          <cell r="AZ107">
            <v>588300</v>
          </cell>
          <cell r="BC107">
            <v>87.1</v>
          </cell>
          <cell r="BF107">
            <v>97.9</v>
          </cell>
          <cell r="BI107">
            <v>1277.25</v>
          </cell>
          <cell r="BL107">
            <v>9.3362815686561156</v>
          </cell>
          <cell r="BO107">
            <v>1299.94</v>
          </cell>
          <cell r="BR107">
            <v>9.5021380797485477</v>
          </cell>
          <cell r="BU107">
            <v>91.1</v>
          </cell>
          <cell r="BX107">
            <v>127.5</v>
          </cell>
          <cell r="CA107">
            <v>102.4</v>
          </cell>
          <cell r="CD107">
            <v>134.5</v>
          </cell>
          <cell r="CG107">
            <v>100.68</v>
          </cell>
          <cell r="CJ107">
            <v>114.67</v>
          </cell>
          <cell r="CM107">
            <v>90.6</v>
          </cell>
          <cell r="CP107">
            <v>111</v>
          </cell>
          <cell r="CS107">
            <v>115.9</v>
          </cell>
          <cell r="CV107">
            <v>129.19999999999999</v>
          </cell>
          <cell r="CY107">
            <v>107.1</v>
          </cell>
          <cell r="DB107">
            <v>118.3</v>
          </cell>
          <cell r="DE107">
            <v>102.6</v>
          </cell>
          <cell r="DH107">
            <v>102.2</v>
          </cell>
          <cell r="DQ107">
            <v>108.8</v>
          </cell>
          <cell r="DT107">
            <v>90.6</v>
          </cell>
        </row>
        <row r="108">
          <cell r="E108">
            <v>139.874</v>
          </cell>
          <cell r="I108">
            <v>18.2</v>
          </cell>
          <cell r="J108">
            <v>92.7</v>
          </cell>
          <cell r="M108">
            <v>96.8</v>
          </cell>
          <cell r="P108">
            <v>100.5</v>
          </cell>
          <cell r="S108">
            <v>102.7</v>
          </cell>
          <cell r="V108">
            <v>102.4</v>
          </cell>
          <cell r="Y108">
            <v>98.8</v>
          </cell>
          <cell r="AB108">
            <v>6745</v>
          </cell>
          <cell r="AE108">
            <v>4.0999999999999996</v>
          </cell>
          <cell r="AH108">
            <v>3.9</v>
          </cell>
          <cell r="AK108">
            <v>1441.2</v>
          </cell>
          <cell r="AN108">
            <v>1134</v>
          </cell>
          <cell r="AQ108">
            <v>10.303558917311294</v>
          </cell>
          <cell r="AT108">
            <v>8.1072965669102199</v>
          </cell>
          <cell r="AW108">
            <v>189330</v>
          </cell>
          <cell r="AZ108">
            <v>587690</v>
          </cell>
          <cell r="BC108">
            <v>104.6</v>
          </cell>
          <cell r="BF108">
            <v>97</v>
          </cell>
          <cell r="BI108">
            <v>1240.55</v>
          </cell>
          <cell r="BL108">
            <v>8.8690535767905399</v>
          </cell>
          <cell r="BO108">
            <v>1031.03</v>
          </cell>
          <cell r="BR108">
            <v>7.3711340206185572</v>
          </cell>
          <cell r="BU108">
            <v>103.4</v>
          </cell>
          <cell r="BX108">
            <v>142.1</v>
          </cell>
          <cell r="CA108">
            <v>121.5</v>
          </cell>
          <cell r="CD108">
            <v>148.69999999999999</v>
          </cell>
          <cell r="CG108">
            <v>103.85</v>
          </cell>
          <cell r="CJ108">
            <v>111.77</v>
          </cell>
          <cell r="CM108">
            <v>113.4</v>
          </cell>
          <cell r="CP108">
            <v>118.6</v>
          </cell>
          <cell r="CS108">
            <v>150.5</v>
          </cell>
          <cell r="CV108">
            <v>140.80000000000001</v>
          </cell>
          <cell r="CY108">
            <v>127.4</v>
          </cell>
          <cell r="DB108">
            <v>132.69999999999999</v>
          </cell>
          <cell r="DE108">
            <v>102.5</v>
          </cell>
          <cell r="DH108">
            <v>102.5</v>
          </cell>
          <cell r="DQ108">
            <v>121.8</v>
          </cell>
          <cell r="DT108">
            <v>107.7</v>
          </cell>
        </row>
        <row r="109">
          <cell r="E109">
            <v>144.149</v>
          </cell>
          <cell r="I109">
            <v>0</v>
          </cell>
          <cell r="J109">
            <v>90.1</v>
          </cell>
          <cell r="M109">
            <v>94.8</v>
          </cell>
          <cell r="P109">
            <v>99</v>
          </cell>
          <cell r="S109">
            <v>102.4</v>
          </cell>
          <cell r="V109">
            <v>102.6</v>
          </cell>
          <cell r="Y109">
            <v>100.6</v>
          </cell>
          <cell r="AB109">
            <v>6822</v>
          </cell>
          <cell r="AE109">
            <v>4.3</v>
          </cell>
          <cell r="AH109">
            <v>4</v>
          </cell>
          <cell r="AK109">
            <v>1059.8</v>
          </cell>
          <cell r="AN109">
            <v>992.5</v>
          </cell>
          <cell r="AQ109">
            <v>7.3521148256318112</v>
          </cell>
          <cell r="AT109">
            <v>6.8852368035851788</v>
          </cell>
          <cell r="AW109">
            <v>189932</v>
          </cell>
          <cell r="AZ109">
            <v>589137</v>
          </cell>
          <cell r="BC109">
            <v>96.6</v>
          </cell>
          <cell r="BF109">
            <v>96.4</v>
          </cell>
          <cell r="BI109">
            <v>1222.6500000000001</v>
          </cell>
          <cell r="BL109">
            <v>8.4818486427238486</v>
          </cell>
          <cell r="BO109">
            <v>1225.53</v>
          </cell>
          <cell r="BR109">
            <v>8.5018279696702717</v>
          </cell>
          <cell r="BU109">
            <v>99</v>
          </cell>
          <cell r="BX109">
            <v>147.69999999999999</v>
          </cell>
          <cell r="CA109">
            <v>113.9</v>
          </cell>
          <cell r="CD109">
            <v>147</v>
          </cell>
          <cell r="CG109">
            <v>99.97</v>
          </cell>
          <cell r="CJ109">
            <v>113.5</v>
          </cell>
          <cell r="CM109">
            <v>96.1</v>
          </cell>
          <cell r="CP109">
            <v>116.8</v>
          </cell>
          <cell r="CS109">
            <v>124.5</v>
          </cell>
          <cell r="CV109">
            <v>139.6</v>
          </cell>
          <cell r="CY109">
            <v>118.8</v>
          </cell>
          <cell r="DB109">
            <v>125.6</v>
          </cell>
          <cell r="DE109">
            <v>102.4</v>
          </cell>
          <cell r="DH109">
            <v>101.8</v>
          </cell>
          <cell r="DQ109">
            <v>117</v>
          </cell>
          <cell r="DT109">
            <v>103.7</v>
          </cell>
        </row>
        <row r="110">
          <cell r="E110">
            <v>149.67400000000001</v>
          </cell>
          <cell r="I110">
            <v>40.9</v>
          </cell>
          <cell r="J110">
            <v>91</v>
          </cell>
          <cell r="M110">
            <v>93.9</v>
          </cell>
          <cell r="P110">
            <v>96.4</v>
          </cell>
          <cell r="S110">
            <v>102.4</v>
          </cell>
          <cell r="V110">
            <v>102.9</v>
          </cell>
          <cell r="Y110">
            <v>100.6</v>
          </cell>
          <cell r="AB110">
            <v>6891</v>
          </cell>
          <cell r="AE110">
            <v>4.3</v>
          </cell>
          <cell r="AH110">
            <v>4.0999999999999996</v>
          </cell>
          <cell r="AK110">
            <v>1382.3</v>
          </cell>
          <cell r="AN110">
            <v>1580.4</v>
          </cell>
          <cell r="AQ110">
            <v>9.235404946750938</v>
          </cell>
          <cell r="AT110">
            <v>10.558948113900877</v>
          </cell>
          <cell r="AW110">
            <v>190740</v>
          </cell>
          <cell r="AZ110">
            <v>591128</v>
          </cell>
          <cell r="BC110">
            <v>94.2</v>
          </cell>
          <cell r="BF110">
            <v>96.8</v>
          </cell>
          <cell r="BI110">
            <v>1218.0899999999999</v>
          </cell>
          <cell r="BL110">
            <v>8.138287210871626</v>
          </cell>
          <cell r="BO110">
            <v>1455.13</v>
          </cell>
          <cell r="BR110">
            <v>9.7219958042144938</v>
          </cell>
          <cell r="BU110">
            <v>85.7</v>
          </cell>
          <cell r="BX110">
            <v>129.6</v>
          </cell>
          <cell r="CA110">
            <v>98.3</v>
          </cell>
          <cell r="CD110">
            <v>139.80000000000001</v>
          </cell>
          <cell r="CG110">
            <v>98.27</v>
          </cell>
          <cell r="CJ110">
            <v>112.85</v>
          </cell>
          <cell r="CM110">
            <v>94.9</v>
          </cell>
          <cell r="CP110">
            <v>105.4</v>
          </cell>
          <cell r="CS110">
            <v>125.2</v>
          </cell>
          <cell r="CV110">
            <v>126.3</v>
          </cell>
          <cell r="CY110">
            <v>107.4</v>
          </cell>
          <cell r="DB110">
            <v>116.8</v>
          </cell>
          <cell r="DE110">
            <v>102.4</v>
          </cell>
          <cell r="DH110">
            <v>101.8</v>
          </cell>
          <cell r="DQ110">
            <v>106.1</v>
          </cell>
          <cell r="DT110">
            <v>94.3</v>
          </cell>
        </row>
        <row r="111">
          <cell r="E111">
            <v>154.352</v>
          </cell>
          <cell r="I111">
            <v>27.3</v>
          </cell>
          <cell r="J111">
            <v>89.9</v>
          </cell>
          <cell r="M111">
            <v>95.2</v>
          </cell>
          <cell r="P111">
            <v>99</v>
          </cell>
          <cell r="S111">
            <v>102.2</v>
          </cell>
          <cell r="V111">
            <v>102.5</v>
          </cell>
          <cell r="Y111">
            <v>100.6</v>
          </cell>
          <cell r="AB111">
            <v>6892</v>
          </cell>
          <cell r="AE111">
            <v>4.0999999999999996</v>
          </cell>
          <cell r="AH111">
            <v>4.0999999999999996</v>
          </cell>
          <cell r="AK111">
            <v>1416.5</v>
          </cell>
          <cell r="AN111">
            <v>1266.0999999999999</v>
          </cell>
          <cell r="AQ111">
            <v>9.1770757748522858</v>
          </cell>
          <cell r="AT111">
            <v>8.2026795895096907</v>
          </cell>
          <cell r="AW111">
            <v>191089</v>
          </cell>
          <cell r="AZ111">
            <v>591227</v>
          </cell>
          <cell r="BC111">
            <v>92.6</v>
          </cell>
          <cell r="BF111">
            <v>95.8</v>
          </cell>
          <cell r="BI111">
            <v>1213.49</v>
          </cell>
          <cell r="BL111">
            <v>7.8618352855810096</v>
          </cell>
          <cell r="BO111">
            <v>1118.22</v>
          </cell>
          <cell r="BR111">
            <v>7.2446097232300195</v>
          </cell>
          <cell r="BU111">
            <v>93.8</v>
          </cell>
          <cell r="BX111">
            <v>127.3</v>
          </cell>
          <cell r="CA111">
            <v>113.4</v>
          </cell>
          <cell r="CD111">
            <v>143.6</v>
          </cell>
          <cell r="CG111">
            <v>102.44</v>
          </cell>
          <cell r="CJ111">
            <v>111.17</v>
          </cell>
          <cell r="CM111">
            <v>96.7</v>
          </cell>
          <cell r="CP111">
            <v>113.7</v>
          </cell>
          <cell r="CS111">
            <v>134.4</v>
          </cell>
          <cell r="CV111">
            <v>142.6</v>
          </cell>
          <cell r="CY111">
            <v>119.2</v>
          </cell>
          <cell r="DB111">
            <v>125.6</v>
          </cell>
          <cell r="DE111">
            <v>102.5</v>
          </cell>
          <cell r="DH111">
            <v>101.9</v>
          </cell>
          <cell r="DQ111">
            <v>111.5</v>
          </cell>
          <cell r="DT111">
            <v>100.2</v>
          </cell>
        </row>
        <row r="112">
          <cell r="E112">
            <v>154.346</v>
          </cell>
          <cell r="I112">
            <v>45.5</v>
          </cell>
          <cell r="J112">
            <v>89.9</v>
          </cell>
          <cell r="M112">
            <v>94.9</v>
          </cell>
          <cell r="P112">
            <v>97.9</v>
          </cell>
          <cell r="S112">
            <v>102</v>
          </cell>
          <cell r="V112">
            <v>101.9</v>
          </cell>
          <cell r="Y112">
            <v>100.3</v>
          </cell>
          <cell r="AB112">
            <v>6847</v>
          </cell>
          <cell r="AE112">
            <v>3.9</v>
          </cell>
          <cell r="AH112">
            <v>4.0999999999999996</v>
          </cell>
          <cell r="AK112">
            <v>1354.8</v>
          </cell>
          <cell r="AN112">
            <v>1217.3</v>
          </cell>
          <cell r="AQ112">
            <v>8.777681313412721</v>
          </cell>
          <cell r="AT112">
            <v>7.8868257032900102</v>
          </cell>
          <cell r="AW112">
            <v>192559</v>
          </cell>
          <cell r="AZ112">
            <v>594059</v>
          </cell>
          <cell r="BC112">
            <v>100</v>
          </cell>
          <cell r="BF112">
            <v>95.5</v>
          </cell>
          <cell r="BI112">
            <v>1310.21</v>
          </cell>
          <cell r="BL112">
            <v>8.4887849377372913</v>
          </cell>
          <cell r="BO112">
            <v>1235.56</v>
          </cell>
          <cell r="BR112">
            <v>8.005131328314306</v>
          </cell>
          <cell r="BU112">
            <v>95.8</v>
          </cell>
          <cell r="BX112">
            <v>138.1</v>
          </cell>
          <cell r="CA112">
            <v>116.9</v>
          </cell>
          <cell r="CD112">
            <v>149.5</v>
          </cell>
          <cell r="CG112">
            <v>101.9</v>
          </cell>
          <cell r="CJ112">
            <v>112.33</v>
          </cell>
          <cell r="CM112">
            <v>95.7</v>
          </cell>
          <cell r="CP112">
            <v>122.3</v>
          </cell>
          <cell r="CS112">
            <v>132.6</v>
          </cell>
          <cell r="CV112">
            <v>153.5</v>
          </cell>
          <cell r="CY112">
            <v>123.7</v>
          </cell>
          <cell r="DB112">
            <v>131.80000000000001</v>
          </cell>
          <cell r="DE112">
            <v>102.3</v>
          </cell>
          <cell r="DH112">
            <v>100.9</v>
          </cell>
          <cell r="DQ112">
            <v>116.9</v>
          </cell>
          <cell r="DT112">
            <v>105.1</v>
          </cell>
        </row>
        <row r="113">
          <cell r="E113">
            <v>159.374</v>
          </cell>
          <cell r="I113">
            <v>45.5</v>
          </cell>
          <cell r="J113">
            <v>89.8</v>
          </cell>
          <cell r="M113">
            <v>93.9</v>
          </cell>
          <cell r="P113">
            <v>97.5</v>
          </cell>
          <cell r="S113">
            <v>102</v>
          </cell>
          <cell r="V113">
            <v>101.8</v>
          </cell>
          <cell r="Y113">
            <v>100</v>
          </cell>
          <cell r="AB113">
            <v>6842</v>
          </cell>
          <cell r="AE113">
            <v>4.3</v>
          </cell>
          <cell r="AH113">
            <v>4.3</v>
          </cell>
          <cell r="AK113">
            <v>1175.7</v>
          </cell>
          <cell r="AN113">
            <v>1387</v>
          </cell>
          <cell r="AQ113">
            <v>7.3769874634507513</v>
          </cell>
          <cell r="AT113">
            <v>8.7027997038412792</v>
          </cell>
          <cell r="AW113">
            <v>193846</v>
          </cell>
          <cell r="AZ113">
            <v>597463</v>
          </cell>
          <cell r="BC113">
            <v>90.6</v>
          </cell>
          <cell r="BF113">
            <v>95.1</v>
          </cell>
          <cell r="BI113">
            <v>890.97</v>
          </cell>
          <cell r="BL113">
            <v>5.5904350772397002</v>
          </cell>
          <cell r="BO113">
            <v>1169.26</v>
          </cell>
          <cell r="BR113">
            <v>7.3365793667724972</v>
          </cell>
          <cell r="BU113">
            <v>97.2</v>
          </cell>
          <cell r="BX113">
            <v>117.9</v>
          </cell>
          <cell r="CA113">
            <v>113.2</v>
          </cell>
          <cell r="CD113">
            <v>128.80000000000001</v>
          </cell>
          <cell r="CG113">
            <v>100.53</v>
          </cell>
          <cell r="CJ113">
            <v>109.98</v>
          </cell>
          <cell r="CM113">
            <v>93.4</v>
          </cell>
          <cell r="CP113">
            <v>102</v>
          </cell>
          <cell r="CS113">
            <v>132.80000000000001</v>
          </cell>
          <cell r="CV113">
            <v>128.5</v>
          </cell>
          <cell r="CY113">
            <v>118.8</v>
          </cell>
          <cell r="DB113">
            <v>116</v>
          </cell>
          <cell r="DE113">
            <v>102.3</v>
          </cell>
          <cell r="DH113">
            <v>100.8</v>
          </cell>
          <cell r="DQ113">
            <v>102.8</v>
          </cell>
          <cell r="DT113">
            <v>99.7</v>
          </cell>
        </row>
        <row r="114">
          <cell r="E114">
            <v>155.30099999999999</v>
          </cell>
          <cell r="I114">
            <v>63.6</v>
          </cell>
          <cell r="J114">
            <v>90.6</v>
          </cell>
          <cell r="M114">
            <v>95.2</v>
          </cell>
          <cell r="P114">
            <v>99.2</v>
          </cell>
          <cell r="S114">
            <v>102.3</v>
          </cell>
          <cell r="V114">
            <v>102.6</v>
          </cell>
          <cell r="Y114">
            <v>99.8</v>
          </cell>
          <cell r="AB114">
            <v>6821</v>
          </cell>
          <cell r="AE114">
            <v>4.3</v>
          </cell>
          <cell r="AH114">
            <v>4.3</v>
          </cell>
          <cell r="AK114">
            <v>1921.4</v>
          </cell>
          <cell r="AN114">
            <v>1541</v>
          </cell>
          <cell r="AQ114">
            <v>12.372103206032158</v>
          </cell>
          <cell r="AT114">
            <v>9.9226663060765876</v>
          </cell>
          <cell r="AW114">
            <v>194370</v>
          </cell>
          <cell r="AZ114">
            <v>599063</v>
          </cell>
          <cell r="BC114">
            <v>89.4</v>
          </cell>
          <cell r="BF114">
            <v>94.8</v>
          </cell>
          <cell r="BI114">
            <v>1541.57</v>
          </cell>
          <cell r="BL114">
            <v>9.9263365979613791</v>
          </cell>
          <cell r="BO114">
            <v>1233.8399999999999</v>
          </cell>
          <cell r="BR114">
            <v>7.9448297177738718</v>
          </cell>
          <cell r="BU114">
            <v>89.7</v>
          </cell>
          <cell r="BX114">
            <v>142</v>
          </cell>
          <cell r="CA114">
            <v>112.3</v>
          </cell>
          <cell r="CD114">
            <v>153.9</v>
          </cell>
          <cell r="CG114">
            <v>102.02</v>
          </cell>
          <cell r="CJ114">
            <v>111.71</v>
          </cell>
          <cell r="CM114">
            <v>85.9</v>
          </cell>
          <cell r="CP114">
            <v>122.5</v>
          </cell>
          <cell r="CS114">
            <v>117.6</v>
          </cell>
          <cell r="CV114">
            <v>150.80000000000001</v>
          </cell>
          <cell r="CY114">
            <v>116.2</v>
          </cell>
          <cell r="DB114">
            <v>132.80000000000001</v>
          </cell>
          <cell r="DE114">
            <v>102.2</v>
          </cell>
          <cell r="DH114">
            <v>101.5</v>
          </cell>
          <cell r="DQ114">
            <v>118.4</v>
          </cell>
          <cell r="DT114">
            <v>100.5</v>
          </cell>
        </row>
        <row r="115">
          <cell r="E115">
            <v>144.172</v>
          </cell>
          <cell r="I115">
            <v>45.5</v>
          </cell>
          <cell r="J115">
            <v>89.1</v>
          </cell>
          <cell r="M115">
            <v>94.9</v>
          </cell>
          <cell r="P115">
            <v>98</v>
          </cell>
          <cell r="S115">
            <v>102.8</v>
          </cell>
          <cell r="V115">
            <v>103.3</v>
          </cell>
          <cell r="Y115">
            <v>99.7</v>
          </cell>
          <cell r="AB115">
            <v>6816</v>
          </cell>
          <cell r="AE115">
            <v>4.3</v>
          </cell>
          <cell r="AH115">
            <v>4.3</v>
          </cell>
          <cell r="AK115">
            <v>1301.8</v>
          </cell>
          <cell r="AN115">
            <v>1316.3</v>
          </cell>
          <cell r="AQ115">
            <v>9.0294925505646031</v>
          </cell>
          <cell r="AT115">
            <v>9.1300668645784206</v>
          </cell>
          <cell r="AW115">
            <v>196231</v>
          </cell>
          <cell r="AZ115">
            <v>599753</v>
          </cell>
          <cell r="BC115">
            <v>92.8</v>
          </cell>
          <cell r="BF115">
            <v>94.4</v>
          </cell>
          <cell r="BI115">
            <v>1365.98</v>
          </cell>
          <cell r="BL115">
            <v>9.4746552728685192</v>
          </cell>
          <cell r="BO115">
            <v>1292.0999999999999</v>
          </cell>
          <cell r="BR115">
            <v>8.9622118025691524</v>
          </cell>
          <cell r="BU115">
            <v>92</v>
          </cell>
          <cell r="BX115">
            <v>138.30000000000001</v>
          </cell>
          <cell r="CA115">
            <v>109</v>
          </cell>
          <cell r="CD115">
            <v>152.6</v>
          </cell>
          <cell r="CG115">
            <v>99.63</v>
          </cell>
          <cell r="CJ115">
            <v>110.96</v>
          </cell>
          <cell r="CM115">
            <v>93.2</v>
          </cell>
          <cell r="CP115">
            <v>129.1</v>
          </cell>
          <cell r="CS115">
            <v>117.7</v>
          </cell>
          <cell r="CV115">
            <v>149.5</v>
          </cell>
          <cell r="CY115">
            <v>114.7</v>
          </cell>
          <cell r="DB115">
            <v>126.6</v>
          </cell>
          <cell r="DE115">
            <v>102.5</v>
          </cell>
          <cell r="DH115">
            <v>102.1</v>
          </cell>
          <cell r="DQ115">
            <v>117</v>
          </cell>
          <cell r="DT115">
            <v>105.7</v>
          </cell>
        </row>
        <row r="116">
          <cell r="E116">
            <v>140.11500000000001</v>
          </cell>
          <cell r="I116">
            <v>54.5</v>
          </cell>
          <cell r="J116">
            <v>89.6</v>
          </cell>
          <cell r="M116">
            <v>93.6</v>
          </cell>
          <cell r="P116">
            <v>97.2</v>
          </cell>
          <cell r="S116">
            <v>103.2</v>
          </cell>
          <cell r="V116">
            <v>103.2</v>
          </cell>
          <cell r="Y116">
            <v>99.7</v>
          </cell>
          <cell r="AB116">
            <v>6772</v>
          </cell>
          <cell r="AE116">
            <v>4.3</v>
          </cell>
          <cell r="AH116">
            <v>4.5</v>
          </cell>
          <cell r="AK116">
            <v>1172.9000000000001</v>
          </cell>
          <cell r="AN116">
            <v>1271.5999999999999</v>
          </cell>
          <cell r="AQ116">
            <v>8.3709809799093602</v>
          </cell>
          <cell r="AT116">
            <v>9.0754023480712256</v>
          </cell>
          <cell r="AW116">
            <v>198509</v>
          </cell>
          <cell r="AZ116">
            <v>604538</v>
          </cell>
          <cell r="BC116">
            <v>93.9</v>
          </cell>
          <cell r="BF116">
            <v>94.9</v>
          </cell>
          <cell r="BI116">
            <v>890.22</v>
          </cell>
          <cell r="BL116">
            <v>6.3534953431110157</v>
          </cell>
          <cell r="BO116">
            <v>906.78</v>
          </cell>
          <cell r="BR116">
            <v>6.4716839738785987</v>
          </cell>
          <cell r="BU116">
            <v>94.8</v>
          </cell>
          <cell r="BX116">
            <v>123.2</v>
          </cell>
          <cell r="CA116">
            <v>110.6</v>
          </cell>
          <cell r="CD116">
            <v>125.8</v>
          </cell>
          <cell r="CG116">
            <v>102.5</v>
          </cell>
          <cell r="CJ116">
            <v>107.13</v>
          </cell>
          <cell r="CM116">
            <v>88.7</v>
          </cell>
          <cell r="CP116">
            <v>109.7</v>
          </cell>
          <cell r="CS116">
            <v>106.4</v>
          </cell>
          <cell r="CV116">
            <v>117.2</v>
          </cell>
          <cell r="CY116">
            <v>106.1</v>
          </cell>
          <cell r="DB116">
            <v>106.3</v>
          </cell>
          <cell r="DE116">
            <v>102.4</v>
          </cell>
          <cell r="DH116">
            <v>102</v>
          </cell>
          <cell r="DQ116">
            <v>104.8</v>
          </cell>
          <cell r="DT116">
            <v>104.7</v>
          </cell>
        </row>
        <row r="117">
          <cell r="E117">
            <v>137.358</v>
          </cell>
          <cell r="I117">
            <v>45.5</v>
          </cell>
          <cell r="J117">
            <v>89.1</v>
          </cell>
          <cell r="M117">
            <v>93.4</v>
          </cell>
          <cell r="P117">
            <v>97.2</v>
          </cell>
          <cell r="S117">
            <v>103</v>
          </cell>
          <cell r="V117">
            <v>102.8</v>
          </cell>
          <cell r="Y117">
            <v>99.6</v>
          </cell>
          <cell r="AB117">
            <v>6717</v>
          </cell>
          <cell r="AE117">
            <v>4.0999999999999996</v>
          </cell>
          <cell r="AH117">
            <v>4.4000000000000004</v>
          </cell>
          <cell r="AK117">
            <v>1449.4</v>
          </cell>
          <cell r="AN117">
            <v>1307.2</v>
          </cell>
          <cell r="AQ117">
            <v>10.551988235122819</v>
          </cell>
          <cell r="AT117">
            <v>9.516737285050743</v>
          </cell>
          <cell r="AW117">
            <v>197369</v>
          </cell>
          <cell r="AZ117">
            <v>606274</v>
          </cell>
          <cell r="BC117">
            <v>114.3</v>
          </cell>
          <cell r="BF117">
            <v>93.6</v>
          </cell>
          <cell r="BI117">
            <v>1413.82</v>
          </cell>
          <cell r="BL117">
            <v>10.292957090231365</v>
          </cell>
          <cell r="BO117">
            <v>1090.5</v>
          </cell>
          <cell r="BR117">
            <v>7.9391080242868997</v>
          </cell>
          <cell r="BU117">
            <v>85.1</v>
          </cell>
          <cell r="BX117">
            <v>143.6</v>
          </cell>
          <cell r="CA117">
            <v>101.5</v>
          </cell>
          <cell r="CD117">
            <v>146.69999999999999</v>
          </cell>
          <cell r="CG117">
            <v>101.28</v>
          </cell>
          <cell r="CJ117">
            <v>108.66</v>
          </cell>
          <cell r="CM117">
            <v>79.2</v>
          </cell>
          <cell r="CP117">
            <v>113.4</v>
          </cell>
          <cell r="CS117">
            <v>98.2</v>
          </cell>
          <cell r="CV117">
            <v>124.5</v>
          </cell>
          <cell r="CY117">
            <v>103.4</v>
          </cell>
          <cell r="DB117">
            <v>119.4</v>
          </cell>
          <cell r="DE117">
            <v>102.4</v>
          </cell>
          <cell r="DH117">
            <v>98.3</v>
          </cell>
          <cell r="DQ117">
            <v>116.7</v>
          </cell>
          <cell r="DT117">
            <v>100.3</v>
          </cell>
        </row>
        <row r="118">
          <cell r="E118">
            <v>131.34899999999999</v>
          </cell>
          <cell r="I118">
            <v>54.5</v>
          </cell>
          <cell r="J118">
            <v>89.5</v>
          </cell>
          <cell r="M118">
            <v>93.8</v>
          </cell>
          <cell r="P118">
            <v>96.6</v>
          </cell>
          <cell r="S118">
            <v>102.7</v>
          </cell>
          <cell r="V118">
            <v>102.3</v>
          </cell>
          <cell r="Y118">
            <v>99</v>
          </cell>
          <cell r="AB118">
            <v>6677</v>
          </cell>
          <cell r="AE118">
            <v>4.5</v>
          </cell>
          <cell r="AH118">
            <v>4.5</v>
          </cell>
          <cell r="AK118">
            <v>791.3</v>
          </cell>
          <cell r="AN118">
            <v>1352.2</v>
          </cell>
          <cell r="AQ118">
            <v>6.0244082558679546</v>
          </cell>
          <cell r="AT118">
            <v>10.294711037008277</v>
          </cell>
          <cell r="AW118">
            <v>199551</v>
          </cell>
          <cell r="AZ118">
            <v>608059</v>
          </cell>
          <cell r="BC118">
            <v>88.5</v>
          </cell>
          <cell r="BF118">
            <v>93.7</v>
          </cell>
          <cell r="BI118">
            <v>753.98</v>
          </cell>
          <cell r="BL118">
            <v>5.7402797128261351</v>
          </cell>
          <cell r="BO118">
            <v>1270.03</v>
          </cell>
          <cell r="BR118">
            <v>9.6691257641854911</v>
          </cell>
          <cell r="BU118">
            <v>89.4</v>
          </cell>
          <cell r="BX118">
            <v>118.6</v>
          </cell>
          <cell r="CA118">
            <v>103.5</v>
          </cell>
          <cell r="CD118">
            <v>121.8</v>
          </cell>
          <cell r="CG118">
            <v>104.31</v>
          </cell>
          <cell r="CJ118">
            <v>113.83</v>
          </cell>
          <cell r="CM118">
            <v>89.5</v>
          </cell>
          <cell r="CP118">
            <v>107</v>
          </cell>
          <cell r="CS118">
            <v>105.1</v>
          </cell>
          <cell r="CV118">
            <v>117.2</v>
          </cell>
          <cell r="CY118">
            <v>102.6</v>
          </cell>
          <cell r="DB118">
            <v>99.7</v>
          </cell>
          <cell r="DE118">
            <v>102.5</v>
          </cell>
          <cell r="DH118">
            <v>101.5</v>
          </cell>
          <cell r="DQ118">
            <v>96.8</v>
          </cell>
          <cell r="DT118">
            <v>105.5</v>
          </cell>
        </row>
        <row r="119">
          <cell r="E119">
            <v>130.77799999999999</v>
          </cell>
          <cell r="I119">
            <v>45.5</v>
          </cell>
          <cell r="J119">
            <v>90</v>
          </cell>
          <cell r="M119">
            <v>94.1</v>
          </cell>
          <cell r="P119">
            <v>97.4</v>
          </cell>
          <cell r="S119">
            <v>102.5</v>
          </cell>
          <cell r="V119">
            <v>101.9</v>
          </cell>
          <cell r="Y119">
            <v>98.6</v>
          </cell>
          <cell r="AB119">
            <v>6648</v>
          </cell>
          <cell r="AE119">
            <v>4.7</v>
          </cell>
          <cell r="AH119">
            <v>4.5999999999999996</v>
          </cell>
          <cell r="AK119">
            <v>1105.9000000000001</v>
          </cell>
          <cell r="AN119">
            <v>1130</v>
          </cell>
          <cell r="AQ119">
            <v>8.4563152823869476</v>
          </cell>
          <cell r="AT119">
            <v>8.6405970423159868</v>
          </cell>
          <cell r="AW119">
            <v>202730</v>
          </cell>
          <cell r="AZ119">
            <v>610449</v>
          </cell>
          <cell r="BC119">
            <v>83.8</v>
          </cell>
          <cell r="BF119">
            <v>93.9</v>
          </cell>
          <cell r="BI119">
            <v>931.15</v>
          </cell>
          <cell r="BL119">
            <v>7.1200813592500269</v>
          </cell>
          <cell r="BO119">
            <v>961.89</v>
          </cell>
          <cell r="BR119">
            <v>7.3551361849852421</v>
          </cell>
          <cell r="BU119">
            <v>82.2</v>
          </cell>
          <cell r="BX119">
            <v>129.5</v>
          </cell>
          <cell r="CA119">
            <v>97.3</v>
          </cell>
          <cell r="CD119">
            <v>131</v>
          </cell>
          <cell r="CG119">
            <v>111.83</v>
          </cell>
          <cell r="CJ119">
            <v>106.74</v>
          </cell>
          <cell r="CM119">
            <v>99</v>
          </cell>
          <cell r="CP119">
            <v>111.9</v>
          </cell>
          <cell r="CS119">
            <v>121.6</v>
          </cell>
          <cell r="CV119">
            <v>119.8</v>
          </cell>
          <cell r="CY119">
            <v>101.3</v>
          </cell>
          <cell r="DB119">
            <v>103.8</v>
          </cell>
          <cell r="DE119">
            <v>102</v>
          </cell>
          <cell r="DH119">
            <v>101.5</v>
          </cell>
          <cell r="DQ119">
            <v>100.9</v>
          </cell>
          <cell r="DT119">
            <v>100.7</v>
          </cell>
        </row>
        <row r="120">
          <cell r="E120">
            <v>130.19900000000001</v>
          </cell>
          <cell r="I120">
            <v>63.6</v>
          </cell>
          <cell r="J120">
            <v>92.3</v>
          </cell>
          <cell r="M120">
            <v>96.9</v>
          </cell>
          <cell r="P120">
            <v>99.9</v>
          </cell>
          <cell r="S120">
            <v>102.3</v>
          </cell>
          <cell r="V120">
            <v>102</v>
          </cell>
          <cell r="Y120">
            <v>98</v>
          </cell>
          <cell r="AB120">
            <v>6724</v>
          </cell>
          <cell r="AE120">
            <v>5</v>
          </cell>
          <cell r="AH120">
            <v>4.8</v>
          </cell>
          <cell r="AK120">
            <v>1038</v>
          </cell>
          <cell r="AN120">
            <v>849.9</v>
          </cell>
          <cell r="AQ120">
            <v>7.9724114624536275</v>
          </cell>
          <cell r="AT120">
            <v>6.5276999055292277</v>
          </cell>
          <cell r="AW120">
            <v>205458</v>
          </cell>
          <cell r="AZ120">
            <v>611946</v>
          </cell>
          <cell r="BC120">
            <v>100.4</v>
          </cell>
          <cell r="BF120">
            <v>93.5</v>
          </cell>
          <cell r="BI120">
            <v>1303.48</v>
          </cell>
          <cell r="BL120">
            <v>10.011444020307374</v>
          </cell>
          <cell r="BO120">
            <v>1118.68</v>
          </cell>
          <cell r="BR120">
            <v>8.5920782801711226</v>
          </cell>
          <cell r="BU120">
            <v>103.8</v>
          </cell>
          <cell r="BX120">
            <v>139.9</v>
          </cell>
          <cell r="CA120">
            <v>121.1</v>
          </cell>
          <cell r="CD120">
            <v>143.5</v>
          </cell>
          <cell r="CG120">
            <v>108.25</v>
          </cell>
          <cell r="CJ120">
            <v>111.14</v>
          </cell>
          <cell r="CM120">
            <v>105.2</v>
          </cell>
          <cell r="CP120">
            <v>121.4</v>
          </cell>
          <cell r="CS120">
            <v>124.2</v>
          </cell>
          <cell r="CV120">
            <v>135.4</v>
          </cell>
          <cell r="CY120">
            <v>114.2</v>
          </cell>
          <cell r="DB120">
            <v>124.4</v>
          </cell>
          <cell r="DE120">
            <v>102.2</v>
          </cell>
          <cell r="DH120">
            <v>101.9</v>
          </cell>
          <cell r="DQ120">
            <v>120.6</v>
          </cell>
          <cell r="DT120">
            <v>112.2</v>
          </cell>
        </row>
        <row r="121">
          <cell r="E121">
            <v>128.16</v>
          </cell>
          <cell r="I121">
            <v>63.6</v>
          </cell>
          <cell r="J121">
            <v>92.2</v>
          </cell>
          <cell r="M121">
            <v>91.2</v>
          </cell>
          <cell r="P121">
            <v>96.8</v>
          </cell>
          <cell r="S121">
            <v>102.3</v>
          </cell>
          <cell r="V121">
            <v>102.5</v>
          </cell>
          <cell r="Y121">
            <v>99.5</v>
          </cell>
          <cell r="AB121">
            <v>6811</v>
          </cell>
          <cell r="AE121">
            <v>5</v>
          </cell>
          <cell r="AH121">
            <v>4.8</v>
          </cell>
          <cell r="AK121">
            <v>842.5</v>
          </cell>
          <cell r="AN121">
            <v>834.7</v>
          </cell>
          <cell r="AQ121">
            <v>6.5738139825218482</v>
          </cell>
          <cell r="AT121">
            <v>6.5129525593008744</v>
          </cell>
          <cell r="AW121">
            <v>207789</v>
          </cell>
          <cell r="AZ121">
            <v>612451</v>
          </cell>
          <cell r="BC121">
            <v>94.6</v>
          </cell>
          <cell r="BF121">
            <v>94.1</v>
          </cell>
          <cell r="BI121">
            <v>1036.97</v>
          </cell>
          <cell r="BL121">
            <v>8.0912141073657935</v>
          </cell>
          <cell r="BO121">
            <v>1034.1600000000001</v>
          </cell>
          <cell r="BR121">
            <v>8.06928838951311</v>
          </cell>
          <cell r="BU121">
            <v>96.2</v>
          </cell>
          <cell r="BX121">
            <v>130.9</v>
          </cell>
          <cell r="CA121">
            <v>101.9</v>
          </cell>
          <cell r="CD121">
            <v>135.5</v>
          </cell>
          <cell r="CG121">
            <v>110.65</v>
          </cell>
          <cell r="CJ121">
            <v>110.81</v>
          </cell>
          <cell r="CM121">
            <v>101</v>
          </cell>
          <cell r="CP121">
            <v>119.7</v>
          </cell>
          <cell r="CS121">
            <v>117.2</v>
          </cell>
          <cell r="CV121">
            <v>134</v>
          </cell>
          <cell r="CY121">
            <v>113.6</v>
          </cell>
          <cell r="DB121">
            <v>116.3</v>
          </cell>
          <cell r="DE121">
            <v>102.1</v>
          </cell>
          <cell r="DH121">
            <v>101.7</v>
          </cell>
          <cell r="DQ121">
            <v>114.4</v>
          </cell>
          <cell r="DT121">
            <v>114.6</v>
          </cell>
        </row>
        <row r="122">
          <cell r="E122">
            <v>129.714</v>
          </cell>
          <cell r="I122">
            <v>68.2</v>
          </cell>
          <cell r="J122">
            <v>91.5</v>
          </cell>
          <cell r="M122">
            <v>92.2</v>
          </cell>
          <cell r="P122">
            <v>95.8</v>
          </cell>
          <cell r="S122">
            <v>102</v>
          </cell>
          <cell r="V122">
            <v>102.5</v>
          </cell>
          <cell r="Y122">
            <v>99.4</v>
          </cell>
          <cell r="AB122">
            <v>6866</v>
          </cell>
          <cell r="AE122">
            <v>4.9000000000000004</v>
          </cell>
          <cell r="AH122">
            <v>4.5999999999999996</v>
          </cell>
          <cell r="AK122">
            <v>1027.5</v>
          </cell>
          <cell r="AN122">
            <v>1309.7</v>
          </cell>
          <cell r="AQ122">
            <v>7.9212729543457145</v>
          </cell>
          <cell r="AT122">
            <v>10.09682840711103</v>
          </cell>
          <cell r="AW122">
            <v>211439</v>
          </cell>
          <cell r="AZ122">
            <v>615144</v>
          </cell>
          <cell r="BC122">
            <v>91</v>
          </cell>
          <cell r="BF122">
            <v>93.5</v>
          </cell>
          <cell r="BI122">
            <v>820.08</v>
          </cell>
          <cell r="BL122">
            <v>6.3222165687589627</v>
          </cell>
          <cell r="BO122">
            <v>999.13</v>
          </cell>
          <cell r="BR122">
            <v>7.7025610188568701</v>
          </cell>
          <cell r="BU122">
            <v>85.4</v>
          </cell>
          <cell r="BX122">
            <v>115.3</v>
          </cell>
          <cell r="CA122">
            <v>97.6</v>
          </cell>
          <cell r="CD122">
            <v>115.4</v>
          </cell>
          <cell r="CG122">
            <v>107.39</v>
          </cell>
          <cell r="CJ122">
            <v>107.39</v>
          </cell>
          <cell r="CM122">
            <v>86.4</v>
          </cell>
          <cell r="CP122">
            <v>105.7</v>
          </cell>
          <cell r="CS122">
            <v>100.8</v>
          </cell>
          <cell r="CV122">
            <v>117.8</v>
          </cell>
          <cell r="CY122">
            <v>104.3</v>
          </cell>
          <cell r="DB122">
            <v>102.9</v>
          </cell>
          <cell r="DE122">
            <v>102.1</v>
          </cell>
          <cell r="DH122">
            <v>101.6</v>
          </cell>
          <cell r="DQ122">
            <v>101.1</v>
          </cell>
          <cell r="DT122">
            <v>102.6</v>
          </cell>
        </row>
        <row r="123">
          <cell r="E123">
            <v>125.31954545454549</v>
          </cell>
          <cell r="I123">
            <v>54.5</v>
          </cell>
          <cell r="J123">
            <v>94.2</v>
          </cell>
          <cell r="M123">
            <v>93.5</v>
          </cell>
          <cell r="P123">
            <v>99</v>
          </cell>
          <cell r="S123">
            <v>102</v>
          </cell>
          <cell r="V123">
            <v>102.2</v>
          </cell>
          <cell r="Y123">
            <v>99.2</v>
          </cell>
          <cell r="AB123">
            <v>6848</v>
          </cell>
          <cell r="AE123">
            <v>4.8</v>
          </cell>
          <cell r="AH123">
            <v>4.8</v>
          </cell>
          <cell r="AK123">
            <v>1382.5</v>
          </cell>
          <cell r="AN123">
            <v>1163.5</v>
          </cell>
          <cell r="AQ123">
            <v>11.031798710931687</v>
          </cell>
          <cell r="AT123">
            <v>9.2842660399052583</v>
          </cell>
          <cell r="AW123">
            <v>213928</v>
          </cell>
          <cell r="AZ123">
            <v>616880</v>
          </cell>
          <cell r="BC123">
            <v>90.6</v>
          </cell>
          <cell r="BF123">
            <v>93.8</v>
          </cell>
          <cell r="BI123">
            <v>1162.3599999999999</v>
          </cell>
          <cell r="BL123">
            <v>9.2751692944944342</v>
          </cell>
          <cell r="BO123">
            <v>1080.08</v>
          </cell>
          <cell r="BR123">
            <v>8.618607704667701</v>
          </cell>
          <cell r="BU123">
            <v>91.2</v>
          </cell>
          <cell r="BX123">
            <v>125.2</v>
          </cell>
          <cell r="CA123">
            <v>106.5</v>
          </cell>
          <cell r="CD123">
            <v>126.3</v>
          </cell>
          <cell r="CG123">
            <v>109.32</v>
          </cell>
          <cell r="CJ123">
            <v>114.16</v>
          </cell>
          <cell r="CM123">
            <v>86.5</v>
          </cell>
          <cell r="CP123">
            <v>119.7</v>
          </cell>
          <cell r="CS123">
            <v>105.2</v>
          </cell>
          <cell r="CV123">
            <v>134.9</v>
          </cell>
          <cell r="CY123">
            <v>111.2</v>
          </cell>
          <cell r="DB123">
            <v>118.1</v>
          </cell>
          <cell r="DE123">
            <v>102.1</v>
          </cell>
          <cell r="DH123">
            <v>98.6</v>
          </cell>
          <cell r="DQ123">
            <v>114.3</v>
          </cell>
          <cell r="DT123">
            <v>106.8</v>
          </cell>
        </row>
        <row r="124">
          <cell r="E124">
            <v>123.70726999999999</v>
          </cell>
          <cell r="I124">
            <v>54.5</v>
          </cell>
          <cell r="J124">
            <v>92.7</v>
          </cell>
          <cell r="M124">
            <v>94.3</v>
          </cell>
          <cell r="P124">
            <v>98</v>
          </cell>
          <cell r="S124">
            <v>102.1</v>
          </cell>
          <cell r="V124">
            <v>101.8</v>
          </cell>
          <cell r="Y124">
            <v>99</v>
          </cell>
          <cell r="AB124">
            <v>6815</v>
          </cell>
          <cell r="AE124">
            <v>4.7</v>
          </cell>
          <cell r="AH124">
            <v>4.8</v>
          </cell>
          <cell r="AK124">
            <v>1313.1</v>
          </cell>
          <cell r="AN124">
            <v>1177.2</v>
          </cell>
          <cell r="AQ124">
            <v>10.61457422833759</v>
          </cell>
          <cell r="AT124">
            <v>9.5160130847605</v>
          </cell>
          <cell r="AW124">
            <v>215581</v>
          </cell>
          <cell r="AZ124">
            <v>617603</v>
          </cell>
          <cell r="BC124">
            <v>97.6</v>
          </cell>
          <cell r="BF124">
            <v>93.2</v>
          </cell>
          <cell r="BI124">
            <v>1242.52</v>
          </cell>
          <cell r="BL124">
            <v>10.044033790415066</v>
          </cell>
          <cell r="BO124">
            <v>1165.26</v>
          </cell>
          <cell r="BR124">
            <v>9.4194949092320925</v>
          </cell>
          <cell r="BU124">
            <v>96.4</v>
          </cell>
          <cell r="BX124">
            <v>130.30000000000001</v>
          </cell>
          <cell r="CA124">
            <v>112.1</v>
          </cell>
          <cell r="CD124">
            <v>129.69999999999999</v>
          </cell>
          <cell r="CG124">
            <v>105.7</v>
          </cell>
          <cell r="CJ124">
            <v>113.58</v>
          </cell>
          <cell r="CM124">
            <v>83.1</v>
          </cell>
          <cell r="CP124">
            <v>125</v>
          </cell>
          <cell r="CS124">
            <v>101.5</v>
          </cell>
          <cell r="CV124">
            <v>139.69999999999999</v>
          </cell>
          <cell r="CY124">
            <v>113.2</v>
          </cell>
          <cell r="DB124">
            <v>121.9</v>
          </cell>
          <cell r="DE124">
            <v>102.4</v>
          </cell>
          <cell r="DH124">
            <v>98.8</v>
          </cell>
          <cell r="DQ124">
            <v>118.3</v>
          </cell>
          <cell r="DT124">
            <v>109.3</v>
          </cell>
        </row>
        <row r="125">
          <cell r="E125">
            <v>120.1</v>
          </cell>
          <cell r="I125">
            <v>81.8</v>
          </cell>
          <cell r="J125">
            <v>94.8</v>
          </cell>
          <cell r="M125">
            <v>97.8</v>
          </cell>
          <cell r="P125">
            <v>102.4</v>
          </cell>
          <cell r="S125">
            <v>102.3</v>
          </cell>
          <cell r="V125">
            <v>102.1</v>
          </cell>
          <cell r="Y125">
            <v>98.8</v>
          </cell>
          <cell r="AB125">
            <v>6831</v>
          </cell>
          <cell r="AE125">
            <v>4.7</v>
          </cell>
          <cell r="AH125">
            <v>4.7</v>
          </cell>
          <cell r="AK125">
            <v>793.9</v>
          </cell>
          <cell r="AN125">
            <v>1050.3</v>
          </cell>
          <cell r="AQ125">
            <v>6.6103247293921736</v>
          </cell>
          <cell r="AT125">
            <v>8.7452123230641128</v>
          </cell>
          <cell r="AW125">
            <v>217703</v>
          </cell>
          <cell r="AZ125">
            <v>618404</v>
          </cell>
          <cell r="BC125">
            <v>89.1</v>
          </cell>
          <cell r="BF125">
            <v>93.6</v>
          </cell>
          <cell r="BI125">
            <v>697.12</v>
          </cell>
          <cell r="BL125">
            <v>5.804496253122398</v>
          </cell>
          <cell r="BO125">
            <v>954.08</v>
          </cell>
          <cell r="BR125">
            <v>7.9440466278101587</v>
          </cell>
          <cell r="BU125">
            <v>94.7</v>
          </cell>
          <cell r="BX125">
            <v>116.3</v>
          </cell>
          <cell r="CA125">
            <v>108</v>
          </cell>
          <cell r="CD125">
            <v>111.7</v>
          </cell>
          <cell r="CG125">
            <v>114.45</v>
          </cell>
          <cell r="CJ125">
            <v>115.54</v>
          </cell>
          <cell r="CM125">
            <v>92.1</v>
          </cell>
          <cell r="CP125">
            <v>112.8</v>
          </cell>
          <cell r="CS125">
            <v>106.7</v>
          </cell>
          <cell r="CV125">
            <v>123.1</v>
          </cell>
          <cell r="CY125">
            <v>115.6</v>
          </cell>
          <cell r="DB125">
            <v>108</v>
          </cell>
          <cell r="DE125">
            <v>102.6</v>
          </cell>
          <cell r="DH125">
            <v>100.5</v>
          </cell>
          <cell r="DQ125">
            <v>107.9</v>
          </cell>
          <cell r="DT125">
            <v>113.2</v>
          </cell>
        </row>
        <row r="126">
          <cell r="E126">
            <v>112.21333333333335</v>
          </cell>
          <cell r="I126">
            <v>72.7</v>
          </cell>
          <cell r="J126">
            <v>96.6</v>
          </cell>
          <cell r="M126">
            <v>97.8</v>
          </cell>
          <cell r="P126">
            <v>102.2</v>
          </cell>
          <cell r="S126">
            <v>102.1</v>
          </cell>
          <cell r="V126">
            <v>102.4</v>
          </cell>
          <cell r="Y126">
            <v>98.6</v>
          </cell>
          <cell r="AB126">
            <v>6831</v>
          </cell>
          <cell r="AE126">
            <v>4.5999999999999996</v>
          </cell>
          <cell r="AH126">
            <v>4.5999999999999996</v>
          </cell>
          <cell r="AK126">
            <v>1136.5999999999999</v>
          </cell>
          <cell r="AN126">
            <v>897</v>
          </cell>
          <cell r="AQ126">
            <v>10.128921102661595</v>
          </cell>
          <cell r="AT126">
            <v>7.9937024714828881</v>
          </cell>
          <cell r="AW126">
            <v>219033</v>
          </cell>
          <cell r="AZ126">
            <v>619014</v>
          </cell>
          <cell r="BC126">
            <v>87.7</v>
          </cell>
          <cell r="BF126">
            <v>93.1</v>
          </cell>
          <cell r="BI126">
            <v>1374.9</v>
          </cell>
          <cell r="BL126">
            <v>12.252554657794676</v>
          </cell>
          <cell r="BO126">
            <v>1095.55</v>
          </cell>
          <cell r="BR126">
            <v>9.7631000475285159</v>
          </cell>
          <cell r="BU126">
            <v>85.3</v>
          </cell>
          <cell r="BX126">
            <v>143</v>
          </cell>
          <cell r="CA126">
            <v>102.5</v>
          </cell>
          <cell r="CD126">
            <v>131</v>
          </cell>
          <cell r="CG126">
            <v>112.85</v>
          </cell>
          <cell r="CJ126">
            <v>118.54</v>
          </cell>
          <cell r="CM126">
            <v>84.3</v>
          </cell>
          <cell r="CP126">
            <v>133.19999999999999</v>
          </cell>
          <cell r="CS126">
            <v>94.9</v>
          </cell>
          <cell r="CV126">
            <v>139.69999999999999</v>
          </cell>
          <cell r="CY126">
            <v>110.1</v>
          </cell>
          <cell r="DB126">
            <v>123.4</v>
          </cell>
          <cell r="DE126">
            <v>102.7</v>
          </cell>
          <cell r="DH126">
            <v>102.1</v>
          </cell>
          <cell r="DQ126">
            <v>125.7</v>
          </cell>
          <cell r="DT126">
            <v>111.4</v>
          </cell>
        </row>
        <row r="127">
          <cell r="E127">
            <v>113.51952380952382</v>
          </cell>
          <cell r="I127">
            <v>72.7</v>
          </cell>
          <cell r="J127">
            <v>96.6</v>
          </cell>
          <cell r="M127">
            <v>94</v>
          </cell>
          <cell r="P127">
            <v>99.2</v>
          </cell>
          <cell r="S127">
            <v>102</v>
          </cell>
          <cell r="V127">
            <v>102.6</v>
          </cell>
          <cell r="Y127">
            <v>98.3</v>
          </cell>
          <cell r="AB127">
            <v>6811</v>
          </cell>
          <cell r="AE127">
            <v>4.5999999999999996</v>
          </cell>
          <cell r="AH127">
            <v>4.5999999999999996</v>
          </cell>
          <cell r="AK127">
            <v>1084.8</v>
          </cell>
          <cell r="AN127">
            <v>1130.2</v>
          </cell>
          <cell r="AQ127">
            <v>9.5560654554911881</v>
          </cell>
          <cell r="AT127">
            <v>9.9559966609477701</v>
          </cell>
          <cell r="AW127">
            <v>222269</v>
          </cell>
          <cell r="AZ127">
            <v>621223</v>
          </cell>
          <cell r="BC127">
            <v>92.6</v>
          </cell>
          <cell r="BF127">
            <v>93.8</v>
          </cell>
          <cell r="BI127">
            <v>1169.04</v>
          </cell>
          <cell r="BL127">
            <v>10.298140449933092</v>
          </cell>
          <cell r="BO127">
            <v>1083.4000000000001</v>
          </cell>
          <cell r="BR127">
            <v>9.5437327751467134</v>
          </cell>
          <cell r="BU127">
            <v>89.2</v>
          </cell>
          <cell r="BX127">
            <v>144.1</v>
          </cell>
          <cell r="CA127">
            <v>104</v>
          </cell>
          <cell r="CD127">
            <v>133.4</v>
          </cell>
          <cell r="CG127">
            <v>108.19</v>
          </cell>
          <cell r="CJ127">
            <v>117.3</v>
          </cell>
          <cell r="CM127">
            <v>96.3</v>
          </cell>
          <cell r="CP127">
            <v>128.69999999999999</v>
          </cell>
          <cell r="CS127">
            <v>104.4</v>
          </cell>
          <cell r="CV127">
            <v>130.80000000000001</v>
          </cell>
          <cell r="CY127">
            <v>112.7</v>
          </cell>
          <cell r="DB127">
            <v>119.4</v>
          </cell>
          <cell r="DE127">
            <v>102.6</v>
          </cell>
          <cell r="DH127">
            <v>102</v>
          </cell>
          <cell r="DQ127">
            <v>124.2</v>
          </cell>
          <cell r="DT127">
            <v>114.6</v>
          </cell>
        </row>
        <row r="128">
          <cell r="E128">
            <v>108.24954545454547</v>
          </cell>
          <cell r="I128">
            <v>72.7</v>
          </cell>
          <cell r="J128">
            <v>97.8</v>
          </cell>
          <cell r="M128">
            <v>99.3</v>
          </cell>
          <cell r="P128">
            <v>103.4</v>
          </cell>
          <cell r="S128">
            <v>102</v>
          </cell>
          <cell r="V128">
            <v>102</v>
          </cell>
          <cell r="Y128">
            <v>98.2</v>
          </cell>
          <cell r="AB128">
            <v>6776</v>
          </cell>
          <cell r="AE128">
            <v>4.4000000000000004</v>
          </cell>
          <cell r="AH128">
            <v>4.5999999999999996</v>
          </cell>
          <cell r="AK128">
            <v>809.7</v>
          </cell>
          <cell r="AN128">
            <v>867.9</v>
          </cell>
          <cell r="AQ128">
            <v>7.4799390297670776</v>
          </cell>
          <cell r="AT128">
            <v>8.0175856291649339</v>
          </cell>
          <cell r="AW128">
            <v>222558</v>
          </cell>
          <cell r="AZ128">
            <v>622001</v>
          </cell>
          <cell r="BC128">
            <v>91.1</v>
          </cell>
          <cell r="BF128">
            <v>92.7</v>
          </cell>
          <cell r="BI128">
            <v>663.26</v>
          </cell>
          <cell r="BL128">
            <v>6.1271388920381771</v>
          </cell>
          <cell r="BO128">
            <v>685.01</v>
          </cell>
          <cell r="BR128">
            <v>6.3280635232564482</v>
          </cell>
          <cell r="BU128">
            <v>97.2</v>
          </cell>
          <cell r="BX128">
            <v>130</v>
          </cell>
          <cell r="CA128">
            <v>115.2</v>
          </cell>
          <cell r="CD128">
            <v>123</v>
          </cell>
          <cell r="CG128">
            <v>122.75</v>
          </cell>
          <cell r="CJ128">
            <v>119.15</v>
          </cell>
          <cell r="CM128">
            <v>99.7</v>
          </cell>
          <cell r="CP128">
            <v>121.8</v>
          </cell>
          <cell r="CS128">
            <v>108.1</v>
          </cell>
          <cell r="CV128">
            <v>125.2</v>
          </cell>
          <cell r="CY128">
            <v>122.7</v>
          </cell>
          <cell r="DB128">
            <v>112.4</v>
          </cell>
          <cell r="DE128">
            <v>102.6</v>
          </cell>
          <cell r="DH128">
            <v>102.1</v>
          </cell>
          <cell r="DQ128">
            <v>116.3</v>
          </cell>
          <cell r="DT128">
            <v>125.5</v>
          </cell>
        </row>
        <row r="129">
          <cell r="E129">
            <v>103.72</v>
          </cell>
          <cell r="I129">
            <v>54.5</v>
          </cell>
          <cell r="J129">
            <v>98.7</v>
          </cell>
          <cell r="M129">
            <v>97.1</v>
          </cell>
          <cell r="P129">
            <v>102.3</v>
          </cell>
          <cell r="S129">
            <v>101.8</v>
          </cell>
          <cell r="V129">
            <v>101.7</v>
          </cell>
          <cell r="Y129">
            <v>98.2</v>
          </cell>
          <cell r="AB129">
            <v>6715</v>
          </cell>
          <cell r="AE129">
            <v>4.3</v>
          </cell>
          <cell r="AH129">
            <v>4.7</v>
          </cell>
          <cell r="AK129">
            <v>871.5</v>
          </cell>
          <cell r="AN129">
            <v>739.9</v>
          </cell>
          <cell r="AQ129">
            <v>8.4024296182028539</v>
          </cell>
          <cell r="AT129">
            <v>7.1336290011569607</v>
          </cell>
          <cell r="AW129">
            <v>220946</v>
          </cell>
          <cell r="AZ129">
            <v>622395</v>
          </cell>
          <cell r="BC129">
            <v>112.8</v>
          </cell>
          <cell r="BF129">
            <v>92.5</v>
          </cell>
          <cell r="BI129">
            <v>1124.7</v>
          </cell>
          <cell r="BL129">
            <v>10.843617431546472</v>
          </cell>
          <cell r="BO129">
            <v>795.25</v>
          </cell>
          <cell r="BR129">
            <v>7.6672772849980717</v>
          </cell>
          <cell r="BU129">
            <v>87.7</v>
          </cell>
          <cell r="BX129">
            <v>148.4</v>
          </cell>
          <cell r="CA129">
            <v>104.1</v>
          </cell>
          <cell r="CD129">
            <v>136.1</v>
          </cell>
          <cell r="CG129">
            <v>122.36</v>
          </cell>
          <cell r="CJ129">
            <v>119.87</v>
          </cell>
          <cell r="CM129">
            <v>99.3</v>
          </cell>
          <cell r="CP129">
            <v>128.19999999999999</v>
          </cell>
          <cell r="CS129">
            <v>105.7</v>
          </cell>
          <cell r="CV129">
            <v>129</v>
          </cell>
          <cell r="CY129">
            <v>119.9</v>
          </cell>
          <cell r="DB129">
            <v>123.6</v>
          </cell>
          <cell r="DE129">
            <v>102.8</v>
          </cell>
          <cell r="DH129">
            <v>96.2</v>
          </cell>
          <cell r="DQ129">
            <v>128.4</v>
          </cell>
          <cell r="DT129">
            <v>121.2</v>
          </cell>
        </row>
        <row r="130">
          <cell r="E130">
            <v>106.53238095238095</v>
          </cell>
          <cell r="I130">
            <v>88.9</v>
          </cell>
          <cell r="J130">
            <v>103.8</v>
          </cell>
          <cell r="M130">
            <v>98.3</v>
          </cell>
          <cell r="P130">
            <v>102.4</v>
          </cell>
          <cell r="S130">
            <v>101.8</v>
          </cell>
          <cell r="V130">
            <v>101.4</v>
          </cell>
          <cell r="Y130">
            <v>97.6</v>
          </cell>
          <cell r="AB130">
            <v>6664</v>
          </cell>
          <cell r="AE130">
            <v>4.5999999999999996</v>
          </cell>
          <cell r="AH130">
            <v>4.7</v>
          </cell>
          <cell r="AK130">
            <v>610.9</v>
          </cell>
          <cell r="AN130">
            <v>1265.5</v>
          </cell>
          <cell r="AQ130">
            <v>5.7344067084454533</v>
          </cell>
          <cell r="AT130">
            <v>11.879017334322675</v>
          </cell>
          <cell r="AW130">
            <v>225130</v>
          </cell>
          <cell r="AZ130">
            <v>623681</v>
          </cell>
          <cell r="BC130">
            <v>86.7</v>
          </cell>
          <cell r="BF130">
            <v>91.6</v>
          </cell>
          <cell r="BI130">
            <v>521.22</v>
          </cell>
          <cell r="BL130">
            <v>4.8925969300637417</v>
          </cell>
          <cell r="BO130">
            <v>1045.97</v>
          </cell>
          <cell r="BR130">
            <v>9.8183293253113302</v>
          </cell>
          <cell r="BU130">
            <v>90.6</v>
          </cell>
          <cell r="BX130">
            <v>118.5</v>
          </cell>
          <cell r="CA130">
            <v>105.3</v>
          </cell>
          <cell r="CD130">
            <v>112.8</v>
          </cell>
          <cell r="CG130">
            <v>113.38</v>
          </cell>
          <cell r="CJ130">
            <v>121.5</v>
          </cell>
          <cell r="CM130">
            <v>91.2</v>
          </cell>
          <cell r="CP130">
            <v>110</v>
          </cell>
          <cell r="CS130">
            <v>98.8</v>
          </cell>
          <cell r="CV130">
            <v>112.1</v>
          </cell>
          <cell r="CY130">
            <v>113.7</v>
          </cell>
          <cell r="DB130">
            <v>101.5</v>
          </cell>
          <cell r="DE130">
            <v>103.7</v>
          </cell>
          <cell r="DH130">
            <v>103.2</v>
          </cell>
          <cell r="DQ130">
            <v>103.5</v>
          </cell>
          <cell r="DT130">
            <v>115</v>
          </cell>
        </row>
        <row r="131">
          <cell r="E131">
            <v>107.64100000000001</v>
          </cell>
          <cell r="I131">
            <v>71.400000000000006</v>
          </cell>
          <cell r="J131">
            <v>100.7</v>
          </cell>
          <cell r="M131" t="e">
            <v>#N/A</v>
          </cell>
          <cell r="P131">
            <v>105.7</v>
          </cell>
          <cell r="S131">
            <v>101.9</v>
          </cell>
          <cell r="V131">
            <v>101.3</v>
          </cell>
          <cell r="Y131">
            <v>97.3</v>
          </cell>
          <cell r="AB131">
            <v>6638</v>
          </cell>
          <cell r="AE131">
            <v>4.9000000000000004</v>
          </cell>
          <cell r="AH131">
            <v>4.9000000000000004</v>
          </cell>
          <cell r="AK131" t="e">
            <v>#N/A</v>
          </cell>
          <cell r="AN131" t="e">
            <v>#N/A</v>
          </cell>
          <cell r="AQ131" t="e">
            <v>#N/A</v>
          </cell>
          <cell r="AT131" t="e">
            <v>#N/A</v>
          </cell>
          <cell r="AW131">
            <v>227751</v>
          </cell>
          <cell r="AZ131">
            <v>623214</v>
          </cell>
          <cell r="BC131">
            <v>83.7</v>
          </cell>
          <cell r="BF131">
            <v>90.6</v>
          </cell>
          <cell r="BI131">
            <v>1179.8800000000001</v>
          </cell>
          <cell r="BL131">
            <v>10.961250824499958</v>
          </cell>
          <cell r="BO131">
            <v>1232.6099999999999</v>
          </cell>
          <cell r="BR131">
            <v>11.451119926422086</v>
          </cell>
          <cell r="BU131">
            <v>82.5</v>
          </cell>
          <cell r="BX131">
            <v>139.80000000000001</v>
          </cell>
          <cell r="CA131">
            <v>97.9</v>
          </cell>
          <cell r="CD131">
            <v>135.1</v>
          </cell>
          <cell r="CG131">
            <v>120.01</v>
          </cell>
          <cell r="CJ131">
            <v>128.13</v>
          </cell>
          <cell r="CM131">
            <v>86.1</v>
          </cell>
          <cell r="CP131">
            <v>123.7</v>
          </cell>
          <cell r="CS131">
            <v>95.7</v>
          </cell>
          <cell r="CV131">
            <v>132.6</v>
          </cell>
          <cell r="CY131">
            <v>112.5</v>
          </cell>
          <cell r="DB131">
            <v>119.5</v>
          </cell>
          <cell r="DE131">
            <v>103.5</v>
          </cell>
          <cell r="DH131">
            <v>103</v>
          </cell>
          <cell r="DQ131">
            <v>120.9</v>
          </cell>
          <cell r="DT131">
            <v>108.1</v>
          </cell>
        </row>
        <row r="132">
          <cell r="E132">
            <v>102.67359999999999</v>
          </cell>
          <cell r="I132" t="e">
            <v>#N/A</v>
          </cell>
          <cell r="J132" t="e">
            <v>#N/A</v>
          </cell>
          <cell r="M132" t="e">
            <v>#N/A</v>
          </cell>
          <cell r="P132" t="e">
            <v>#N/A</v>
          </cell>
          <cell r="S132" t="e">
            <v>#N/A</v>
          </cell>
          <cell r="V132" t="e">
            <v>#N/A</v>
          </cell>
          <cell r="Y132" t="e">
            <v>#N/A</v>
          </cell>
          <cell r="AB132" t="e">
            <v>#N/A</v>
          </cell>
          <cell r="AE132" t="e">
            <v>#N/A</v>
          </cell>
          <cell r="AH132" t="e">
            <v>#N/A</v>
          </cell>
          <cell r="AK132" t="e">
            <v>#N/A</v>
          </cell>
          <cell r="AN132" t="e">
            <v>#N/A</v>
          </cell>
          <cell r="AQ132" t="e">
            <v>#N/A</v>
          </cell>
          <cell r="AT132" t="e">
            <v>#N/A</v>
          </cell>
          <cell r="AW132" t="e">
            <v>#N/A</v>
          </cell>
          <cell r="AZ132" t="e">
            <v>#N/A</v>
          </cell>
          <cell r="BC132" t="e">
            <v>#N/A</v>
          </cell>
          <cell r="BF132" t="e">
            <v>#N/A</v>
          </cell>
          <cell r="BI132" t="e">
            <v>#N/A</v>
          </cell>
          <cell r="BL132" t="e">
            <v>#N/A</v>
          </cell>
          <cell r="BO132" t="e">
            <v>#N/A</v>
          </cell>
          <cell r="BR132" t="e">
            <v>#N/A</v>
          </cell>
          <cell r="BU132" t="e">
            <v>#N/A</v>
          </cell>
          <cell r="BX132" t="e">
            <v>#N/A</v>
          </cell>
          <cell r="CA132" t="e">
            <v>#N/A</v>
          </cell>
          <cell r="CD132" t="e">
            <v>#N/A</v>
          </cell>
          <cell r="CG132" t="e">
            <v>#N/A</v>
          </cell>
          <cell r="CJ132" t="e">
            <v>#N/A</v>
          </cell>
          <cell r="CM132" t="e">
            <v>#N/A</v>
          </cell>
          <cell r="CP132" t="e">
            <v>#N/A</v>
          </cell>
          <cell r="CS132" t="e">
            <v>#N/A</v>
          </cell>
          <cell r="CV132" t="e">
            <v>#N/A</v>
          </cell>
          <cell r="CY132" t="e">
            <v>#N/A</v>
          </cell>
          <cell r="DB132" t="e">
            <v>#N/A</v>
          </cell>
          <cell r="DE132" t="e">
            <v>#N/A</v>
          </cell>
          <cell r="DH132" t="e">
            <v>#N/A</v>
          </cell>
          <cell r="DQ132" t="e">
            <v>#N/A</v>
          </cell>
          <cell r="DT132" t="e">
            <v>#N/A</v>
          </cell>
        </row>
        <row r="133">
          <cell r="E133" t="e">
            <v>#N/A</v>
          </cell>
          <cell r="I133" t="e">
            <v>#N/A</v>
          </cell>
          <cell r="J133" t="e">
            <v>#N/A</v>
          </cell>
          <cell r="M133" t="e">
            <v>#N/A</v>
          </cell>
          <cell r="P133" t="e">
            <v>#N/A</v>
          </cell>
          <cell r="S133" t="e">
            <v>#N/A</v>
          </cell>
          <cell r="V133" t="e">
            <v>#N/A</v>
          </cell>
          <cell r="Y133" t="e">
            <v>#N/A</v>
          </cell>
          <cell r="AB133" t="e">
            <v>#N/A</v>
          </cell>
          <cell r="AE133" t="e">
            <v>#N/A</v>
          </cell>
          <cell r="AH133" t="e">
            <v>#N/A</v>
          </cell>
          <cell r="AK133" t="e">
            <v>#N/A</v>
          </cell>
          <cell r="AN133" t="e">
            <v>#N/A</v>
          </cell>
          <cell r="AQ133" t="e">
            <v>#N/A</v>
          </cell>
          <cell r="AT133" t="e">
            <v>#N/A</v>
          </cell>
          <cell r="AW133" t="e">
            <v>#N/A</v>
          </cell>
          <cell r="AZ133" t="e">
            <v>#N/A</v>
          </cell>
          <cell r="BC133" t="e">
            <v>#N/A</v>
          </cell>
          <cell r="BF133" t="e">
            <v>#N/A</v>
          </cell>
          <cell r="BI133" t="e">
            <v>#N/A</v>
          </cell>
          <cell r="BL133" t="e">
            <v>#N/A</v>
          </cell>
          <cell r="BO133" t="e">
            <v>#N/A</v>
          </cell>
          <cell r="BR133" t="e">
            <v>#N/A</v>
          </cell>
          <cell r="BU133" t="e">
            <v>#N/A</v>
          </cell>
          <cell r="BX133" t="e">
            <v>#N/A</v>
          </cell>
          <cell r="CA133" t="e">
            <v>#N/A</v>
          </cell>
          <cell r="CD133" t="e">
            <v>#N/A</v>
          </cell>
          <cell r="CG133" t="e">
            <v>#N/A</v>
          </cell>
          <cell r="CJ133" t="e">
            <v>#N/A</v>
          </cell>
          <cell r="CM133" t="e">
            <v>#N/A</v>
          </cell>
          <cell r="CP133" t="e">
            <v>#N/A</v>
          </cell>
          <cell r="CS133" t="e">
            <v>#N/A</v>
          </cell>
          <cell r="CV133" t="e">
            <v>#N/A</v>
          </cell>
          <cell r="CY133" t="e">
            <v>#N/A</v>
          </cell>
          <cell r="DB133" t="e">
            <v>#N/A</v>
          </cell>
          <cell r="DE133" t="e">
            <v>#N/A</v>
          </cell>
          <cell r="DH133" t="e">
            <v>#N/A</v>
          </cell>
          <cell r="DQ133" t="e">
            <v>#N/A</v>
          </cell>
          <cell r="DT133" t="e">
            <v>#N/A</v>
          </cell>
        </row>
        <row r="134">
          <cell r="E134" t="e">
            <v>#N/A</v>
          </cell>
          <cell r="I134" t="e">
            <v>#N/A</v>
          </cell>
          <cell r="J134" t="e">
            <v>#N/A</v>
          </cell>
          <cell r="M134" t="e">
            <v>#N/A</v>
          </cell>
          <cell r="P134" t="e">
            <v>#N/A</v>
          </cell>
          <cell r="S134" t="e">
            <v>#N/A</v>
          </cell>
          <cell r="V134" t="e">
            <v>#N/A</v>
          </cell>
          <cell r="Y134" t="e">
            <v>#N/A</v>
          </cell>
          <cell r="AB134" t="e">
            <v>#N/A</v>
          </cell>
          <cell r="AE134" t="e">
            <v>#N/A</v>
          </cell>
          <cell r="AH134" t="e">
            <v>#N/A</v>
          </cell>
          <cell r="AK134" t="e">
            <v>#N/A</v>
          </cell>
          <cell r="AN134" t="e">
            <v>#N/A</v>
          </cell>
          <cell r="AQ134" t="e">
            <v>#N/A</v>
          </cell>
          <cell r="AT134" t="e">
            <v>#N/A</v>
          </cell>
          <cell r="AW134" t="e">
            <v>#N/A</v>
          </cell>
          <cell r="AZ134" t="e">
            <v>#N/A</v>
          </cell>
          <cell r="BC134" t="e">
            <v>#N/A</v>
          </cell>
          <cell r="BF134" t="e">
            <v>#N/A</v>
          </cell>
          <cell r="BI134" t="e">
            <v>#N/A</v>
          </cell>
          <cell r="BL134" t="e">
            <v>#N/A</v>
          </cell>
          <cell r="BO134" t="e">
            <v>#N/A</v>
          </cell>
          <cell r="BR134" t="e">
            <v>#N/A</v>
          </cell>
          <cell r="BU134" t="e">
            <v>#N/A</v>
          </cell>
          <cell r="BX134" t="e">
            <v>#N/A</v>
          </cell>
          <cell r="CA134" t="e">
            <v>#N/A</v>
          </cell>
          <cell r="CD134" t="e">
            <v>#N/A</v>
          </cell>
          <cell r="CG134" t="e">
            <v>#N/A</v>
          </cell>
          <cell r="CJ134" t="e">
            <v>#N/A</v>
          </cell>
          <cell r="CM134" t="e">
            <v>#N/A</v>
          </cell>
          <cell r="CP134" t="e">
            <v>#N/A</v>
          </cell>
          <cell r="CS134" t="e">
            <v>#N/A</v>
          </cell>
          <cell r="CV134" t="e">
            <v>#N/A</v>
          </cell>
          <cell r="CY134" t="e">
            <v>#N/A</v>
          </cell>
          <cell r="DB134" t="e">
            <v>#N/A</v>
          </cell>
          <cell r="DE134" t="e">
            <v>#N/A</v>
          </cell>
          <cell r="DH134" t="e">
            <v>#N/A</v>
          </cell>
          <cell r="DQ134" t="e">
            <v>#N/A</v>
          </cell>
          <cell r="DT134" t="e">
            <v>#N/A</v>
          </cell>
        </row>
        <row r="135">
          <cell r="E135" t="e">
            <v>#N/A</v>
          </cell>
          <cell r="I135" t="e">
            <v>#N/A</v>
          </cell>
          <cell r="J135" t="e">
            <v>#N/A</v>
          </cell>
          <cell r="M135" t="e">
            <v>#N/A</v>
          </cell>
          <cell r="P135" t="e">
            <v>#N/A</v>
          </cell>
          <cell r="S135" t="e">
            <v>#N/A</v>
          </cell>
          <cell r="V135" t="e">
            <v>#N/A</v>
          </cell>
          <cell r="Y135" t="e">
            <v>#N/A</v>
          </cell>
          <cell r="AB135" t="e">
            <v>#N/A</v>
          </cell>
          <cell r="AE135" t="e">
            <v>#N/A</v>
          </cell>
          <cell r="AH135" t="e">
            <v>#N/A</v>
          </cell>
          <cell r="AK135" t="e">
            <v>#N/A</v>
          </cell>
          <cell r="AN135" t="e">
            <v>#N/A</v>
          </cell>
          <cell r="AQ135" t="e">
            <v>#N/A</v>
          </cell>
          <cell r="AT135" t="e">
            <v>#N/A</v>
          </cell>
          <cell r="AW135" t="e">
            <v>#N/A</v>
          </cell>
          <cell r="AZ135" t="e">
            <v>#N/A</v>
          </cell>
          <cell r="BC135" t="e">
            <v>#N/A</v>
          </cell>
          <cell r="BF135" t="e">
            <v>#N/A</v>
          </cell>
          <cell r="BI135" t="e">
            <v>#N/A</v>
          </cell>
          <cell r="BL135" t="e">
            <v>#N/A</v>
          </cell>
          <cell r="BO135" t="e">
            <v>#N/A</v>
          </cell>
          <cell r="BR135" t="e">
            <v>#N/A</v>
          </cell>
          <cell r="BU135" t="e">
            <v>#N/A</v>
          </cell>
          <cell r="BX135" t="e">
            <v>#N/A</v>
          </cell>
          <cell r="CA135" t="e">
            <v>#N/A</v>
          </cell>
          <cell r="CD135" t="e">
            <v>#N/A</v>
          </cell>
          <cell r="CG135" t="e">
            <v>#N/A</v>
          </cell>
          <cell r="CJ135" t="e">
            <v>#N/A</v>
          </cell>
          <cell r="CM135" t="e">
            <v>#N/A</v>
          </cell>
          <cell r="CP135" t="e">
            <v>#N/A</v>
          </cell>
          <cell r="CS135" t="e">
            <v>#N/A</v>
          </cell>
          <cell r="CV135" t="e">
            <v>#N/A</v>
          </cell>
          <cell r="CY135" t="e">
            <v>#N/A</v>
          </cell>
          <cell r="DB135" t="e">
            <v>#N/A</v>
          </cell>
          <cell r="DE135" t="e">
            <v>#N/A</v>
          </cell>
          <cell r="DH135" t="e">
            <v>#N/A</v>
          </cell>
          <cell r="DQ135" t="e">
            <v>#N/A</v>
          </cell>
          <cell r="DT135" t="e">
            <v>#N/A</v>
          </cell>
        </row>
        <row r="136">
          <cell r="E136" t="e">
            <v>#N/A</v>
          </cell>
          <cell r="I136" t="e">
            <v>#N/A</v>
          </cell>
          <cell r="J136" t="e">
            <v>#N/A</v>
          </cell>
          <cell r="M136" t="e">
            <v>#N/A</v>
          </cell>
          <cell r="P136" t="e">
            <v>#N/A</v>
          </cell>
          <cell r="S136" t="e">
            <v>#N/A</v>
          </cell>
          <cell r="V136" t="e">
            <v>#N/A</v>
          </cell>
          <cell r="Y136" t="e">
            <v>#N/A</v>
          </cell>
          <cell r="AB136" t="e">
            <v>#N/A</v>
          </cell>
          <cell r="AE136" t="e">
            <v>#N/A</v>
          </cell>
          <cell r="AH136" t="e">
            <v>#N/A</v>
          </cell>
          <cell r="AK136" t="e">
            <v>#N/A</v>
          </cell>
          <cell r="AN136" t="e">
            <v>#N/A</v>
          </cell>
          <cell r="AQ136" t="e">
            <v>#N/A</v>
          </cell>
          <cell r="AT136" t="e">
            <v>#N/A</v>
          </cell>
          <cell r="AW136" t="e">
            <v>#N/A</v>
          </cell>
          <cell r="AZ136" t="e">
            <v>#N/A</v>
          </cell>
          <cell r="BC136" t="e">
            <v>#N/A</v>
          </cell>
          <cell r="BF136" t="e">
            <v>#N/A</v>
          </cell>
          <cell r="BI136" t="e">
            <v>#N/A</v>
          </cell>
          <cell r="BL136" t="e">
            <v>#N/A</v>
          </cell>
          <cell r="BO136" t="e">
            <v>#N/A</v>
          </cell>
          <cell r="BR136" t="e">
            <v>#N/A</v>
          </cell>
          <cell r="BU136" t="e">
            <v>#N/A</v>
          </cell>
          <cell r="BX136" t="e">
            <v>#N/A</v>
          </cell>
          <cell r="CA136" t="e">
            <v>#N/A</v>
          </cell>
          <cell r="CD136" t="e">
            <v>#N/A</v>
          </cell>
          <cell r="CG136" t="e">
            <v>#N/A</v>
          </cell>
          <cell r="CJ136" t="e">
            <v>#N/A</v>
          </cell>
          <cell r="CM136" t="e">
            <v>#N/A</v>
          </cell>
          <cell r="CP136" t="e">
            <v>#N/A</v>
          </cell>
          <cell r="CS136" t="e">
            <v>#N/A</v>
          </cell>
          <cell r="CV136" t="e">
            <v>#N/A</v>
          </cell>
          <cell r="CY136" t="e">
            <v>#N/A</v>
          </cell>
          <cell r="DB136" t="e">
            <v>#N/A</v>
          </cell>
          <cell r="DE136" t="e">
            <v>#N/A</v>
          </cell>
          <cell r="DH136" t="e">
            <v>#N/A</v>
          </cell>
          <cell r="DQ136" t="e">
            <v>#N/A</v>
          </cell>
          <cell r="DT136" t="e">
            <v>#N/A</v>
          </cell>
        </row>
        <row r="137">
          <cell r="E137" t="e">
            <v>#N/A</v>
          </cell>
          <cell r="I137" t="e">
            <v>#N/A</v>
          </cell>
          <cell r="J137" t="e">
            <v>#N/A</v>
          </cell>
          <cell r="M137" t="e">
            <v>#N/A</v>
          </cell>
          <cell r="P137" t="e">
            <v>#N/A</v>
          </cell>
          <cell r="S137" t="e">
            <v>#N/A</v>
          </cell>
          <cell r="V137" t="e">
            <v>#N/A</v>
          </cell>
          <cell r="Y137" t="e">
            <v>#N/A</v>
          </cell>
          <cell r="AB137" t="e">
            <v>#N/A</v>
          </cell>
          <cell r="AE137" t="e">
            <v>#N/A</v>
          </cell>
          <cell r="AH137" t="e">
            <v>#N/A</v>
          </cell>
          <cell r="AK137" t="e">
            <v>#N/A</v>
          </cell>
          <cell r="AN137" t="e">
            <v>#N/A</v>
          </cell>
          <cell r="AQ137" t="e">
            <v>#N/A</v>
          </cell>
          <cell r="AT137" t="e">
            <v>#N/A</v>
          </cell>
          <cell r="AW137" t="e">
            <v>#N/A</v>
          </cell>
          <cell r="AZ137" t="e">
            <v>#N/A</v>
          </cell>
          <cell r="BC137" t="e">
            <v>#N/A</v>
          </cell>
          <cell r="BF137" t="e">
            <v>#N/A</v>
          </cell>
          <cell r="BI137" t="e">
            <v>#N/A</v>
          </cell>
          <cell r="BL137" t="e">
            <v>#N/A</v>
          </cell>
          <cell r="BO137" t="e">
            <v>#N/A</v>
          </cell>
          <cell r="BR137" t="e">
            <v>#N/A</v>
          </cell>
          <cell r="BU137" t="e">
            <v>#N/A</v>
          </cell>
          <cell r="BX137" t="e">
            <v>#N/A</v>
          </cell>
          <cell r="CA137" t="e">
            <v>#N/A</v>
          </cell>
          <cell r="CD137" t="e">
            <v>#N/A</v>
          </cell>
          <cell r="CG137" t="e">
            <v>#N/A</v>
          </cell>
          <cell r="CJ137" t="e">
            <v>#N/A</v>
          </cell>
          <cell r="CM137" t="e">
            <v>#N/A</v>
          </cell>
          <cell r="CP137" t="e">
            <v>#N/A</v>
          </cell>
          <cell r="CS137" t="e">
            <v>#N/A</v>
          </cell>
          <cell r="CV137" t="e">
            <v>#N/A</v>
          </cell>
          <cell r="CY137" t="e">
            <v>#N/A</v>
          </cell>
          <cell r="DB137" t="e">
            <v>#N/A</v>
          </cell>
          <cell r="DE137" t="e">
            <v>#N/A</v>
          </cell>
          <cell r="DH137" t="e">
            <v>#N/A</v>
          </cell>
          <cell r="DQ137" t="e">
            <v>#N/A</v>
          </cell>
          <cell r="DT137" t="e">
            <v>#N/A</v>
          </cell>
        </row>
        <row r="138">
          <cell r="E138" t="e">
            <v>#N/A</v>
          </cell>
          <cell r="I138" t="e">
            <v>#N/A</v>
          </cell>
          <cell r="J138" t="e">
            <v>#N/A</v>
          </cell>
          <cell r="M138" t="e">
            <v>#N/A</v>
          </cell>
          <cell r="P138" t="e">
            <v>#N/A</v>
          </cell>
          <cell r="S138" t="e">
            <v>#N/A</v>
          </cell>
          <cell r="V138" t="e">
            <v>#N/A</v>
          </cell>
          <cell r="Y138" t="e">
            <v>#N/A</v>
          </cell>
          <cell r="AB138" t="e">
            <v>#N/A</v>
          </cell>
          <cell r="AE138" t="e">
            <v>#N/A</v>
          </cell>
          <cell r="AH138" t="e">
            <v>#N/A</v>
          </cell>
          <cell r="AK138" t="e">
            <v>#N/A</v>
          </cell>
          <cell r="AN138" t="e">
            <v>#N/A</v>
          </cell>
          <cell r="AQ138" t="e">
            <v>#N/A</v>
          </cell>
          <cell r="AT138" t="e">
            <v>#N/A</v>
          </cell>
          <cell r="AW138" t="e">
            <v>#N/A</v>
          </cell>
          <cell r="AZ138" t="e">
            <v>#N/A</v>
          </cell>
          <cell r="BC138" t="e">
            <v>#N/A</v>
          </cell>
          <cell r="BF138" t="e">
            <v>#N/A</v>
          </cell>
          <cell r="BI138" t="e">
            <v>#N/A</v>
          </cell>
          <cell r="BL138" t="e">
            <v>#N/A</v>
          </cell>
          <cell r="BO138" t="e">
            <v>#N/A</v>
          </cell>
          <cell r="BR138" t="e">
            <v>#N/A</v>
          </cell>
          <cell r="BU138" t="e">
            <v>#N/A</v>
          </cell>
          <cell r="BX138" t="e">
            <v>#N/A</v>
          </cell>
          <cell r="CA138" t="e">
            <v>#N/A</v>
          </cell>
          <cell r="CD138" t="e">
            <v>#N/A</v>
          </cell>
          <cell r="CG138" t="e">
            <v>#N/A</v>
          </cell>
          <cell r="CJ138" t="e">
            <v>#N/A</v>
          </cell>
          <cell r="CM138" t="e">
            <v>#N/A</v>
          </cell>
          <cell r="CP138" t="e">
            <v>#N/A</v>
          </cell>
          <cell r="CS138" t="e">
            <v>#N/A</v>
          </cell>
          <cell r="CV138" t="e">
            <v>#N/A</v>
          </cell>
          <cell r="CY138" t="e">
            <v>#N/A</v>
          </cell>
          <cell r="DB138" t="e">
            <v>#N/A</v>
          </cell>
          <cell r="DE138" t="e">
            <v>#N/A</v>
          </cell>
          <cell r="DH138" t="e">
            <v>#N/A</v>
          </cell>
          <cell r="DQ138" t="e">
            <v>#N/A</v>
          </cell>
          <cell r="DT138" t="e">
            <v>#N/A</v>
          </cell>
        </row>
        <row r="139">
          <cell r="E139" t="e">
            <v>#N/A</v>
          </cell>
          <cell r="I139" t="e">
            <v>#N/A</v>
          </cell>
          <cell r="J139" t="e">
            <v>#N/A</v>
          </cell>
          <cell r="M139" t="e">
            <v>#N/A</v>
          </cell>
          <cell r="P139" t="e">
            <v>#N/A</v>
          </cell>
          <cell r="S139" t="e">
            <v>#N/A</v>
          </cell>
          <cell r="V139" t="e">
            <v>#N/A</v>
          </cell>
          <cell r="Y139" t="e">
            <v>#N/A</v>
          </cell>
          <cell r="AB139" t="e">
            <v>#N/A</v>
          </cell>
          <cell r="AE139" t="e">
            <v>#N/A</v>
          </cell>
          <cell r="AH139" t="e">
            <v>#N/A</v>
          </cell>
          <cell r="AK139" t="e">
            <v>#N/A</v>
          </cell>
          <cell r="AN139" t="e">
            <v>#N/A</v>
          </cell>
          <cell r="AQ139" t="e">
            <v>#N/A</v>
          </cell>
          <cell r="AT139" t="e">
            <v>#N/A</v>
          </cell>
          <cell r="AW139" t="e">
            <v>#N/A</v>
          </cell>
          <cell r="AZ139" t="e">
            <v>#N/A</v>
          </cell>
          <cell r="BC139" t="e">
            <v>#N/A</v>
          </cell>
          <cell r="BF139" t="e">
            <v>#N/A</v>
          </cell>
          <cell r="BI139" t="e">
            <v>#N/A</v>
          </cell>
          <cell r="BL139" t="e">
            <v>#N/A</v>
          </cell>
          <cell r="BO139" t="e">
            <v>#N/A</v>
          </cell>
          <cell r="BR139" t="e">
            <v>#N/A</v>
          </cell>
          <cell r="BU139" t="e">
            <v>#N/A</v>
          </cell>
          <cell r="BX139" t="e">
            <v>#N/A</v>
          </cell>
          <cell r="CA139" t="e">
            <v>#N/A</v>
          </cell>
          <cell r="CD139" t="e">
            <v>#N/A</v>
          </cell>
          <cell r="CG139" t="e">
            <v>#N/A</v>
          </cell>
          <cell r="CJ139" t="e">
            <v>#N/A</v>
          </cell>
          <cell r="CM139" t="e">
            <v>#N/A</v>
          </cell>
          <cell r="CP139" t="e">
            <v>#N/A</v>
          </cell>
          <cell r="CS139" t="e">
            <v>#N/A</v>
          </cell>
          <cell r="CV139" t="e">
            <v>#N/A</v>
          </cell>
          <cell r="CY139" t="e">
            <v>#N/A</v>
          </cell>
          <cell r="DB139" t="e">
            <v>#N/A</v>
          </cell>
          <cell r="DE139" t="e">
            <v>#N/A</v>
          </cell>
          <cell r="DH139" t="e">
            <v>#N/A</v>
          </cell>
          <cell r="DQ139" t="e">
            <v>#N/A</v>
          </cell>
          <cell r="DT139" t="e">
            <v>#N/A</v>
          </cell>
        </row>
        <row r="140">
          <cell r="E140" t="e">
            <v>#N/A</v>
          </cell>
          <cell r="I140" t="e">
            <v>#N/A</v>
          </cell>
          <cell r="J140" t="e">
            <v>#N/A</v>
          </cell>
          <cell r="M140" t="e">
            <v>#N/A</v>
          </cell>
          <cell r="P140" t="e">
            <v>#N/A</v>
          </cell>
          <cell r="S140" t="e">
            <v>#N/A</v>
          </cell>
          <cell r="V140" t="e">
            <v>#N/A</v>
          </cell>
          <cell r="Y140" t="e">
            <v>#N/A</v>
          </cell>
          <cell r="AB140" t="e">
            <v>#N/A</v>
          </cell>
          <cell r="AE140" t="e">
            <v>#N/A</v>
          </cell>
          <cell r="AH140" t="e">
            <v>#N/A</v>
          </cell>
          <cell r="AK140" t="e">
            <v>#N/A</v>
          </cell>
          <cell r="AN140" t="e">
            <v>#N/A</v>
          </cell>
          <cell r="AQ140" t="e">
            <v>#N/A</v>
          </cell>
          <cell r="AT140" t="e">
            <v>#N/A</v>
          </cell>
          <cell r="AW140" t="e">
            <v>#N/A</v>
          </cell>
          <cell r="AZ140" t="e">
            <v>#N/A</v>
          </cell>
          <cell r="BC140" t="e">
            <v>#N/A</v>
          </cell>
          <cell r="BF140" t="e">
            <v>#N/A</v>
          </cell>
          <cell r="BI140" t="e">
            <v>#N/A</v>
          </cell>
          <cell r="BL140" t="e">
            <v>#N/A</v>
          </cell>
          <cell r="BO140" t="e">
            <v>#N/A</v>
          </cell>
          <cell r="BR140" t="e">
            <v>#N/A</v>
          </cell>
          <cell r="BU140" t="e">
            <v>#N/A</v>
          </cell>
          <cell r="BX140" t="e">
            <v>#N/A</v>
          </cell>
          <cell r="CA140" t="e">
            <v>#N/A</v>
          </cell>
          <cell r="CD140" t="e">
            <v>#N/A</v>
          </cell>
          <cell r="CG140" t="e">
            <v>#N/A</v>
          </cell>
          <cell r="CJ140" t="e">
            <v>#N/A</v>
          </cell>
          <cell r="CM140" t="e">
            <v>#N/A</v>
          </cell>
          <cell r="CP140" t="e">
            <v>#N/A</v>
          </cell>
          <cell r="CS140" t="e">
            <v>#N/A</v>
          </cell>
          <cell r="CV140" t="e">
            <v>#N/A</v>
          </cell>
          <cell r="CY140" t="e">
            <v>#N/A</v>
          </cell>
          <cell r="DB140" t="e">
            <v>#N/A</v>
          </cell>
          <cell r="DE140" t="e">
            <v>#N/A</v>
          </cell>
          <cell r="DH140" t="e">
            <v>#N/A</v>
          </cell>
          <cell r="DQ140" t="e">
            <v>#N/A</v>
          </cell>
          <cell r="DT140" t="e">
            <v>#N/A</v>
          </cell>
        </row>
        <row r="141">
          <cell r="E141" t="e">
            <v>#N/A</v>
          </cell>
          <cell r="I141" t="e">
            <v>#N/A</v>
          </cell>
          <cell r="J141" t="e">
            <v>#N/A</v>
          </cell>
          <cell r="M141" t="e">
            <v>#N/A</v>
          </cell>
          <cell r="P141" t="e">
            <v>#N/A</v>
          </cell>
          <cell r="S141" t="e">
            <v>#N/A</v>
          </cell>
          <cell r="V141" t="e">
            <v>#N/A</v>
          </cell>
          <cell r="Y141" t="e">
            <v>#N/A</v>
          </cell>
          <cell r="AB141" t="e">
            <v>#N/A</v>
          </cell>
          <cell r="AE141" t="e">
            <v>#N/A</v>
          </cell>
          <cell r="AH141" t="e">
            <v>#N/A</v>
          </cell>
          <cell r="AK141" t="e">
            <v>#N/A</v>
          </cell>
          <cell r="AN141" t="e">
            <v>#N/A</v>
          </cell>
          <cell r="AQ141" t="e">
            <v>#N/A</v>
          </cell>
          <cell r="AT141" t="e">
            <v>#N/A</v>
          </cell>
          <cell r="AW141" t="e">
            <v>#N/A</v>
          </cell>
          <cell r="AZ141" t="e">
            <v>#N/A</v>
          </cell>
          <cell r="BC141" t="e">
            <v>#N/A</v>
          </cell>
          <cell r="BF141" t="e">
            <v>#N/A</v>
          </cell>
          <cell r="BI141" t="e">
            <v>#N/A</v>
          </cell>
          <cell r="BL141" t="e">
            <v>#N/A</v>
          </cell>
          <cell r="BO141" t="e">
            <v>#N/A</v>
          </cell>
          <cell r="BR141" t="e">
            <v>#N/A</v>
          </cell>
          <cell r="BU141" t="e">
            <v>#N/A</v>
          </cell>
          <cell r="BX141" t="e">
            <v>#N/A</v>
          </cell>
          <cell r="CA141" t="e">
            <v>#N/A</v>
          </cell>
          <cell r="CD141" t="e">
            <v>#N/A</v>
          </cell>
          <cell r="CG141" t="e">
            <v>#N/A</v>
          </cell>
          <cell r="CJ141" t="e">
            <v>#N/A</v>
          </cell>
          <cell r="CM141" t="e">
            <v>#N/A</v>
          </cell>
          <cell r="CP141" t="e">
            <v>#N/A</v>
          </cell>
          <cell r="CS141" t="e">
            <v>#N/A</v>
          </cell>
          <cell r="CV141" t="e">
            <v>#N/A</v>
          </cell>
          <cell r="CY141" t="e">
            <v>#N/A</v>
          </cell>
          <cell r="DB141" t="e">
            <v>#N/A</v>
          </cell>
          <cell r="DE141" t="e">
            <v>#N/A</v>
          </cell>
          <cell r="DH141" t="e">
            <v>#N/A</v>
          </cell>
          <cell r="DQ141" t="e">
            <v>#N/A</v>
          </cell>
          <cell r="DT141" t="e">
            <v>#N/A</v>
          </cell>
        </row>
        <row r="142">
          <cell r="E142" t="e">
            <v>#N/A</v>
          </cell>
          <cell r="I142" t="e">
            <v>#N/A</v>
          </cell>
          <cell r="J142" t="e">
            <v>#N/A</v>
          </cell>
          <cell r="M142" t="e">
            <v>#N/A</v>
          </cell>
          <cell r="P142" t="e">
            <v>#N/A</v>
          </cell>
          <cell r="S142" t="e">
            <v>#N/A</v>
          </cell>
          <cell r="V142" t="e">
            <v>#N/A</v>
          </cell>
          <cell r="Y142" t="e">
            <v>#N/A</v>
          </cell>
          <cell r="AB142" t="e">
            <v>#N/A</v>
          </cell>
          <cell r="AE142" t="e">
            <v>#N/A</v>
          </cell>
          <cell r="AH142" t="e">
            <v>#N/A</v>
          </cell>
          <cell r="AK142" t="e">
            <v>#N/A</v>
          </cell>
          <cell r="AN142" t="e">
            <v>#N/A</v>
          </cell>
          <cell r="AQ142" t="e">
            <v>#N/A</v>
          </cell>
          <cell r="AT142" t="e">
            <v>#N/A</v>
          </cell>
          <cell r="AW142" t="e">
            <v>#N/A</v>
          </cell>
          <cell r="AZ142" t="e">
            <v>#N/A</v>
          </cell>
          <cell r="BC142" t="e">
            <v>#N/A</v>
          </cell>
          <cell r="BF142" t="e">
            <v>#N/A</v>
          </cell>
          <cell r="BI142" t="e">
            <v>#N/A</v>
          </cell>
          <cell r="BL142" t="e">
            <v>#N/A</v>
          </cell>
          <cell r="BO142" t="e">
            <v>#N/A</v>
          </cell>
          <cell r="BR142" t="e">
            <v>#N/A</v>
          </cell>
          <cell r="BU142" t="e">
            <v>#N/A</v>
          </cell>
          <cell r="BX142" t="e">
            <v>#N/A</v>
          </cell>
          <cell r="CA142" t="e">
            <v>#N/A</v>
          </cell>
          <cell r="CD142" t="e">
            <v>#N/A</v>
          </cell>
          <cell r="CG142" t="e">
            <v>#N/A</v>
          </cell>
          <cell r="CJ142" t="e">
            <v>#N/A</v>
          </cell>
          <cell r="CM142" t="e">
            <v>#N/A</v>
          </cell>
          <cell r="CP142" t="e">
            <v>#N/A</v>
          </cell>
          <cell r="CS142" t="e">
            <v>#N/A</v>
          </cell>
          <cell r="CV142" t="e">
            <v>#N/A</v>
          </cell>
          <cell r="CY142" t="e">
            <v>#N/A</v>
          </cell>
          <cell r="DB142" t="e">
            <v>#N/A</v>
          </cell>
          <cell r="DE142" t="e">
            <v>#N/A</v>
          </cell>
          <cell r="DH142" t="e">
            <v>#N/A</v>
          </cell>
          <cell r="DQ142" t="e">
            <v>#N/A</v>
          </cell>
          <cell r="DT142" t="e">
            <v>#N/A</v>
          </cell>
        </row>
        <row r="143">
          <cell r="E143" t="e">
            <v>#N/A</v>
          </cell>
          <cell r="I143" t="e">
            <v>#N/A</v>
          </cell>
          <cell r="J143" t="e">
            <v>#N/A</v>
          </cell>
          <cell r="M143" t="e">
            <v>#N/A</v>
          </cell>
          <cell r="P143" t="e">
            <v>#N/A</v>
          </cell>
          <cell r="S143" t="e">
            <v>#N/A</v>
          </cell>
          <cell r="V143" t="e">
            <v>#N/A</v>
          </cell>
          <cell r="Y143" t="e">
            <v>#N/A</v>
          </cell>
          <cell r="AB143" t="e">
            <v>#N/A</v>
          </cell>
          <cell r="AE143" t="e">
            <v>#N/A</v>
          </cell>
          <cell r="AH143" t="e">
            <v>#N/A</v>
          </cell>
          <cell r="AK143" t="e">
            <v>#N/A</v>
          </cell>
          <cell r="AN143" t="e">
            <v>#N/A</v>
          </cell>
          <cell r="AQ143" t="e">
            <v>#N/A</v>
          </cell>
          <cell r="AT143" t="e">
            <v>#N/A</v>
          </cell>
          <cell r="AW143" t="e">
            <v>#N/A</v>
          </cell>
          <cell r="AZ143" t="e">
            <v>#N/A</v>
          </cell>
          <cell r="BC143" t="e">
            <v>#N/A</v>
          </cell>
          <cell r="BF143" t="e">
            <v>#N/A</v>
          </cell>
          <cell r="BI143" t="e">
            <v>#N/A</v>
          </cell>
          <cell r="BL143" t="e">
            <v>#N/A</v>
          </cell>
          <cell r="BO143" t="e">
            <v>#N/A</v>
          </cell>
          <cell r="BR143" t="e">
            <v>#N/A</v>
          </cell>
          <cell r="BU143" t="e">
            <v>#N/A</v>
          </cell>
          <cell r="BX143" t="e">
            <v>#N/A</v>
          </cell>
          <cell r="CA143" t="e">
            <v>#N/A</v>
          </cell>
          <cell r="CD143" t="e">
            <v>#N/A</v>
          </cell>
          <cell r="CG143" t="e">
            <v>#N/A</v>
          </cell>
          <cell r="CJ143" t="e">
            <v>#N/A</v>
          </cell>
          <cell r="CM143" t="e">
            <v>#N/A</v>
          </cell>
          <cell r="CP143" t="e">
            <v>#N/A</v>
          </cell>
          <cell r="CS143" t="e">
            <v>#N/A</v>
          </cell>
          <cell r="CV143" t="e">
            <v>#N/A</v>
          </cell>
          <cell r="CY143" t="e">
            <v>#N/A</v>
          </cell>
          <cell r="DB143" t="e">
            <v>#N/A</v>
          </cell>
          <cell r="DE143" t="e">
            <v>#N/A</v>
          </cell>
          <cell r="DH143" t="e">
            <v>#N/A</v>
          </cell>
          <cell r="DQ143" t="e">
            <v>#N/A</v>
          </cell>
          <cell r="DT143" t="e">
            <v>#N/A</v>
          </cell>
        </row>
        <row r="144">
          <cell r="E144" t="e">
            <v>#N/A</v>
          </cell>
          <cell r="I144" t="e">
            <v>#N/A</v>
          </cell>
          <cell r="J144" t="e">
            <v>#N/A</v>
          </cell>
          <cell r="M144" t="e">
            <v>#N/A</v>
          </cell>
          <cell r="P144" t="e">
            <v>#N/A</v>
          </cell>
          <cell r="S144" t="e">
            <v>#N/A</v>
          </cell>
          <cell r="V144" t="e">
            <v>#N/A</v>
          </cell>
          <cell r="Y144" t="e">
            <v>#N/A</v>
          </cell>
          <cell r="AB144" t="e">
            <v>#N/A</v>
          </cell>
          <cell r="AE144" t="e">
            <v>#N/A</v>
          </cell>
          <cell r="AH144" t="e">
            <v>#N/A</v>
          </cell>
          <cell r="AK144" t="e">
            <v>#N/A</v>
          </cell>
          <cell r="AN144" t="e">
            <v>#N/A</v>
          </cell>
          <cell r="AQ144" t="e">
            <v>#N/A</v>
          </cell>
          <cell r="AT144" t="e">
            <v>#N/A</v>
          </cell>
          <cell r="AW144" t="e">
            <v>#N/A</v>
          </cell>
          <cell r="AZ144" t="e">
            <v>#N/A</v>
          </cell>
          <cell r="BC144" t="e">
            <v>#N/A</v>
          </cell>
          <cell r="BF144" t="e">
            <v>#N/A</v>
          </cell>
          <cell r="BI144" t="e">
            <v>#N/A</v>
          </cell>
          <cell r="BL144" t="e">
            <v>#N/A</v>
          </cell>
          <cell r="BO144" t="e">
            <v>#N/A</v>
          </cell>
          <cell r="BR144" t="e">
            <v>#N/A</v>
          </cell>
          <cell r="BU144" t="e">
            <v>#N/A</v>
          </cell>
          <cell r="BX144" t="e">
            <v>#N/A</v>
          </cell>
          <cell r="CA144" t="e">
            <v>#N/A</v>
          </cell>
          <cell r="CD144" t="e">
            <v>#N/A</v>
          </cell>
          <cell r="CG144" t="e">
            <v>#N/A</v>
          </cell>
          <cell r="CJ144" t="e">
            <v>#N/A</v>
          </cell>
          <cell r="CM144" t="e">
            <v>#N/A</v>
          </cell>
          <cell r="CP144" t="e">
            <v>#N/A</v>
          </cell>
          <cell r="CS144" t="e">
            <v>#N/A</v>
          </cell>
          <cell r="CV144" t="e">
            <v>#N/A</v>
          </cell>
          <cell r="CY144" t="e">
            <v>#N/A</v>
          </cell>
          <cell r="DB144" t="e">
            <v>#N/A</v>
          </cell>
          <cell r="DE144" t="e">
            <v>#N/A</v>
          </cell>
          <cell r="DH144" t="e">
            <v>#N/A</v>
          </cell>
          <cell r="DQ144" t="e">
            <v>#N/A</v>
          </cell>
          <cell r="DT144" t="e">
            <v>#N/A</v>
          </cell>
        </row>
        <row r="145">
          <cell r="E145" t="e">
            <v>#N/A</v>
          </cell>
          <cell r="I145" t="e">
            <v>#N/A</v>
          </cell>
          <cell r="J145" t="e">
            <v>#N/A</v>
          </cell>
          <cell r="M145" t="e">
            <v>#N/A</v>
          </cell>
          <cell r="P145" t="e">
            <v>#N/A</v>
          </cell>
          <cell r="S145" t="e">
            <v>#N/A</v>
          </cell>
          <cell r="V145" t="e">
            <v>#N/A</v>
          </cell>
          <cell r="Y145" t="e">
            <v>#N/A</v>
          </cell>
          <cell r="AB145" t="e">
            <v>#N/A</v>
          </cell>
          <cell r="AE145" t="e">
            <v>#N/A</v>
          </cell>
          <cell r="AH145" t="e">
            <v>#N/A</v>
          </cell>
          <cell r="AK145" t="e">
            <v>#N/A</v>
          </cell>
          <cell r="AN145" t="e">
            <v>#N/A</v>
          </cell>
          <cell r="AQ145" t="e">
            <v>#N/A</v>
          </cell>
          <cell r="AT145" t="e">
            <v>#N/A</v>
          </cell>
          <cell r="AW145" t="e">
            <v>#N/A</v>
          </cell>
          <cell r="AZ145" t="e">
            <v>#N/A</v>
          </cell>
          <cell r="BC145" t="e">
            <v>#N/A</v>
          </cell>
          <cell r="BF145" t="e">
            <v>#N/A</v>
          </cell>
          <cell r="BI145" t="e">
            <v>#N/A</v>
          </cell>
          <cell r="BL145" t="e">
            <v>#N/A</v>
          </cell>
          <cell r="BO145" t="e">
            <v>#N/A</v>
          </cell>
          <cell r="BR145" t="e">
            <v>#N/A</v>
          </cell>
          <cell r="BU145" t="e">
            <v>#N/A</v>
          </cell>
          <cell r="BX145" t="e">
            <v>#N/A</v>
          </cell>
          <cell r="CA145" t="e">
            <v>#N/A</v>
          </cell>
          <cell r="CD145" t="e">
            <v>#N/A</v>
          </cell>
          <cell r="CG145" t="e">
            <v>#N/A</v>
          </cell>
          <cell r="CJ145" t="e">
            <v>#N/A</v>
          </cell>
          <cell r="CM145" t="e">
            <v>#N/A</v>
          </cell>
          <cell r="CP145" t="e">
            <v>#N/A</v>
          </cell>
          <cell r="CS145" t="e">
            <v>#N/A</v>
          </cell>
          <cell r="CV145" t="e">
            <v>#N/A</v>
          </cell>
          <cell r="CY145" t="e">
            <v>#N/A</v>
          </cell>
          <cell r="DB145" t="e">
            <v>#N/A</v>
          </cell>
          <cell r="DE145" t="e">
            <v>#N/A</v>
          </cell>
          <cell r="DH145" t="e">
            <v>#N/A</v>
          </cell>
          <cell r="DQ145" t="e">
            <v>#N/A</v>
          </cell>
          <cell r="DT145" t="e">
            <v>#N/A</v>
          </cell>
        </row>
        <row r="146">
          <cell r="E146" t="e">
            <v>#N/A</v>
          </cell>
          <cell r="I146" t="e">
            <v>#N/A</v>
          </cell>
          <cell r="J146" t="e">
            <v>#N/A</v>
          </cell>
          <cell r="M146" t="e">
            <v>#N/A</v>
          </cell>
          <cell r="P146" t="e">
            <v>#N/A</v>
          </cell>
          <cell r="S146" t="e">
            <v>#N/A</v>
          </cell>
          <cell r="V146" t="e">
            <v>#N/A</v>
          </cell>
          <cell r="Y146" t="e">
            <v>#N/A</v>
          </cell>
          <cell r="AB146" t="e">
            <v>#N/A</v>
          </cell>
          <cell r="AE146" t="e">
            <v>#N/A</v>
          </cell>
          <cell r="AH146" t="e">
            <v>#N/A</v>
          </cell>
          <cell r="AK146" t="e">
            <v>#N/A</v>
          </cell>
          <cell r="AN146" t="e">
            <v>#N/A</v>
          </cell>
          <cell r="AQ146" t="e">
            <v>#N/A</v>
          </cell>
          <cell r="AT146" t="e">
            <v>#N/A</v>
          </cell>
          <cell r="AW146" t="e">
            <v>#N/A</v>
          </cell>
          <cell r="AZ146" t="e">
            <v>#N/A</v>
          </cell>
          <cell r="BC146" t="e">
            <v>#N/A</v>
          </cell>
          <cell r="BF146" t="e">
            <v>#N/A</v>
          </cell>
          <cell r="BI146" t="e">
            <v>#N/A</v>
          </cell>
          <cell r="BL146" t="e">
            <v>#N/A</v>
          </cell>
          <cell r="BO146" t="e">
            <v>#N/A</v>
          </cell>
          <cell r="BR146" t="e">
            <v>#N/A</v>
          </cell>
          <cell r="BU146" t="e">
            <v>#N/A</v>
          </cell>
          <cell r="BX146" t="e">
            <v>#N/A</v>
          </cell>
          <cell r="CA146" t="e">
            <v>#N/A</v>
          </cell>
          <cell r="CD146" t="e">
            <v>#N/A</v>
          </cell>
          <cell r="CG146" t="e">
            <v>#N/A</v>
          </cell>
          <cell r="CJ146" t="e">
            <v>#N/A</v>
          </cell>
          <cell r="CM146" t="e">
            <v>#N/A</v>
          </cell>
          <cell r="CP146" t="e">
            <v>#N/A</v>
          </cell>
          <cell r="CS146" t="e">
            <v>#N/A</v>
          </cell>
          <cell r="CV146" t="e">
            <v>#N/A</v>
          </cell>
          <cell r="CY146" t="e">
            <v>#N/A</v>
          </cell>
          <cell r="DB146" t="e">
            <v>#N/A</v>
          </cell>
          <cell r="DE146" t="e">
            <v>#N/A</v>
          </cell>
          <cell r="DH146" t="e">
            <v>#N/A</v>
          </cell>
          <cell r="DQ146" t="e">
            <v>#N/A</v>
          </cell>
          <cell r="DT146" t="e">
            <v>#N/A</v>
          </cell>
        </row>
        <row r="147">
          <cell r="E147" t="e">
            <v>#N/A</v>
          </cell>
          <cell r="I147" t="e">
            <v>#N/A</v>
          </cell>
          <cell r="J147" t="e">
            <v>#N/A</v>
          </cell>
          <cell r="M147" t="e">
            <v>#N/A</v>
          </cell>
          <cell r="P147" t="e">
            <v>#N/A</v>
          </cell>
          <cell r="S147" t="e">
            <v>#N/A</v>
          </cell>
          <cell r="V147" t="e">
            <v>#N/A</v>
          </cell>
          <cell r="Y147" t="e">
            <v>#N/A</v>
          </cell>
          <cell r="AB147" t="e">
            <v>#N/A</v>
          </cell>
          <cell r="AE147" t="e">
            <v>#N/A</v>
          </cell>
          <cell r="AH147" t="e">
            <v>#N/A</v>
          </cell>
          <cell r="AK147" t="e">
            <v>#N/A</v>
          </cell>
          <cell r="AN147" t="e">
            <v>#N/A</v>
          </cell>
          <cell r="AQ147" t="e">
            <v>#N/A</v>
          </cell>
          <cell r="AT147" t="e">
            <v>#N/A</v>
          </cell>
          <cell r="AW147" t="e">
            <v>#N/A</v>
          </cell>
          <cell r="AZ147" t="e">
            <v>#N/A</v>
          </cell>
          <cell r="BC147" t="e">
            <v>#N/A</v>
          </cell>
          <cell r="BF147" t="e">
            <v>#N/A</v>
          </cell>
          <cell r="BI147" t="e">
            <v>#N/A</v>
          </cell>
          <cell r="BL147" t="e">
            <v>#N/A</v>
          </cell>
          <cell r="BO147" t="e">
            <v>#N/A</v>
          </cell>
          <cell r="BR147" t="e">
            <v>#N/A</v>
          </cell>
          <cell r="BU147" t="e">
            <v>#N/A</v>
          </cell>
          <cell r="BX147" t="e">
            <v>#N/A</v>
          </cell>
          <cell r="CA147" t="e">
            <v>#N/A</v>
          </cell>
          <cell r="CD147" t="e">
            <v>#N/A</v>
          </cell>
          <cell r="CG147" t="e">
            <v>#N/A</v>
          </cell>
          <cell r="CJ147" t="e">
            <v>#N/A</v>
          </cell>
          <cell r="CM147" t="e">
            <v>#N/A</v>
          </cell>
          <cell r="CP147" t="e">
            <v>#N/A</v>
          </cell>
          <cell r="CS147" t="e">
            <v>#N/A</v>
          </cell>
          <cell r="CV147" t="e">
            <v>#N/A</v>
          </cell>
          <cell r="CY147" t="e">
            <v>#N/A</v>
          </cell>
          <cell r="DB147" t="e">
            <v>#N/A</v>
          </cell>
          <cell r="DE147" t="e">
            <v>#N/A</v>
          </cell>
          <cell r="DH147" t="e">
            <v>#N/A</v>
          </cell>
          <cell r="DQ147" t="e">
            <v>#N/A</v>
          </cell>
          <cell r="DT147" t="e">
            <v>#N/A</v>
          </cell>
        </row>
        <row r="148">
          <cell r="E148" t="e">
            <v>#N/A</v>
          </cell>
          <cell r="I148" t="e">
            <v>#N/A</v>
          </cell>
          <cell r="J148" t="e">
            <v>#N/A</v>
          </cell>
          <cell r="M148" t="e">
            <v>#N/A</v>
          </cell>
          <cell r="P148" t="e">
            <v>#N/A</v>
          </cell>
          <cell r="S148" t="e">
            <v>#N/A</v>
          </cell>
          <cell r="V148" t="e">
            <v>#N/A</v>
          </cell>
          <cell r="Y148" t="e">
            <v>#N/A</v>
          </cell>
          <cell r="AB148" t="e">
            <v>#N/A</v>
          </cell>
          <cell r="AE148" t="e">
            <v>#N/A</v>
          </cell>
          <cell r="AH148" t="e">
            <v>#N/A</v>
          </cell>
          <cell r="AK148" t="e">
            <v>#N/A</v>
          </cell>
          <cell r="AN148" t="e">
            <v>#N/A</v>
          </cell>
          <cell r="AQ148" t="e">
            <v>#N/A</v>
          </cell>
          <cell r="AT148" t="e">
            <v>#N/A</v>
          </cell>
          <cell r="AW148" t="e">
            <v>#N/A</v>
          </cell>
          <cell r="AZ148" t="e">
            <v>#N/A</v>
          </cell>
          <cell r="BC148" t="e">
            <v>#N/A</v>
          </cell>
          <cell r="BF148" t="e">
            <v>#N/A</v>
          </cell>
          <cell r="BI148" t="e">
            <v>#N/A</v>
          </cell>
          <cell r="BL148" t="e">
            <v>#N/A</v>
          </cell>
          <cell r="BO148" t="e">
            <v>#N/A</v>
          </cell>
          <cell r="BR148" t="e">
            <v>#N/A</v>
          </cell>
          <cell r="BU148" t="e">
            <v>#N/A</v>
          </cell>
          <cell r="BX148" t="e">
            <v>#N/A</v>
          </cell>
          <cell r="CA148" t="e">
            <v>#N/A</v>
          </cell>
          <cell r="CD148" t="e">
            <v>#N/A</v>
          </cell>
          <cell r="CG148" t="e">
            <v>#N/A</v>
          </cell>
          <cell r="CJ148" t="e">
            <v>#N/A</v>
          </cell>
          <cell r="CM148" t="e">
            <v>#N/A</v>
          </cell>
          <cell r="CP148" t="e">
            <v>#N/A</v>
          </cell>
          <cell r="CS148" t="e">
            <v>#N/A</v>
          </cell>
          <cell r="CV148" t="e">
            <v>#N/A</v>
          </cell>
          <cell r="CY148" t="e">
            <v>#N/A</v>
          </cell>
          <cell r="DB148" t="e">
            <v>#N/A</v>
          </cell>
          <cell r="DE148" t="e">
            <v>#N/A</v>
          </cell>
          <cell r="DH148" t="e">
            <v>#N/A</v>
          </cell>
          <cell r="DQ148" t="e">
            <v>#N/A</v>
          </cell>
          <cell r="DT148" t="e">
            <v>#N/A</v>
          </cell>
        </row>
        <row r="149">
          <cell r="E149" t="e">
            <v>#N/A</v>
          </cell>
          <cell r="I149" t="e">
            <v>#N/A</v>
          </cell>
          <cell r="J149" t="e">
            <v>#N/A</v>
          </cell>
          <cell r="M149" t="e">
            <v>#N/A</v>
          </cell>
          <cell r="P149" t="e">
            <v>#N/A</v>
          </cell>
          <cell r="S149" t="e">
            <v>#N/A</v>
          </cell>
          <cell r="V149" t="e">
            <v>#N/A</v>
          </cell>
          <cell r="Y149" t="e">
            <v>#N/A</v>
          </cell>
          <cell r="AB149" t="e">
            <v>#N/A</v>
          </cell>
          <cell r="AE149" t="e">
            <v>#N/A</v>
          </cell>
          <cell r="AH149" t="e">
            <v>#N/A</v>
          </cell>
          <cell r="AK149" t="e">
            <v>#N/A</v>
          </cell>
          <cell r="AN149" t="e">
            <v>#N/A</v>
          </cell>
          <cell r="AQ149" t="e">
            <v>#N/A</v>
          </cell>
          <cell r="AT149" t="e">
            <v>#N/A</v>
          </cell>
          <cell r="AW149" t="e">
            <v>#N/A</v>
          </cell>
          <cell r="AZ149" t="e">
            <v>#N/A</v>
          </cell>
          <cell r="BC149" t="e">
            <v>#N/A</v>
          </cell>
          <cell r="BF149" t="e">
            <v>#N/A</v>
          </cell>
          <cell r="BI149" t="e">
            <v>#N/A</v>
          </cell>
          <cell r="BL149" t="e">
            <v>#N/A</v>
          </cell>
          <cell r="BO149" t="e">
            <v>#N/A</v>
          </cell>
          <cell r="BR149" t="e">
            <v>#N/A</v>
          </cell>
          <cell r="BU149" t="e">
            <v>#N/A</v>
          </cell>
          <cell r="BX149" t="e">
            <v>#N/A</v>
          </cell>
          <cell r="CA149" t="e">
            <v>#N/A</v>
          </cell>
          <cell r="CD149" t="e">
            <v>#N/A</v>
          </cell>
          <cell r="CG149" t="e">
            <v>#N/A</v>
          </cell>
          <cell r="CJ149" t="e">
            <v>#N/A</v>
          </cell>
          <cell r="CM149" t="e">
            <v>#N/A</v>
          </cell>
          <cell r="CP149" t="e">
            <v>#N/A</v>
          </cell>
          <cell r="CS149" t="e">
            <v>#N/A</v>
          </cell>
          <cell r="CV149" t="e">
            <v>#N/A</v>
          </cell>
          <cell r="CY149" t="e">
            <v>#N/A</v>
          </cell>
          <cell r="DB149" t="e">
            <v>#N/A</v>
          </cell>
          <cell r="DE149" t="e">
            <v>#N/A</v>
          </cell>
          <cell r="DH149" t="e">
            <v>#N/A</v>
          </cell>
          <cell r="DQ149" t="e">
            <v>#N/A</v>
          </cell>
          <cell r="DT149" t="e">
            <v>#N/A</v>
          </cell>
        </row>
        <row r="150">
          <cell r="E150" t="e">
            <v>#N/A</v>
          </cell>
          <cell r="I150" t="e">
            <v>#N/A</v>
          </cell>
          <cell r="J150" t="e">
            <v>#N/A</v>
          </cell>
          <cell r="M150" t="e">
            <v>#N/A</v>
          </cell>
          <cell r="P150" t="e">
            <v>#N/A</v>
          </cell>
          <cell r="S150" t="e">
            <v>#N/A</v>
          </cell>
          <cell r="V150" t="e">
            <v>#N/A</v>
          </cell>
          <cell r="Y150" t="e">
            <v>#N/A</v>
          </cell>
          <cell r="AB150" t="e">
            <v>#N/A</v>
          </cell>
          <cell r="AE150" t="e">
            <v>#N/A</v>
          </cell>
          <cell r="AH150" t="e">
            <v>#N/A</v>
          </cell>
          <cell r="AK150" t="e">
            <v>#N/A</v>
          </cell>
          <cell r="AN150" t="e">
            <v>#N/A</v>
          </cell>
          <cell r="AQ150" t="e">
            <v>#N/A</v>
          </cell>
          <cell r="AT150" t="e">
            <v>#N/A</v>
          </cell>
          <cell r="AW150" t="e">
            <v>#N/A</v>
          </cell>
          <cell r="AZ150" t="e">
            <v>#N/A</v>
          </cell>
          <cell r="BC150" t="e">
            <v>#N/A</v>
          </cell>
          <cell r="BF150" t="e">
            <v>#N/A</v>
          </cell>
          <cell r="BI150" t="e">
            <v>#N/A</v>
          </cell>
          <cell r="BL150" t="e">
            <v>#N/A</v>
          </cell>
          <cell r="BO150" t="e">
            <v>#N/A</v>
          </cell>
          <cell r="BR150" t="e">
            <v>#N/A</v>
          </cell>
          <cell r="BU150" t="e">
            <v>#N/A</v>
          </cell>
          <cell r="BX150" t="e">
            <v>#N/A</v>
          </cell>
          <cell r="CA150" t="e">
            <v>#N/A</v>
          </cell>
          <cell r="CD150" t="e">
            <v>#N/A</v>
          </cell>
          <cell r="CG150" t="e">
            <v>#N/A</v>
          </cell>
          <cell r="CJ150" t="e">
            <v>#N/A</v>
          </cell>
          <cell r="CM150" t="e">
            <v>#N/A</v>
          </cell>
          <cell r="CP150" t="e">
            <v>#N/A</v>
          </cell>
          <cell r="CS150" t="e">
            <v>#N/A</v>
          </cell>
          <cell r="CV150" t="e">
            <v>#N/A</v>
          </cell>
          <cell r="CY150" t="e">
            <v>#N/A</v>
          </cell>
          <cell r="DB150" t="e">
            <v>#N/A</v>
          </cell>
          <cell r="DE150" t="e">
            <v>#N/A</v>
          </cell>
          <cell r="DH150" t="e">
            <v>#N/A</v>
          </cell>
          <cell r="DQ150" t="e">
            <v>#N/A</v>
          </cell>
          <cell r="DT150" t="e">
            <v>#N/A</v>
          </cell>
        </row>
        <row r="151">
          <cell r="E151" t="e">
            <v>#N/A</v>
          </cell>
          <cell r="I151" t="e">
            <v>#N/A</v>
          </cell>
          <cell r="J151" t="e">
            <v>#N/A</v>
          </cell>
          <cell r="M151" t="e">
            <v>#N/A</v>
          </cell>
          <cell r="P151" t="e">
            <v>#N/A</v>
          </cell>
          <cell r="S151" t="e">
            <v>#N/A</v>
          </cell>
          <cell r="V151" t="e">
            <v>#N/A</v>
          </cell>
          <cell r="Y151" t="e">
            <v>#N/A</v>
          </cell>
          <cell r="AB151" t="e">
            <v>#N/A</v>
          </cell>
          <cell r="AE151" t="e">
            <v>#N/A</v>
          </cell>
          <cell r="AH151" t="e">
            <v>#N/A</v>
          </cell>
          <cell r="AK151" t="e">
            <v>#N/A</v>
          </cell>
          <cell r="AN151" t="e">
            <v>#N/A</v>
          </cell>
          <cell r="AQ151" t="e">
            <v>#N/A</v>
          </cell>
          <cell r="AT151" t="e">
            <v>#N/A</v>
          </cell>
          <cell r="AW151" t="e">
            <v>#N/A</v>
          </cell>
          <cell r="AZ151" t="e">
            <v>#N/A</v>
          </cell>
          <cell r="BC151" t="e">
            <v>#N/A</v>
          </cell>
          <cell r="BF151" t="e">
            <v>#N/A</v>
          </cell>
          <cell r="BI151" t="e">
            <v>#N/A</v>
          </cell>
          <cell r="BL151" t="e">
            <v>#N/A</v>
          </cell>
          <cell r="BO151" t="e">
            <v>#N/A</v>
          </cell>
          <cell r="BR151" t="e">
            <v>#N/A</v>
          </cell>
          <cell r="BU151" t="e">
            <v>#N/A</v>
          </cell>
          <cell r="BX151" t="e">
            <v>#N/A</v>
          </cell>
          <cell r="CA151" t="e">
            <v>#N/A</v>
          </cell>
          <cell r="CD151" t="e">
            <v>#N/A</v>
          </cell>
          <cell r="CG151" t="e">
            <v>#N/A</v>
          </cell>
          <cell r="CJ151" t="e">
            <v>#N/A</v>
          </cell>
          <cell r="CM151" t="e">
            <v>#N/A</v>
          </cell>
          <cell r="CP151" t="e">
            <v>#N/A</v>
          </cell>
          <cell r="CS151" t="e">
            <v>#N/A</v>
          </cell>
          <cell r="CV151" t="e">
            <v>#N/A</v>
          </cell>
          <cell r="CY151" t="e">
            <v>#N/A</v>
          </cell>
          <cell r="DB151" t="e">
            <v>#N/A</v>
          </cell>
          <cell r="DE151" t="e">
            <v>#N/A</v>
          </cell>
          <cell r="DH151" t="e">
            <v>#N/A</v>
          </cell>
          <cell r="DQ151" t="e">
            <v>#N/A</v>
          </cell>
          <cell r="DT151" t="e">
            <v>#N/A</v>
          </cell>
        </row>
        <row r="152">
          <cell r="E152" t="e">
            <v>#N/A</v>
          </cell>
          <cell r="I152" t="e">
            <v>#N/A</v>
          </cell>
          <cell r="J152" t="e">
            <v>#N/A</v>
          </cell>
          <cell r="M152" t="e">
            <v>#N/A</v>
          </cell>
          <cell r="P152" t="e">
            <v>#N/A</v>
          </cell>
          <cell r="S152" t="e">
            <v>#N/A</v>
          </cell>
          <cell r="V152" t="e">
            <v>#N/A</v>
          </cell>
          <cell r="Y152" t="e">
            <v>#N/A</v>
          </cell>
          <cell r="AB152" t="e">
            <v>#N/A</v>
          </cell>
          <cell r="AE152" t="e">
            <v>#N/A</v>
          </cell>
          <cell r="AH152" t="e">
            <v>#N/A</v>
          </cell>
          <cell r="AK152" t="e">
            <v>#N/A</v>
          </cell>
          <cell r="AN152" t="e">
            <v>#N/A</v>
          </cell>
          <cell r="AQ152" t="e">
            <v>#N/A</v>
          </cell>
          <cell r="AT152" t="e">
            <v>#N/A</v>
          </cell>
          <cell r="AW152" t="e">
            <v>#N/A</v>
          </cell>
          <cell r="AZ152" t="e">
            <v>#N/A</v>
          </cell>
          <cell r="BC152" t="e">
            <v>#N/A</v>
          </cell>
          <cell r="BF152" t="e">
            <v>#N/A</v>
          </cell>
          <cell r="BI152" t="e">
            <v>#N/A</v>
          </cell>
          <cell r="BL152" t="e">
            <v>#N/A</v>
          </cell>
          <cell r="BO152" t="e">
            <v>#N/A</v>
          </cell>
          <cell r="BR152" t="e">
            <v>#N/A</v>
          </cell>
          <cell r="BU152" t="e">
            <v>#N/A</v>
          </cell>
          <cell r="BX152" t="e">
            <v>#N/A</v>
          </cell>
          <cell r="CA152" t="e">
            <v>#N/A</v>
          </cell>
          <cell r="CD152" t="e">
            <v>#N/A</v>
          </cell>
          <cell r="CG152" t="e">
            <v>#N/A</v>
          </cell>
          <cell r="CJ152" t="e">
            <v>#N/A</v>
          </cell>
          <cell r="CM152" t="e">
            <v>#N/A</v>
          </cell>
          <cell r="CP152" t="e">
            <v>#N/A</v>
          </cell>
          <cell r="CS152" t="e">
            <v>#N/A</v>
          </cell>
          <cell r="CV152" t="e">
            <v>#N/A</v>
          </cell>
          <cell r="CY152" t="e">
            <v>#N/A</v>
          </cell>
          <cell r="DB152" t="e">
            <v>#N/A</v>
          </cell>
          <cell r="DE152" t="e">
            <v>#N/A</v>
          </cell>
          <cell r="DH152" t="e">
            <v>#N/A</v>
          </cell>
          <cell r="DQ152" t="e">
            <v>#N/A</v>
          </cell>
          <cell r="DT152" t="e">
            <v>#N/A</v>
          </cell>
        </row>
        <row r="153">
          <cell r="E153" t="e">
            <v>#N/A</v>
          </cell>
          <cell r="I153" t="e">
            <v>#N/A</v>
          </cell>
          <cell r="J153" t="e">
            <v>#N/A</v>
          </cell>
          <cell r="M153" t="e">
            <v>#N/A</v>
          </cell>
          <cell r="P153" t="e">
            <v>#N/A</v>
          </cell>
          <cell r="S153" t="e">
            <v>#N/A</v>
          </cell>
          <cell r="V153" t="e">
            <v>#N/A</v>
          </cell>
          <cell r="Y153" t="e">
            <v>#N/A</v>
          </cell>
          <cell r="AB153" t="e">
            <v>#N/A</v>
          </cell>
          <cell r="AE153" t="e">
            <v>#N/A</v>
          </cell>
          <cell r="AH153" t="e">
            <v>#N/A</v>
          </cell>
          <cell r="AK153" t="e">
            <v>#N/A</v>
          </cell>
          <cell r="AN153" t="e">
            <v>#N/A</v>
          </cell>
          <cell r="AQ153" t="e">
            <v>#N/A</v>
          </cell>
          <cell r="AT153" t="e">
            <v>#N/A</v>
          </cell>
          <cell r="AW153" t="e">
            <v>#N/A</v>
          </cell>
          <cell r="AZ153" t="e">
            <v>#N/A</v>
          </cell>
          <cell r="BC153" t="e">
            <v>#N/A</v>
          </cell>
          <cell r="BF153" t="e">
            <v>#N/A</v>
          </cell>
          <cell r="BI153" t="e">
            <v>#N/A</v>
          </cell>
          <cell r="BL153" t="e">
            <v>#N/A</v>
          </cell>
          <cell r="BO153" t="e">
            <v>#N/A</v>
          </cell>
          <cell r="BR153" t="e">
            <v>#N/A</v>
          </cell>
          <cell r="BU153" t="e">
            <v>#N/A</v>
          </cell>
          <cell r="BX153" t="e">
            <v>#N/A</v>
          </cell>
          <cell r="CA153" t="e">
            <v>#N/A</v>
          </cell>
          <cell r="CD153" t="e">
            <v>#N/A</v>
          </cell>
          <cell r="CG153" t="e">
            <v>#N/A</v>
          </cell>
          <cell r="CJ153" t="e">
            <v>#N/A</v>
          </cell>
          <cell r="CM153" t="e">
            <v>#N/A</v>
          </cell>
          <cell r="CP153" t="e">
            <v>#N/A</v>
          </cell>
          <cell r="CS153" t="e">
            <v>#N/A</v>
          </cell>
          <cell r="CV153" t="e">
            <v>#N/A</v>
          </cell>
          <cell r="CY153" t="e">
            <v>#N/A</v>
          </cell>
          <cell r="DB153" t="e">
            <v>#N/A</v>
          </cell>
          <cell r="DE153" t="e">
            <v>#N/A</v>
          </cell>
          <cell r="DH153" t="e">
            <v>#N/A</v>
          </cell>
          <cell r="DQ153" t="e">
            <v>#N/A</v>
          </cell>
          <cell r="DT153" t="e">
            <v>#N/A</v>
          </cell>
        </row>
        <row r="154">
          <cell r="E154" t="e">
            <v>#N/A</v>
          </cell>
          <cell r="I154" t="e">
            <v>#N/A</v>
          </cell>
          <cell r="J154" t="e">
            <v>#N/A</v>
          </cell>
          <cell r="M154" t="e">
            <v>#N/A</v>
          </cell>
          <cell r="P154" t="e">
            <v>#N/A</v>
          </cell>
          <cell r="S154" t="e">
            <v>#N/A</v>
          </cell>
          <cell r="V154" t="e">
            <v>#N/A</v>
          </cell>
          <cell r="Y154" t="e">
            <v>#N/A</v>
          </cell>
          <cell r="AB154" t="e">
            <v>#N/A</v>
          </cell>
          <cell r="AE154" t="e">
            <v>#N/A</v>
          </cell>
          <cell r="AH154" t="e">
            <v>#N/A</v>
          </cell>
          <cell r="AK154" t="e">
            <v>#N/A</v>
          </cell>
          <cell r="AN154" t="e">
            <v>#N/A</v>
          </cell>
          <cell r="AQ154" t="e">
            <v>#N/A</v>
          </cell>
          <cell r="AT154" t="e">
            <v>#N/A</v>
          </cell>
          <cell r="AW154" t="e">
            <v>#N/A</v>
          </cell>
          <cell r="AZ154" t="e">
            <v>#N/A</v>
          </cell>
          <cell r="BC154" t="e">
            <v>#N/A</v>
          </cell>
          <cell r="BF154" t="e">
            <v>#N/A</v>
          </cell>
          <cell r="BI154" t="e">
            <v>#N/A</v>
          </cell>
          <cell r="BL154" t="e">
            <v>#N/A</v>
          </cell>
          <cell r="BO154" t="e">
            <v>#N/A</v>
          </cell>
          <cell r="BR154" t="e">
            <v>#N/A</v>
          </cell>
          <cell r="BU154" t="e">
            <v>#N/A</v>
          </cell>
          <cell r="BX154" t="e">
            <v>#N/A</v>
          </cell>
          <cell r="CA154" t="e">
            <v>#N/A</v>
          </cell>
          <cell r="CD154" t="e">
            <v>#N/A</v>
          </cell>
          <cell r="CG154" t="e">
            <v>#N/A</v>
          </cell>
          <cell r="CJ154" t="e">
            <v>#N/A</v>
          </cell>
          <cell r="CM154" t="e">
            <v>#N/A</v>
          </cell>
          <cell r="CP154" t="e">
            <v>#N/A</v>
          </cell>
          <cell r="CS154" t="e">
            <v>#N/A</v>
          </cell>
          <cell r="CV154" t="e">
            <v>#N/A</v>
          </cell>
          <cell r="CY154" t="e">
            <v>#N/A</v>
          </cell>
          <cell r="DB154" t="e">
            <v>#N/A</v>
          </cell>
          <cell r="DE154" t="e">
            <v>#N/A</v>
          </cell>
          <cell r="DH154" t="e">
            <v>#N/A</v>
          </cell>
          <cell r="DQ154" t="e">
            <v>#N/A</v>
          </cell>
          <cell r="DT154" t="e">
            <v>#N/A</v>
          </cell>
        </row>
        <row r="155">
          <cell r="E155" t="e">
            <v>#N/A</v>
          </cell>
          <cell r="I155" t="e">
            <v>#N/A</v>
          </cell>
          <cell r="J155" t="e">
            <v>#N/A</v>
          </cell>
          <cell r="M155" t="e">
            <v>#N/A</v>
          </cell>
          <cell r="P155" t="e">
            <v>#N/A</v>
          </cell>
          <cell r="S155" t="e">
            <v>#N/A</v>
          </cell>
          <cell r="V155" t="e">
            <v>#N/A</v>
          </cell>
          <cell r="Y155" t="e">
            <v>#N/A</v>
          </cell>
          <cell r="AB155" t="e">
            <v>#N/A</v>
          </cell>
          <cell r="AE155" t="e">
            <v>#N/A</v>
          </cell>
          <cell r="AH155" t="e">
            <v>#N/A</v>
          </cell>
          <cell r="AK155" t="e">
            <v>#N/A</v>
          </cell>
          <cell r="AN155" t="e">
            <v>#N/A</v>
          </cell>
          <cell r="AQ155" t="e">
            <v>#N/A</v>
          </cell>
          <cell r="AT155" t="e">
            <v>#N/A</v>
          </cell>
          <cell r="AW155" t="e">
            <v>#N/A</v>
          </cell>
          <cell r="AZ155" t="e">
            <v>#N/A</v>
          </cell>
          <cell r="BC155" t="e">
            <v>#N/A</v>
          </cell>
          <cell r="BF155" t="e">
            <v>#N/A</v>
          </cell>
          <cell r="BI155" t="e">
            <v>#N/A</v>
          </cell>
          <cell r="BL155" t="e">
            <v>#N/A</v>
          </cell>
          <cell r="BO155" t="e">
            <v>#N/A</v>
          </cell>
          <cell r="BR155" t="e">
            <v>#N/A</v>
          </cell>
          <cell r="BU155" t="e">
            <v>#N/A</v>
          </cell>
          <cell r="BX155" t="e">
            <v>#N/A</v>
          </cell>
          <cell r="CA155" t="e">
            <v>#N/A</v>
          </cell>
          <cell r="CD155" t="e">
            <v>#N/A</v>
          </cell>
          <cell r="CG155" t="e">
            <v>#N/A</v>
          </cell>
          <cell r="CJ155" t="e">
            <v>#N/A</v>
          </cell>
          <cell r="CM155" t="e">
            <v>#N/A</v>
          </cell>
          <cell r="CP155" t="e">
            <v>#N/A</v>
          </cell>
          <cell r="CS155" t="e">
            <v>#N/A</v>
          </cell>
          <cell r="CV155" t="e">
            <v>#N/A</v>
          </cell>
          <cell r="CY155" t="e">
            <v>#N/A</v>
          </cell>
          <cell r="DB155" t="e">
            <v>#N/A</v>
          </cell>
          <cell r="DE155" t="e">
            <v>#N/A</v>
          </cell>
          <cell r="DH155" t="e">
            <v>#N/A</v>
          </cell>
          <cell r="DQ155" t="e">
            <v>#N/A</v>
          </cell>
          <cell r="DT155" t="e">
            <v>#N/A</v>
          </cell>
        </row>
        <row r="156">
          <cell r="E156" t="e">
            <v>#N/A</v>
          </cell>
          <cell r="I156" t="e">
            <v>#N/A</v>
          </cell>
          <cell r="J156" t="e">
            <v>#N/A</v>
          </cell>
          <cell r="M156" t="e">
            <v>#N/A</v>
          </cell>
          <cell r="P156" t="e">
            <v>#N/A</v>
          </cell>
          <cell r="S156" t="e">
            <v>#N/A</v>
          </cell>
          <cell r="V156" t="e">
            <v>#N/A</v>
          </cell>
          <cell r="Y156" t="e">
            <v>#N/A</v>
          </cell>
          <cell r="AB156" t="e">
            <v>#N/A</v>
          </cell>
          <cell r="AE156" t="e">
            <v>#N/A</v>
          </cell>
          <cell r="AH156" t="e">
            <v>#N/A</v>
          </cell>
          <cell r="AK156" t="e">
            <v>#N/A</v>
          </cell>
          <cell r="AN156" t="e">
            <v>#N/A</v>
          </cell>
          <cell r="AQ156" t="e">
            <v>#N/A</v>
          </cell>
          <cell r="AT156" t="e">
            <v>#N/A</v>
          </cell>
          <cell r="AW156" t="e">
            <v>#N/A</v>
          </cell>
          <cell r="AZ156" t="e">
            <v>#N/A</v>
          </cell>
          <cell r="BC156" t="e">
            <v>#N/A</v>
          </cell>
          <cell r="BF156" t="e">
            <v>#N/A</v>
          </cell>
          <cell r="BI156" t="e">
            <v>#N/A</v>
          </cell>
          <cell r="BL156" t="e">
            <v>#N/A</v>
          </cell>
          <cell r="BO156" t="e">
            <v>#N/A</v>
          </cell>
          <cell r="BR156" t="e">
            <v>#N/A</v>
          </cell>
          <cell r="BU156" t="e">
            <v>#N/A</v>
          </cell>
          <cell r="BX156" t="e">
            <v>#N/A</v>
          </cell>
          <cell r="CA156" t="e">
            <v>#N/A</v>
          </cell>
          <cell r="CD156" t="e">
            <v>#N/A</v>
          </cell>
          <cell r="CG156" t="e">
            <v>#N/A</v>
          </cell>
          <cell r="CJ156" t="e">
            <v>#N/A</v>
          </cell>
          <cell r="CM156" t="e">
            <v>#N/A</v>
          </cell>
          <cell r="CP156" t="e">
            <v>#N/A</v>
          </cell>
          <cell r="CS156" t="e">
            <v>#N/A</v>
          </cell>
          <cell r="CV156" t="e">
            <v>#N/A</v>
          </cell>
          <cell r="CY156" t="e">
            <v>#N/A</v>
          </cell>
          <cell r="DB156" t="e">
            <v>#N/A</v>
          </cell>
          <cell r="DE156" t="e">
            <v>#N/A</v>
          </cell>
          <cell r="DH156" t="e">
            <v>#N/A</v>
          </cell>
          <cell r="DQ156" t="e">
            <v>#N/A</v>
          </cell>
          <cell r="DT156" t="e">
            <v>#N/A</v>
          </cell>
        </row>
        <row r="157">
          <cell r="E157" t="e">
            <v>#N/A</v>
          </cell>
          <cell r="I157" t="e">
            <v>#N/A</v>
          </cell>
          <cell r="J157" t="e">
            <v>#N/A</v>
          </cell>
          <cell r="M157" t="e">
            <v>#N/A</v>
          </cell>
          <cell r="P157" t="e">
            <v>#N/A</v>
          </cell>
          <cell r="S157" t="e">
            <v>#N/A</v>
          </cell>
          <cell r="V157" t="e">
            <v>#N/A</v>
          </cell>
          <cell r="Y157" t="e">
            <v>#N/A</v>
          </cell>
          <cell r="AB157" t="e">
            <v>#N/A</v>
          </cell>
          <cell r="AE157" t="e">
            <v>#N/A</v>
          </cell>
          <cell r="AH157" t="e">
            <v>#N/A</v>
          </cell>
          <cell r="AK157" t="e">
            <v>#N/A</v>
          </cell>
          <cell r="AN157" t="e">
            <v>#N/A</v>
          </cell>
          <cell r="AQ157" t="e">
            <v>#N/A</v>
          </cell>
          <cell r="AT157" t="e">
            <v>#N/A</v>
          </cell>
          <cell r="AW157" t="e">
            <v>#N/A</v>
          </cell>
          <cell r="AZ157" t="e">
            <v>#N/A</v>
          </cell>
          <cell r="BC157" t="e">
            <v>#N/A</v>
          </cell>
          <cell r="BF157" t="e">
            <v>#N/A</v>
          </cell>
          <cell r="BI157" t="e">
            <v>#N/A</v>
          </cell>
          <cell r="BL157" t="e">
            <v>#N/A</v>
          </cell>
          <cell r="BO157" t="e">
            <v>#N/A</v>
          </cell>
          <cell r="BR157" t="e">
            <v>#N/A</v>
          </cell>
          <cell r="BU157" t="e">
            <v>#N/A</v>
          </cell>
          <cell r="BX157" t="e">
            <v>#N/A</v>
          </cell>
          <cell r="CA157" t="e">
            <v>#N/A</v>
          </cell>
          <cell r="CD157" t="e">
            <v>#N/A</v>
          </cell>
          <cell r="CG157" t="e">
            <v>#N/A</v>
          </cell>
          <cell r="CJ157" t="e">
            <v>#N/A</v>
          </cell>
          <cell r="CM157" t="e">
            <v>#N/A</v>
          </cell>
          <cell r="CP157" t="e">
            <v>#N/A</v>
          </cell>
          <cell r="CS157" t="e">
            <v>#N/A</v>
          </cell>
          <cell r="CV157" t="e">
            <v>#N/A</v>
          </cell>
          <cell r="CY157" t="e">
            <v>#N/A</v>
          </cell>
          <cell r="DB157" t="e">
            <v>#N/A</v>
          </cell>
          <cell r="DE157" t="e">
            <v>#N/A</v>
          </cell>
          <cell r="DH157" t="e">
            <v>#N/A</v>
          </cell>
          <cell r="DQ157" t="e">
            <v>#N/A</v>
          </cell>
          <cell r="DT157" t="e">
            <v>#N/A</v>
          </cell>
        </row>
        <row r="158">
          <cell r="E158" t="e">
            <v>#N/A</v>
          </cell>
          <cell r="I158" t="e">
            <v>#N/A</v>
          </cell>
          <cell r="J158" t="e">
            <v>#N/A</v>
          </cell>
          <cell r="M158" t="e">
            <v>#N/A</v>
          </cell>
          <cell r="P158" t="e">
            <v>#N/A</v>
          </cell>
          <cell r="S158" t="e">
            <v>#N/A</v>
          </cell>
          <cell r="V158" t="e">
            <v>#N/A</v>
          </cell>
          <cell r="Y158" t="e">
            <v>#N/A</v>
          </cell>
          <cell r="AB158" t="e">
            <v>#N/A</v>
          </cell>
          <cell r="AE158" t="e">
            <v>#N/A</v>
          </cell>
          <cell r="AH158" t="e">
            <v>#N/A</v>
          </cell>
          <cell r="AK158" t="e">
            <v>#N/A</v>
          </cell>
          <cell r="AN158" t="e">
            <v>#N/A</v>
          </cell>
          <cell r="AQ158" t="e">
            <v>#N/A</v>
          </cell>
          <cell r="AT158" t="e">
            <v>#N/A</v>
          </cell>
          <cell r="AW158" t="e">
            <v>#N/A</v>
          </cell>
          <cell r="AZ158" t="e">
            <v>#N/A</v>
          </cell>
          <cell r="BC158" t="e">
            <v>#N/A</v>
          </cell>
          <cell r="BF158" t="e">
            <v>#N/A</v>
          </cell>
          <cell r="BI158" t="e">
            <v>#N/A</v>
          </cell>
          <cell r="BL158" t="e">
            <v>#N/A</v>
          </cell>
          <cell r="BO158" t="e">
            <v>#N/A</v>
          </cell>
          <cell r="BR158" t="e">
            <v>#N/A</v>
          </cell>
          <cell r="BU158" t="e">
            <v>#N/A</v>
          </cell>
          <cell r="BX158" t="e">
            <v>#N/A</v>
          </cell>
          <cell r="CA158" t="e">
            <v>#N/A</v>
          </cell>
          <cell r="CD158" t="e">
            <v>#N/A</v>
          </cell>
          <cell r="CG158" t="e">
            <v>#N/A</v>
          </cell>
          <cell r="CJ158" t="e">
            <v>#N/A</v>
          </cell>
          <cell r="CM158" t="e">
            <v>#N/A</v>
          </cell>
          <cell r="CP158" t="e">
            <v>#N/A</v>
          </cell>
          <cell r="CS158" t="e">
            <v>#N/A</v>
          </cell>
          <cell r="CV158" t="e">
            <v>#N/A</v>
          </cell>
          <cell r="CY158" t="e">
            <v>#N/A</v>
          </cell>
          <cell r="DB158" t="e">
            <v>#N/A</v>
          </cell>
          <cell r="DE158" t="e">
            <v>#N/A</v>
          </cell>
          <cell r="DH158" t="e">
            <v>#N/A</v>
          </cell>
          <cell r="DQ158" t="e">
            <v>#N/A</v>
          </cell>
          <cell r="DT158" t="e">
            <v>#N/A</v>
          </cell>
        </row>
        <row r="159">
          <cell r="E159" t="e">
            <v>#N/A</v>
          </cell>
          <cell r="I159" t="e">
            <v>#N/A</v>
          </cell>
          <cell r="J159" t="e">
            <v>#N/A</v>
          </cell>
          <cell r="M159" t="e">
            <v>#N/A</v>
          </cell>
          <cell r="P159" t="e">
            <v>#N/A</v>
          </cell>
          <cell r="S159" t="e">
            <v>#N/A</v>
          </cell>
          <cell r="V159" t="e">
            <v>#N/A</v>
          </cell>
          <cell r="Y159" t="e">
            <v>#N/A</v>
          </cell>
          <cell r="AB159" t="e">
            <v>#N/A</v>
          </cell>
          <cell r="AE159" t="e">
            <v>#N/A</v>
          </cell>
          <cell r="AH159" t="e">
            <v>#N/A</v>
          </cell>
          <cell r="AK159" t="e">
            <v>#N/A</v>
          </cell>
          <cell r="AN159" t="e">
            <v>#N/A</v>
          </cell>
          <cell r="AQ159" t="e">
            <v>#N/A</v>
          </cell>
          <cell r="AT159" t="e">
            <v>#N/A</v>
          </cell>
          <cell r="AW159" t="e">
            <v>#N/A</v>
          </cell>
          <cell r="AZ159" t="e">
            <v>#N/A</v>
          </cell>
          <cell r="BC159" t="e">
            <v>#N/A</v>
          </cell>
          <cell r="BF159" t="e">
            <v>#N/A</v>
          </cell>
          <cell r="BI159" t="e">
            <v>#N/A</v>
          </cell>
          <cell r="BL159" t="e">
            <v>#N/A</v>
          </cell>
          <cell r="BO159" t="e">
            <v>#N/A</v>
          </cell>
          <cell r="BR159" t="e">
            <v>#N/A</v>
          </cell>
          <cell r="BU159" t="e">
            <v>#N/A</v>
          </cell>
          <cell r="BX159" t="e">
            <v>#N/A</v>
          </cell>
          <cell r="CA159" t="e">
            <v>#N/A</v>
          </cell>
          <cell r="CD159" t="e">
            <v>#N/A</v>
          </cell>
          <cell r="CG159" t="e">
            <v>#N/A</v>
          </cell>
          <cell r="CJ159" t="e">
            <v>#N/A</v>
          </cell>
          <cell r="CM159" t="e">
            <v>#N/A</v>
          </cell>
          <cell r="CP159" t="e">
            <v>#N/A</v>
          </cell>
          <cell r="CS159" t="e">
            <v>#N/A</v>
          </cell>
          <cell r="CV159" t="e">
            <v>#N/A</v>
          </cell>
          <cell r="CY159" t="e">
            <v>#N/A</v>
          </cell>
          <cell r="DB159" t="e">
            <v>#N/A</v>
          </cell>
          <cell r="DE159" t="e">
            <v>#N/A</v>
          </cell>
          <cell r="DH159" t="e">
            <v>#N/A</v>
          </cell>
          <cell r="DQ159" t="e">
            <v>#N/A</v>
          </cell>
          <cell r="DT159" t="e">
            <v>#N/A</v>
          </cell>
        </row>
        <row r="160">
          <cell r="E160" t="e">
            <v>#N/A</v>
          </cell>
          <cell r="I160" t="e">
            <v>#N/A</v>
          </cell>
          <cell r="J160" t="e">
            <v>#N/A</v>
          </cell>
          <cell r="M160" t="e">
            <v>#N/A</v>
          </cell>
          <cell r="P160" t="e">
            <v>#N/A</v>
          </cell>
          <cell r="S160" t="e">
            <v>#N/A</v>
          </cell>
          <cell r="V160" t="e">
            <v>#N/A</v>
          </cell>
          <cell r="Y160" t="e">
            <v>#N/A</v>
          </cell>
          <cell r="AB160" t="e">
            <v>#N/A</v>
          </cell>
          <cell r="AE160" t="e">
            <v>#N/A</v>
          </cell>
          <cell r="AH160" t="e">
            <v>#N/A</v>
          </cell>
          <cell r="AK160" t="e">
            <v>#N/A</v>
          </cell>
          <cell r="AN160" t="e">
            <v>#N/A</v>
          </cell>
          <cell r="AQ160" t="e">
            <v>#N/A</v>
          </cell>
          <cell r="AT160" t="e">
            <v>#N/A</v>
          </cell>
          <cell r="AW160" t="e">
            <v>#N/A</v>
          </cell>
          <cell r="AZ160" t="e">
            <v>#N/A</v>
          </cell>
          <cell r="BC160" t="e">
            <v>#N/A</v>
          </cell>
          <cell r="BF160" t="e">
            <v>#N/A</v>
          </cell>
          <cell r="BI160" t="e">
            <v>#N/A</v>
          </cell>
          <cell r="BL160" t="e">
            <v>#N/A</v>
          </cell>
          <cell r="BO160" t="e">
            <v>#N/A</v>
          </cell>
          <cell r="BR160" t="e">
            <v>#N/A</v>
          </cell>
          <cell r="BU160" t="e">
            <v>#N/A</v>
          </cell>
          <cell r="BX160" t="e">
            <v>#N/A</v>
          </cell>
          <cell r="CA160" t="e">
            <v>#N/A</v>
          </cell>
          <cell r="CD160" t="e">
            <v>#N/A</v>
          </cell>
          <cell r="CG160" t="e">
            <v>#N/A</v>
          </cell>
          <cell r="CJ160" t="e">
            <v>#N/A</v>
          </cell>
          <cell r="CM160" t="e">
            <v>#N/A</v>
          </cell>
          <cell r="CP160" t="e">
            <v>#N/A</v>
          </cell>
          <cell r="CS160" t="e">
            <v>#N/A</v>
          </cell>
          <cell r="CV160" t="e">
            <v>#N/A</v>
          </cell>
          <cell r="CY160" t="e">
            <v>#N/A</v>
          </cell>
          <cell r="DB160" t="e">
            <v>#N/A</v>
          </cell>
          <cell r="DE160" t="e">
            <v>#N/A</v>
          </cell>
          <cell r="DH160" t="e">
            <v>#N/A</v>
          </cell>
          <cell r="DQ160" t="e">
            <v>#N/A</v>
          </cell>
          <cell r="DT160" t="e">
            <v>#N/A</v>
          </cell>
        </row>
        <row r="161">
          <cell r="E161" t="e">
            <v>#N/A</v>
          </cell>
          <cell r="I161" t="e">
            <v>#N/A</v>
          </cell>
          <cell r="J161" t="e">
            <v>#N/A</v>
          </cell>
          <cell r="M161" t="e">
            <v>#N/A</v>
          </cell>
          <cell r="P161" t="e">
            <v>#N/A</v>
          </cell>
          <cell r="S161" t="e">
            <v>#N/A</v>
          </cell>
          <cell r="V161" t="e">
            <v>#N/A</v>
          </cell>
          <cell r="Y161" t="e">
            <v>#N/A</v>
          </cell>
          <cell r="AB161" t="e">
            <v>#N/A</v>
          </cell>
          <cell r="AE161" t="e">
            <v>#N/A</v>
          </cell>
          <cell r="AH161" t="e">
            <v>#N/A</v>
          </cell>
          <cell r="AK161" t="e">
            <v>#N/A</v>
          </cell>
          <cell r="AN161" t="e">
            <v>#N/A</v>
          </cell>
          <cell r="AQ161" t="e">
            <v>#N/A</v>
          </cell>
          <cell r="AT161" t="e">
            <v>#N/A</v>
          </cell>
          <cell r="AW161" t="e">
            <v>#N/A</v>
          </cell>
          <cell r="AZ161" t="e">
            <v>#N/A</v>
          </cell>
          <cell r="BC161" t="e">
            <v>#N/A</v>
          </cell>
          <cell r="BF161" t="e">
            <v>#N/A</v>
          </cell>
          <cell r="BI161" t="e">
            <v>#N/A</v>
          </cell>
          <cell r="BL161" t="e">
            <v>#N/A</v>
          </cell>
          <cell r="BO161" t="e">
            <v>#N/A</v>
          </cell>
          <cell r="BR161" t="e">
            <v>#N/A</v>
          </cell>
          <cell r="BU161" t="e">
            <v>#N/A</v>
          </cell>
          <cell r="BX161" t="e">
            <v>#N/A</v>
          </cell>
          <cell r="CA161" t="e">
            <v>#N/A</v>
          </cell>
          <cell r="CD161" t="e">
            <v>#N/A</v>
          </cell>
          <cell r="CG161" t="e">
            <v>#N/A</v>
          </cell>
          <cell r="CJ161" t="e">
            <v>#N/A</v>
          </cell>
          <cell r="CM161" t="e">
            <v>#N/A</v>
          </cell>
          <cell r="CP161" t="e">
            <v>#N/A</v>
          </cell>
          <cell r="CS161" t="e">
            <v>#N/A</v>
          </cell>
          <cell r="CV161" t="e">
            <v>#N/A</v>
          </cell>
          <cell r="CY161" t="e">
            <v>#N/A</v>
          </cell>
          <cell r="DB161" t="e">
            <v>#N/A</v>
          </cell>
          <cell r="DE161" t="e">
            <v>#N/A</v>
          </cell>
          <cell r="DH161" t="e">
            <v>#N/A</v>
          </cell>
          <cell r="DQ161" t="e">
            <v>#N/A</v>
          </cell>
          <cell r="DT161" t="e">
            <v>#N/A</v>
          </cell>
        </row>
        <row r="162">
          <cell r="E162" t="e">
            <v>#N/A</v>
          </cell>
          <cell r="I162" t="e">
            <v>#N/A</v>
          </cell>
          <cell r="J162" t="e">
            <v>#N/A</v>
          </cell>
          <cell r="M162" t="e">
            <v>#N/A</v>
          </cell>
          <cell r="P162" t="e">
            <v>#N/A</v>
          </cell>
          <cell r="S162" t="e">
            <v>#N/A</v>
          </cell>
          <cell r="V162" t="e">
            <v>#N/A</v>
          </cell>
          <cell r="Y162" t="e">
            <v>#N/A</v>
          </cell>
          <cell r="AB162" t="e">
            <v>#N/A</v>
          </cell>
          <cell r="AE162" t="e">
            <v>#N/A</v>
          </cell>
          <cell r="AH162" t="e">
            <v>#N/A</v>
          </cell>
          <cell r="AK162" t="e">
            <v>#N/A</v>
          </cell>
          <cell r="AN162" t="e">
            <v>#N/A</v>
          </cell>
          <cell r="AQ162" t="e">
            <v>#N/A</v>
          </cell>
          <cell r="AT162" t="e">
            <v>#N/A</v>
          </cell>
          <cell r="AW162" t="e">
            <v>#N/A</v>
          </cell>
          <cell r="AZ162" t="e">
            <v>#N/A</v>
          </cell>
          <cell r="BC162" t="e">
            <v>#N/A</v>
          </cell>
          <cell r="BF162" t="e">
            <v>#N/A</v>
          </cell>
          <cell r="BI162" t="e">
            <v>#N/A</v>
          </cell>
          <cell r="BL162" t="e">
            <v>#N/A</v>
          </cell>
          <cell r="BO162" t="e">
            <v>#N/A</v>
          </cell>
          <cell r="BR162" t="e">
            <v>#N/A</v>
          </cell>
          <cell r="BU162" t="e">
            <v>#N/A</v>
          </cell>
          <cell r="BX162" t="e">
            <v>#N/A</v>
          </cell>
          <cell r="CA162" t="e">
            <v>#N/A</v>
          </cell>
          <cell r="CD162" t="e">
            <v>#N/A</v>
          </cell>
          <cell r="CG162" t="e">
            <v>#N/A</v>
          </cell>
          <cell r="CJ162" t="e">
            <v>#N/A</v>
          </cell>
          <cell r="CM162" t="e">
            <v>#N/A</v>
          </cell>
          <cell r="CP162" t="e">
            <v>#N/A</v>
          </cell>
          <cell r="CS162" t="e">
            <v>#N/A</v>
          </cell>
          <cell r="CV162" t="e">
            <v>#N/A</v>
          </cell>
          <cell r="CY162" t="e">
            <v>#N/A</v>
          </cell>
          <cell r="DB162" t="e">
            <v>#N/A</v>
          </cell>
          <cell r="DE162" t="e">
            <v>#N/A</v>
          </cell>
          <cell r="DH162" t="e">
            <v>#N/A</v>
          </cell>
          <cell r="DQ162" t="e">
            <v>#N/A</v>
          </cell>
          <cell r="DT162" t="e">
            <v>#N/A</v>
          </cell>
        </row>
        <row r="163">
          <cell r="E163" t="e">
            <v>#N/A</v>
          </cell>
          <cell r="I163" t="e">
            <v>#N/A</v>
          </cell>
          <cell r="J163" t="e">
            <v>#N/A</v>
          </cell>
          <cell r="M163" t="e">
            <v>#N/A</v>
          </cell>
          <cell r="P163" t="e">
            <v>#N/A</v>
          </cell>
          <cell r="S163" t="e">
            <v>#N/A</v>
          </cell>
          <cell r="V163" t="e">
            <v>#N/A</v>
          </cell>
          <cell r="Y163" t="e">
            <v>#N/A</v>
          </cell>
          <cell r="AB163" t="e">
            <v>#N/A</v>
          </cell>
          <cell r="AE163" t="e">
            <v>#N/A</v>
          </cell>
          <cell r="AH163" t="e">
            <v>#N/A</v>
          </cell>
          <cell r="AK163" t="e">
            <v>#N/A</v>
          </cell>
          <cell r="AN163" t="e">
            <v>#N/A</v>
          </cell>
          <cell r="AQ163" t="e">
            <v>#N/A</v>
          </cell>
          <cell r="AT163" t="e">
            <v>#N/A</v>
          </cell>
          <cell r="AW163" t="e">
            <v>#N/A</v>
          </cell>
          <cell r="AZ163" t="e">
            <v>#N/A</v>
          </cell>
          <cell r="BC163" t="e">
            <v>#N/A</v>
          </cell>
          <cell r="BF163" t="e">
            <v>#N/A</v>
          </cell>
          <cell r="BI163" t="e">
            <v>#N/A</v>
          </cell>
          <cell r="BL163" t="e">
            <v>#N/A</v>
          </cell>
          <cell r="BO163" t="e">
            <v>#N/A</v>
          </cell>
          <cell r="BR163" t="e">
            <v>#N/A</v>
          </cell>
          <cell r="BU163" t="e">
            <v>#N/A</v>
          </cell>
          <cell r="BX163" t="e">
            <v>#N/A</v>
          </cell>
          <cell r="CA163" t="e">
            <v>#N/A</v>
          </cell>
          <cell r="CD163" t="e">
            <v>#N/A</v>
          </cell>
          <cell r="CG163" t="e">
            <v>#N/A</v>
          </cell>
          <cell r="CJ163" t="e">
            <v>#N/A</v>
          </cell>
          <cell r="CM163" t="e">
            <v>#N/A</v>
          </cell>
          <cell r="CP163" t="e">
            <v>#N/A</v>
          </cell>
          <cell r="CS163" t="e">
            <v>#N/A</v>
          </cell>
          <cell r="CV163" t="e">
            <v>#N/A</v>
          </cell>
          <cell r="CY163" t="e">
            <v>#N/A</v>
          </cell>
          <cell r="DB163" t="e">
            <v>#N/A</v>
          </cell>
          <cell r="DE163" t="e">
            <v>#N/A</v>
          </cell>
          <cell r="DH163" t="e">
            <v>#N/A</v>
          </cell>
          <cell r="DQ163" t="e">
            <v>#N/A</v>
          </cell>
          <cell r="DT163" t="e">
            <v>#N/A</v>
          </cell>
        </row>
        <row r="164">
          <cell r="E164" t="e">
            <v>#N/A</v>
          </cell>
          <cell r="I164" t="e">
            <v>#N/A</v>
          </cell>
          <cell r="J164" t="e">
            <v>#N/A</v>
          </cell>
          <cell r="M164" t="e">
            <v>#N/A</v>
          </cell>
          <cell r="P164" t="e">
            <v>#N/A</v>
          </cell>
          <cell r="S164" t="e">
            <v>#N/A</v>
          </cell>
          <cell r="V164" t="e">
            <v>#N/A</v>
          </cell>
          <cell r="Y164" t="e">
            <v>#N/A</v>
          </cell>
          <cell r="AB164" t="e">
            <v>#N/A</v>
          </cell>
          <cell r="AE164" t="e">
            <v>#N/A</v>
          </cell>
          <cell r="AH164" t="e">
            <v>#N/A</v>
          </cell>
          <cell r="AK164" t="e">
            <v>#N/A</v>
          </cell>
          <cell r="AN164" t="e">
            <v>#N/A</v>
          </cell>
          <cell r="AQ164" t="e">
            <v>#N/A</v>
          </cell>
          <cell r="AT164" t="e">
            <v>#N/A</v>
          </cell>
          <cell r="AW164" t="e">
            <v>#N/A</v>
          </cell>
          <cell r="AZ164" t="e">
            <v>#N/A</v>
          </cell>
          <cell r="BC164" t="e">
            <v>#N/A</v>
          </cell>
          <cell r="BF164" t="e">
            <v>#N/A</v>
          </cell>
          <cell r="BI164" t="e">
            <v>#N/A</v>
          </cell>
          <cell r="BL164" t="e">
            <v>#N/A</v>
          </cell>
          <cell r="BO164" t="e">
            <v>#N/A</v>
          </cell>
          <cell r="BR164" t="e">
            <v>#N/A</v>
          </cell>
          <cell r="BU164" t="e">
            <v>#N/A</v>
          </cell>
          <cell r="BX164" t="e">
            <v>#N/A</v>
          </cell>
          <cell r="CA164" t="e">
            <v>#N/A</v>
          </cell>
          <cell r="CD164" t="e">
            <v>#N/A</v>
          </cell>
          <cell r="CG164" t="e">
            <v>#N/A</v>
          </cell>
          <cell r="CJ164" t="e">
            <v>#N/A</v>
          </cell>
          <cell r="CM164" t="e">
            <v>#N/A</v>
          </cell>
          <cell r="CP164" t="e">
            <v>#N/A</v>
          </cell>
          <cell r="CS164" t="e">
            <v>#N/A</v>
          </cell>
          <cell r="CV164" t="e">
            <v>#N/A</v>
          </cell>
          <cell r="CY164" t="e">
            <v>#N/A</v>
          </cell>
          <cell r="DB164" t="e">
            <v>#N/A</v>
          </cell>
          <cell r="DE164" t="e">
            <v>#N/A</v>
          </cell>
          <cell r="DH164" t="e">
            <v>#N/A</v>
          </cell>
          <cell r="DQ164" t="e">
            <v>#N/A</v>
          </cell>
          <cell r="DT164" t="e">
            <v>#N/A</v>
          </cell>
        </row>
        <row r="165">
          <cell r="E165" t="e">
            <v>#N/A</v>
          </cell>
          <cell r="I165" t="e">
            <v>#N/A</v>
          </cell>
          <cell r="J165" t="e">
            <v>#N/A</v>
          </cell>
          <cell r="M165" t="e">
            <v>#N/A</v>
          </cell>
          <cell r="P165" t="e">
            <v>#N/A</v>
          </cell>
          <cell r="S165" t="e">
            <v>#N/A</v>
          </cell>
          <cell r="V165" t="e">
            <v>#N/A</v>
          </cell>
          <cell r="Y165" t="e">
            <v>#N/A</v>
          </cell>
          <cell r="AB165" t="e">
            <v>#N/A</v>
          </cell>
          <cell r="AE165" t="e">
            <v>#N/A</v>
          </cell>
          <cell r="AH165" t="e">
            <v>#N/A</v>
          </cell>
          <cell r="AK165" t="e">
            <v>#N/A</v>
          </cell>
          <cell r="AN165" t="e">
            <v>#N/A</v>
          </cell>
          <cell r="AQ165" t="e">
            <v>#N/A</v>
          </cell>
          <cell r="AT165" t="e">
            <v>#N/A</v>
          </cell>
          <cell r="AW165" t="e">
            <v>#N/A</v>
          </cell>
          <cell r="AZ165" t="e">
            <v>#N/A</v>
          </cell>
          <cell r="BC165" t="e">
            <v>#N/A</v>
          </cell>
          <cell r="BF165" t="e">
            <v>#N/A</v>
          </cell>
          <cell r="BI165" t="e">
            <v>#N/A</v>
          </cell>
          <cell r="BL165" t="e">
            <v>#N/A</v>
          </cell>
          <cell r="BO165" t="e">
            <v>#N/A</v>
          </cell>
          <cell r="BR165" t="e">
            <v>#N/A</v>
          </cell>
          <cell r="BU165" t="e">
            <v>#N/A</v>
          </cell>
          <cell r="BX165" t="e">
            <v>#N/A</v>
          </cell>
          <cell r="CA165" t="e">
            <v>#N/A</v>
          </cell>
          <cell r="CD165" t="e">
            <v>#N/A</v>
          </cell>
          <cell r="CG165" t="e">
            <v>#N/A</v>
          </cell>
          <cell r="CJ165" t="e">
            <v>#N/A</v>
          </cell>
          <cell r="CM165" t="e">
            <v>#N/A</v>
          </cell>
          <cell r="CP165" t="e">
            <v>#N/A</v>
          </cell>
          <cell r="CS165" t="e">
            <v>#N/A</v>
          </cell>
          <cell r="CV165" t="e">
            <v>#N/A</v>
          </cell>
          <cell r="CY165" t="e">
            <v>#N/A</v>
          </cell>
          <cell r="DB165" t="e">
            <v>#N/A</v>
          </cell>
          <cell r="DE165" t="e">
            <v>#N/A</v>
          </cell>
          <cell r="DH165" t="e">
            <v>#N/A</v>
          </cell>
          <cell r="DQ165" t="e">
            <v>#N/A</v>
          </cell>
          <cell r="DT165" t="e">
            <v>#N/A</v>
          </cell>
        </row>
        <row r="166">
          <cell r="E166" t="e">
            <v>#N/A</v>
          </cell>
          <cell r="I166" t="e">
            <v>#N/A</v>
          </cell>
          <cell r="J166" t="e">
            <v>#N/A</v>
          </cell>
          <cell r="M166" t="e">
            <v>#N/A</v>
          </cell>
          <cell r="P166" t="e">
            <v>#N/A</v>
          </cell>
          <cell r="S166" t="e">
            <v>#N/A</v>
          </cell>
          <cell r="V166" t="e">
            <v>#N/A</v>
          </cell>
          <cell r="Y166" t="e">
            <v>#N/A</v>
          </cell>
          <cell r="AB166" t="e">
            <v>#N/A</v>
          </cell>
          <cell r="AE166" t="e">
            <v>#N/A</v>
          </cell>
          <cell r="AH166" t="e">
            <v>#N/A</v>
          </cell>
          <cell r="AK166" t="e">
            <v>#N/A</v>
          </cell>
          <cell r="AN166" t="e">
            <v>#N/A</v>
          </cell>
          <cell r="AQ166" t="e">
            <v>#N/A</v>
          </cell>
          <cell r="AT166" t="e">
            <v>#N/A</v>
          </cell>
          <cell r="AW166" t="e">
            <v>#N/A</v>
          </cell>
          <cell r="AZ166" t="e">
            <v>#N/A</v>
          </cell>
          <cell r="BC166" t="e">
            <v>#N/A</v>
          </cell>
          <cell r="BF166" t="e">
            <v>#N/A</v>
          </cell>
          <cell r="BI166" t="e">
            <v>#N/A</v>
          </cell>
          <cell r="BL166" t="e">
            <v>#N/A</v>
          </cell>
          <cell r="BO166" t="e">
            <v>#N/A</v>
          </cell>
          <cell r="BR166" t="e">
            <v>#N/A</v>
          </cell>
          <cell r="BU166" t="e">
            <v>#N/A</v>
          </cell>
          <cell r="BX166" t="e">
            <v>#N/A</v>
          </cell>
          <cell r="CA166" t="e">
            <v>#N/A</v>
          </cell>
          <cell r="CD166" t="e">
            <v>#N/A</v>
          </cell>
          <cell r="CG166" t="e">
            <v>#N/A</v>
          </cell>
          <cell r="CJ166" t="e">
            <v>#N/A</v>
          </cell>
          <cell r="CM166" t="e">
            <v>#N/A</v>
          </cell>
          <cell r="CP166" t="e">
            <v>#N/A</v>
          </cell>
          <cell r="CS166" t="e">
            <v>#N/A</v>
          </cell>
          <cell r="CV166" t="e">
            <v>#N/A</v>
          </cell>
          <cell r="CY166" t="e">
            <v>#N/A</v>
          </cell>
          <cell r="DB166" t="e">
            <v>#N/A</v>
          </cell>
          <cell r="DE166" t="e">
            <v>#N/A</v>
          </cell>
          <cell r="DH166" t="e">
            <v>#N/A</v>
          </cell>
          <cell r="DQ166" t="e">
            <v>#N/A</v>
          </cell>
          <cell r="DT166" t="e">
            <v>#N/A</v>
          </cell>
        </row>
        <row r="167">
          <cell r="E167" t="e">
            <v>#N/A</v>
          </cell>
          <cell r="I167" t="e">
            <v>#N/A</v>
          </cell>
          <cell r="J167" t="e">
            <v>#N/A</v>
          </cell>
          <cell r="M167" t="e">
            <v>#N/A</v>
          </cell>
          <cell r="P167" t="e">
            <v>#N/A</v>
          </cell>
          <cell r="S167" t="e">
            <v>#N/A</v>
          </cell>
          <cell r="V167" t="e">
            <v>#N/A</v>
          </cell>
          <cell r="Y167" t="e">
            <v>#N/A</v>
          </cell>
          <cell r="AB167" t="e">
            <v>#N/A</v>
          </cell>
          <cell r="AE167" t="e">
            <v>#N/A</v>
          </cell>
          <cell r="AH167" t="e">
            <v>#N/A</v>
          </cell>
          <cell r="AK167" t="e">
            <v>#N/A</v>
          </cell>
          <cell r="AN167" t="e">
            <v>#N/A</v>
          </cell>
          <cell r="AQ167" t="e">
            <v>#N/A</v>
          </cell>
          <cell r="AT167" t="e">
            <v>#N/A</v>
          </cell>
          <cell r="AW167" t="e">
            <v>#N/A</v>
          </cell>
          <cell r="AZ167" t="e">
            <v>#N/A</v>
          </cell>
          <cell r="BC167" t="e">
            <v>#N/A</v>
          </cell>
          <cell r="BF167" t="e">
            <v>#N/A</v>
          </cell>
          <cell r="BI167" t="e">
            <v>#N/A</v>
          </cell>
          <cell r="BL167" t="e">
            <v>#N/A</v>
          </cell>
          <cell r="BO167" t="e">
            <v>#N/A</v>
          </cell>
          <cell r="BR167" t="e">
            <v>#N/A</v>
          </cell>
          <cell r="BU167" t="e">
            <v>#N/A</v>
          </cell>
          <cell r="BX167" t="e">
            <v>#N/A</v>
          </cell>
          <cell r="CA167" t="e">
            <v>#N/A</v>
          </cell>
          <cell r="CD167" t="e">
            <v>#N/A</v>
          </cell>
          <cell r="CG167" t="e">
            <v>#N/A</v>
          </cell>
          <cell r="CJ167" t="e">
            <v>#N/A</v>
          </cell>
          <cell r="CM167" t="e">
            <v>#N/A</v>
          </cell>
          <cell r="CP167" t="e">
            <v>#N/A</v>
          </cell>
          <cell r="CS167" t="e">
            <v>#N/A</v>
          </cell>
          <cell r="CV167" t="e">
            <v>#N/A</v>
          </cell>
          <cell r="CY167" t="e">
            <v>#N/A</v>
          </cell>
          <cell r="DB167" t="e">
            <v>#N/A</v>
          </cell>
          <cell r="DE167" t="e">
            <v>#N/A</v>
          </cell>
          <cell r="DH167" t="e">
            <v>#N/A</v>
          </cell>
          <cell r="DQ167" t="e">
            <v>#N/A</v>
          </cell>
          <cell r="DT167" t="e">
            <v>#N/A</v>
          </cell>
        </row>
        <row r="168">
          <cell r="E168" t="e">
            <v>#N/A</v>
          </cell>
          <cell r="I168" t="e">
            <v>#N/A</v>
          </cell>
          <cell r="J168" t="e">
            <v>#N/A</v>
          </cell>
          <cell r="M168" t="e">
            <v>#N/A</v>
          </cell>
          <cell r="P168" t="e">
            <v>#N/A</v>
          </cell>
          <cell r="S168" t="e">
            <v>#N/A</v>
          </cell>
          <cell r="V168" t="e">
            <v>#N/A</v>
          </cell>
          <cell r="Y168" t="e">
            <v>#N/A</v>
          </cell>
          <cell r="AB168" t="e">
            <v>#N/A</v>
          </cell>
          <cell r="AE168" t="e">
            <v>#N/A</v>
          </cell>
          <cell r="AH168" t="e">
            <v>#N/A</v>
          </cell>
          <cell r="AK168" t="e">
            <v>#N/A</v>
          </cell>
          <cell r="AN168" t="e">
            <v>#N/A</v>
          </cell>
          <cell r="AQ168" t="e">
            <v>#N/A</v>
          </cell>
          <cell r="AT168" t="e">
            <v>#N/A</v>
          </cell>
          <cell r="AW168" t="e">
            <v>#N/A</v>
          </cell>
          <cell r="AZ168" t="e">
            <v>#N/A</v>
          </cell>
          <cell r="BC168" t="e">
            <v>#N/A</v>
          </cell>
          <cell r="BF168" t="e">
            <v>#N/A</v>
          </cell>
          <cell r="BI168" t="e">
            <v>#N/A</v>
          </cell>
          <cell r="BL168" t="e">
            <v>#N/A</v>
          </cell>
          <cell r="BO168" t="e">
            <v>#N/A</v>
          </cell>
          <cell r="BR168" t="e">
            <v>#N/A</v>
          </cell>
          <cell r="BU168" t="e">
            <v>#N/A</v>
          </cell>
          <cell r="BX168" t="e">
            <v>#N/A</v>
          </cell>
          <cell r="CA168" t="e">
            <v>#N/A</v>
          </cell>
          <cell r="CD168" t="e">
            <v>#N/A</v>
          </cell>
          <cell r="CG168" t="e">
            <v>#N/A</v>
          </cell>
          <cell r="CJ168" t="e">
            <v>#N/A</v>
          </cell>
          <cell r="CM168" t="e">
            <v>#N/A</v>
          </cell>
          <cell r="CP168" t="e">
            <v>#N/A</v>
          </cell>
          <cell r="CS168" t="e">
            <v>#N/A</v>
          </cell>
          <cell r="CV168" t="e">
            <v>#N/A</v>
          </cell>
          <cell r="CY168" t="e">
            <v>#N/A</v>
          </cell>
          <cell r="DB168" t="e">
            <v>#N/A</v>
          </cell>
          <cell r="DE168" t="e">
            <v>#N/A</v>
          </cell>
          <cell r="DH168" t="e">
            <v>#N/A</v>
          </cell>
          <cell r="DQ168" t="e">
            <v>#N/A</v>
          </cell>
          <cell r="DT168" t="e">
            <v>#N/A</v>
          </cell>
        </row>
        <row r="169">
          <cell r="E169" t="e">
            <v>#N/A</v>
          </cell>
          <cell r="I169" t="e">
            <v>#N/A</v>
          </cell>
          <cell r="J169" t="e">
            <v>#N/A</v>
          </cell>
          <cell r="M169" t="e">
            <v>#N/A</v>
          </cell>
          <cell r="P169" t="e">
            <v>#N/A</v>
          </cell>
          <cell r="S169" t="e">
            <v>#N/A</v>
          </cell>
          <cell r="V169" t="e">
            <v>#N/A</v>
          </cell>
          <cell r="Y169" t="e">
            <v>#N/A</v>
          </cell>
          <cell r="AB169" t="e">
            <v>#N/A</v>
          </cell>
          <cell r="AE169" t="e">
            <v>#N/A</v>
          </cell>
          <cell r="AH169" t="e">
            <v>#N/A</v>
          </cell>
          <cell r="AK169" t="e">
            <v>#N/A</v>
          </cell>
          <cell r="AN169" t="e">
            <v>#N/A</v>
          </cell>
          <cell r="AQ169" t="e">
            <v>#N/A</v>
          </cell>
          <cell r="AT169" t="e">
            <v>#N/A</v>
          </cell>
          <cell r="AW169" t="e">
            <v>#N/A</v>
          </cell>
          <cell r="AZ169" t="e">
            <v>#N/A</v>
          </cell>
          <cell r="BC169" t="e">
            <v>#N/A</v>
          </cell>
          <cell r="BF169" t="e">
            <v>#N/A</v>
          </cell>
          <cell r="BI169" t="e">
            <v>#N/A</v>
          </cell>
          <cell r="BL169" t="e">
            <v>#N/A</v>
          </cell>
          <cell r="BO169" t="e">
            <v>#N/A</v>
          </cell>
          <cell r="BR169" t="e">
            <v>#N/A</v>
          </cell>
          <cell r="BU169" t="e">
            <v>#N/A</v>
          </cell>
          <cell r="BX169" t="e">
            <v>#N/A</v>
          </cell>
          <cell r="CA169" t="e">
            <v>#N/A</v>
          </cell>
          <cell r="CD169" t="e">
            <v>#N/A</v>
          </cell>
          <cell r="CG169" t="e">
            <v>#N/A</v>
          </cell>
          <cell r="CJ169" t="e">
            <v>#N/A</v>
          </cell>
          <cell r="CM169" t="e">
            <v>#N/A</v>
          </cell>
          <cell r="CP169" t="e">
            <v>#N/A</v>
          </cell>
          <cell r="CS169" t="e">
            <v>#N/A</v>
          </cell>
          <cell r="CV169" t="e">
            <v>#N/A</v>
          </cell>
          <cell r="CY169" t="e">
            <v>#N/A</v>
          </cell>
          <cell r="DB169" t="e">
            <v>#N/A</v>
          </cell>
          <cell r="DE169" t="e">
            <v>#N/A</v>
          </cell>
          <cell r="DH169" t="e">
            <v>#N/A</v>
          </cell>
          <cell r="DQ169" t="e">
            <v>#N/A</v>
          </cell>
          <cell r="DT169" t="e">
            <v>#N/A</v>
          </cell>
        </row>
        <row r="170">
          <cell r="E170" t="e">
            <v>#N/A</v>
          </cell>
          <cell r="I170" t="e">
            <v>#N/A</v>
          </cell>
          <cell r="J170" t="e">
            <v>#N/A</v>
          </cell>
          <cell r="M170" t="e">
            <v>#N/A</v>
          </cell>
          <cell r="P170" t="e">
            <v>#N/A</v>
          </cell>
          <cell r="S170" t="e">
            <v>#N/A</v>
          </cell>
          <cell r="V170" t="e">
            <v>#N/A</v>
          </cell>
          <cell r="Y170" t="e">
            <v>#N/A</v>
          </cell>
          <cell r="AB170" t="e">
            <v>#N/A</v>
          </cell>
          <cell r="AE170" t="e">
            <v>#N/A</v>
          </cell>
          <cell r="AH170" t="e">
            <v>#N/A</v>
          </cell>
          <cell r="AK170" t="e">
            <v>#N/A</v>
          </cell>
          <cell r="AN170" t="e">
            <v>#N/A</v>
          </cell>
          <cell r="AQ170" t="e">
            <v>#N/A</v>
          </cell>
          <cell r="AT170" t="e">
            <v>#N/A</v>
          </cell>
          <cell r="AW170" t="e">
            <v>#N/A</v>
          </cell>
          <cell r="AZ170" t="e">
            <v>#N/A</v>
          </cell>
          <cell r="BC170" t="e">
            <v>#N/A</v>
          </cell>
          <cell r="BF170" t="e">
            <v>#N/A</v>
          </cell>
          <cell r="BI170" t="e">
            <v>#N/A</v>
          </cell>
          <cell r="BL170" t="e">
            <v>#N/A</v>
          </cell>
          <cell r="BO170" t="e">
            <v>#N/A</v>
          </cell>
          <cell r="BR170" t="e">
            <v>#N/A</v>
          </cell>
          <cell r="BU170" t="e">
            <v>#N/A</v>
          </cell>
          <cell r="BX170" t="e">
            <v>#N/A</v>
          </cell>
          <cell r="CA170" t="e">
            <v>#N/A</v>
          </cell>
          <cell r="CD170" t="e">
            <v>#N/A</v>
          </cell>
          <cell r="CG170" t="e">
            <v>#N/A</v>
          </cell>
          <cell r="CJ170" t="e">
            <v>#N/A</v>
          </cell>
          <cell r="CM170" t="e">
            <v>#N/A</v>
          </cell>
          <cell r="CP170" t="e">
            <v>#N/A</v>
          </cell>
          <cell r="CS170" t="e">
            <v>#N/A</v>
          </cell>
          <cell r="CV170" t="e">
            <v>#N/A</v>
          </cell>
          <cell r="CY170" t="e">
            <v>#N/A</v>
          </cell>
          <cell r="DB170" t="e">
            <v>#N/A</v>
          </cell>
          <cell r="DE170" t="e">
            <v>#N/A</v>
          </cell>
          <cell r="DH170" t="e">
            <v>#N/A</v>
          </cell>
          <cell r="DQ170" t="e">
            <v>#N/A</v>
          </cell>
          <cell r="DT170" t="e">
            <v>#N/A</v>
          </cell>
        </row>
        <row r="171">
          <cell r="E171" t="e">
            <v>#N/A</v>
          </cell>
          <cell r="I171" t="e">
            <v>#N/A</v>
          </cell>
          <cell r="J171" t="e">
            <v>#N/A</v>
          </cell>
          <cell r="M171" t="e">
            <v>#N/A</v>
          </cell>
          <cell r="P171" t="e">
            <v>#N/A</v>
          </cell>
          <cell r="S171" t="e">
            <v>#N/A</v>
          </cell>
          <cell r="V171" t="e">
            <v>#N/A</v>
          </cell>
          <cell r="Y171" t="e">
            <v>#N/A</v>
          </cell>
          <cell r="AB171" t="e">
            <v>#N/A</v>
          </cell>
          <cell r="AE171" t="e">
            <v>#N/A</v>
          </cell>
          <cell r="AH171" t="e">
            <v>#N/A</v>
          </cell>
          <cell r="AK171" t="e">
            <v>#N/A</v>
          </cell>
          <cell r="AN171" t="e">
            <v>#N/A</v>
          </cell>
          <cell r="AQ171" t="e">
            <v>#N/A</v>
          </cell>
          <cell r="AT171" t="e">
            <v>#N/A</v>
          </cell>
          <cell r="AW171" t="e">
            <v>#N/A</v>
          </cell>
          <cell r="AZ171" t="e">
            <v>#N/A</v>
          </cell>
          <cell r="BC171" t="e">
            <v>#N/A</v>
          </cell>
          <cell r="BF171" t="e">
            <v>#N/A</v>
          </cell>
          <cell r="BI171" t="e">
            <v>#N/A</v>
          </cell>
          <cell r="BL171" t="e">
            <v>#N/A</v>
          </cell>
          <cell r="BO171" t="e">
            <v>#N/A</v>
          </cell>
          <cell r="BR171" t="e">
            <v>#N/A</v>
          </cell>
          <cell r="BU171" t="e">
            <v>#N/A</v>
          </cell>
          <cell r="BX171" t="e">
            <v>#N/A</v>
          </cell>
          <cell r="CA171" t="e">
            <v>#N/A</v>
          </cell>
          <cell r="CD171" t="e">
            <v>#N/A</v>
          </cell>
          <cell r="CG171" t="e">
            <v>#N/A</v>
          </cell>
          <cell r="CJ171" t="e">
            <v>#N/A</v>
          </cell>
          <cell r="CM171" t="e">
            <v>#N/A</v>
          </cell>
          <cell r="CP171" t="e">
            <v>#N/A</v>
          </cell>
          <cell r="CS171" t="e">
            <v>#N/A</v>
          </cell>
          <cell r="CV171" t="e">
            <v>#N/A</v>
          </cell>
          <cell r="CY171" t="e">
            <v>#N/A</v>
          </cell>
          <cell r="DB171" t="e">
            <v>#N/A</v>
          </cell>
          <cell r="DE171" t="e">
            <v>#N/A</v>
          </cell>
          <cell r="DH171" t="e">
            <v>#N/A</v>
          </cell>
          <cell r="DQ171" t="e">
            <v>#N/A</v>
          </cell>
          <cell r="DT171" t="e">
            <v>#N/A</v>
          </cell>
        </row>
        <row r="172">
          <cell r="E172" t="e">
            <v>#N/A</v>
          </cell>
          <cell r="I172" t="e">
            <v>#N/A</v>
          </cell>
          <cell r="J172" t="e">
            <v>#N/A</v>
          </cell>
          <cell r="M172" t="e">
            <v>#N/A</v>
          </cell>
          <cell r="P172" t="e">
            <v>#N/A</v>
          </cell>
          <cell r="S172" t="e">
            <v>#N/A</v>
          </cell>
          <cell r="V172" t="e">
            <v>#N/A</v>
          </cell>
          <cell r="Y172" t="e">
            <v>#N/A</v>
          </cell>
          <cell r="AB172" t="e">
            <v>#N/A</v>
          </cell>
          <cell r="AE172" t="e">
            <v>#N/A</v>
          </cell>
          <cell r="AH172" t="e">
            <v>#N/A</v>
          </cell>
          <cell r="AK172" t="e">
            <v>#N/A</v>
          </cell>
          <cell r="AN172" t="e">
            <v>#N/A</v>
          </cell>
          <cell r="AQ172" t="e">
            <v>#N/A</v>
          </cell>
          <cell r="AT172" t="e">
            <v>#N/A</v>
          </cell>
          <cell r="AW172" t="e">
            <v>#N/A</v>
          </cell>
          <cell r="AZ172" t="e">
            <v>#N/A</v>
          </cell>
          <cell r="BC172" t="e">
            <v>#N/A</v>
          </cell>
          <cell r="BF172" t="e">
            <v>#N/A</v>
          </cell>
          <cell r="BI172" t="e">
            <v>#N/A</v>
          </cell>
          <cell r="BL172" t="e">
            <v>#N/A</v>
          </cell>
          <cell r="BO172" t="e">
            <v>#N/A</v>
          </cell>
          <cell r="BR172" t="e">
            <v>#N/A</v>
          </cell>
          <cell r="BU172" t="e">
            <v>#N/A</v>
          </cell>
          <cell r="BX172" t="e">
            <v>#N/A</v>
          </cell>
          <cell r="CA172" t="e">
            <v>#N/A</v>
          </cell>
          <cell r="CD172" t="e">
            <v>#N/A</v>
          </cell>
          <cell r="CG172" t="e">
            <v>#N/A</v>
          </cell>
          <cell r="CJ172" t="e">
            <v>#N/A</v>
          </cell>
          <cell r="CM172" t="e">
            <v>#N/A</v>
          </cell>
          <cell r="CP172" t="e">
            <v>#N/A</v>
          </cell>
          <cell r="CS172" t="e">
            <v>#N/A</v>
          </cell>
          <cell r="CV172" t="e">
            <v>#N/A</v>
          </cell>
          <cell r="CY172" t="e">
            <v>#N/A</v>
          </cell>
          <cell r="DB172" t="e">
            <v>#N/A</v>
          </cell>
          <cell r="DE172" t="e">
            <v>#N/A</v>
          </cell>
          <cell r="DH172" t="e">
            <v>#N/A</v>
          </cell>
          <cell r="DQ172" t="e">
            <v>#N/A</v>
          </cell>
          <cell r="DT172" t="e">
            <v>#N/A</v>
          </cell>
        </row>
        <row r="173">
          <cell r="E173" t="e">
            <v>#N/A</v>
          </cell>
          <cell r="I173" t="e">
            <v>#N/A</v>
          </cell>
          <cell r="J173" t="e">
            <v>#N/A</v>
          </cell>
          <cell r="M173" t="e">
            <v>#N/A</v>
          </cell>
          <cell r="P173" t="e">
            <v>#N/A</v>
          </cell>
          <cell r="S173" t="e">
            <v>#N/A</v>
          </cell>
          <cell r="V173" t="e">
            <v>#N/A</v>
          </cell>
          <cell r="Y173" t="e">
            <v>#N/A</v>
          </cell>
          <cell r="AB173" t="e">
            <v>#N/A</v>
          </cell>
          <cell r="AE173" t="e">
            <v>#N/A</v>
          </cell>
          <cell r="AH173" t="e">
            <v>#N/A</v>
          </cell>
          <cell r="AK173" t="e">
            <v>#N/A</v>
          </cell>
          <cell r="AN173" t="e">
            <v>#N/A</v>
          </cell>
          <cell r="AQ173" t="e">
            <v>#N/A</v>
          </cell>
          <cell r="AT173" t="e">
            <v>#N/A</v>
          </cell>
          <cell r="AW173" t="e">
            <v>#N/A</v>
          </cell>
          <cell r="AZ173" t="e">
            <v>#N/A</v>
          </cell>
          <cell r="BC173" t="e">
            <v>#N/A</v>
          </cell>
          <cell r="BF173" t="e">
            <v>#N/A</v>
          </cell>
          <cell r="BI173" t="e">
            <v>#N/A</v>
          </cell>
          <cell r="BL173" t="e">
            <v>#N/A</v>
          </cell>
          <cell r="BO173" t="e">
            <v>#N/A</v>
          </cell>
          <cell r="BR173" t="e">
            <v>#N/A</v>
          </cell>
          <cell r="BU173" t="e">
            <v>#N/A</v>
          </cell>
          <cell r="BX173" t="e">
            <v>#N/A</v>
          </cell>
          <cell r="CA173" t="e">
            <v>#N/A</v>
          </cell>
          <cell r="CD173" t="e">
            <v>#N/A</v>
          </cell>
          <cell r="CG173" t="e">
            <v>#N/A</v>
          </cell>
          <cell r="CJ173" t="e">
            <v>#N/A</v>
          </cell>
          <cell r="CM173" t="e">
            <v>#N/A</v>
          </cell>
          <cell r="CP173" t="e">
            <v>#N/A</v>
          </cell>
          <cell r="CS173" t="e">
            <v>#N/A</v>
          </cell>
          <cell r="CV173" t="e">
            <v>#N/A</v>
          </cell>
          <cell r="CY173" t="e">
            <v>#N/A</v>
          </cell>
          <cell r="DB173" t="e">
            <v>#N/A</v>
          </cell>
          <cell r="DE173" t="e">
            <v>#N/A</v>
          </cell>
          <cell r="DH173" t="e">
            <v>#N/A</v>
          </cell>
          <cell r="DQ173" t="e">
            <v>#N/A</v>
          </cell>
          <cell r="DT173" t="e">
            <v>#N/A</v>
          </cell>
        </row>
        <row r="174">
          <cell r="E174" t="e">
            <v>#N/A</v>
          </cell>
          <cell r="I174" t="e">
            <v>#N/A</v>
          </cell>
          <cell r="J174" t="e">
            <v>#N/A</v>
          </cell>
          <cell r="M174" t="e">
            <v>#N/A</v>
          </cell>
          <cell r="P174" t="e">
            <v>#N/A</v>
          </cell>
          <cell r="S174" t="e">
            <v>#N/A</v>
          </cell>
          <cell r="V174" t="e">
            <v>#N/A</v>
          </cell>
          <cell r="Y174" t="e">
            <v>#N/A</v>
          </cell>
          <cell r="AB174" t="e">
            <v>#N/A</v>
          </cell>
          <cell r="AE174" t="e">
            <v>#N/A</v>
          </cell>
          <cell r="AH174" t="e">
            <v>#N/A</v>
          </cell>
          <cell r="AK174" t="e">
            <v>#N/A</v>
          </cell>
          <cell r="AN174" t="e">
            <v>#N/A</v>
          </cell>
          <cell r="AQ174" t="e">
            <v>#N/A</v>
          </cell>
          <cell r="AT174" t="e">
            <v>#N/A</v>
          </cell>
          <cell r="AW174" t="e">
            <v>#N/A</v>
          </cell>
          <cell r="AZ174" t="e">
            <v>#N/A</v>
          </cell>
          <cell r="BC174" t="e">
            <v>#N/A</v>
          </cell>
          <cell r="BF174" t="e">
            <v>#N/A</v>
          </cell>
          <cell r="BI174" t="e">
            <v>#N/A</v>
          </cell>
          <cell r="BL174" t="e">
            <v>#N/A</v>
          </cell>
          <cell r="BO174" t="e">
            <v>#N/A</v>
          </cell>
          <cell r="BR174" t="e">
            <v>#N/A</v>
          </cell>
          <cell r="BU174" t="e">
            <v>#N/A</v>
          </cell>
          <cell r="BX174" t="e">
            <v>#N/A</v>
          </cell>
          <cell r="CA174" t="e">
            <v>#N/A</v>
          </cell>
          <cell r="CD174" t="e">
            <v>#N/A</v>
          </cell>
          <cell r="CG174" t="e">
            <v>#N/A</v>
          </cell>
          <cell r="CJ174" t="e">
            <v>#N/A</v>
          </cell>
          <cell r="CM174" t="e">
            <v>#N/A</v>
          </cell>
          <cell r="CP174" t="e">
            <v>#N/A</v>
          </cell>
          <cell r="CS174" t="e">
            <v>#N/A</v>
          </cell>
          <cell r="CV174" t="e">
            <v>#N/A</v>
          </cell>
          <cell r="CY174" t="e">
            <v>#N/A</v>
          </cell>
          <cell r="DB174" t="e">
            <v>#N/A</v>
          </cell>
          <cell r="DE174" t="e">
            <v>#N/A</v>
          </cell>
          <cell r="DH174" t="e">
            <v>#N/A</v>
          </cell>
          <cell r="DQ174" t="e">
            <v>#N/A</v>
          </cell>
          <cell r="DT174" t="e">
            <v>#N/A</v>
          </cell>
        </row>
        <row r="175">
          <cell r="E175" t="e">
            <v>#N/A</v>
          </cell>
          <cell r="I175" t="e">
            <v>#N/A</v>
          </cell>
          <cell r="J175" t="e">
            <v>#N/A</v>
          </cell>
          <cell r="M175" t="e">
            <v>#N/A</v>
          </cell>
          <cell r="P175" t="e">
            <v>#N/A</v>
          </cell>
          <cell r="S175" t="e">
            <v>#N/A</v>
          </cell>
          <cell r="V175" t="e">
            <v>#N/A</v>
          </cell>
          <cell r="Y175" t="e">
            <v>#N/A</v>
          </cell>
          <cell r="AB175" t="e">
            <v>#N/A</v>
          </cell>
          <cell r="AE175" t="e">
            <v>#N/A</v>
          </cell>
          <cell r="AH175" t="e">
            <v>#N/A</v>
          </cell>
          <cell r="AK175" t="e">
            <v>#N/A</v>
          </cell>
          <cell r="AN175" t="e">
            <v>#N/A</v>
          </cell>
          <cell r="AQ175" t="e">
            <v>#N/A</v>
          </cell>
          <cell r="AT175" t="e">
            <v>#N/A</v>
          </cell>
          <cell r="AW175" t="e">
            <v>#N/A</v>
          </cell>
          <cell r="AZ175" t="e">
            <v>#N/A</v>
          </cell>
          <cell r="BC175" t="e">
            <v>#N/A</v>
          </cell>
          <cell r="BF175" t="e">
            <v>#N/A</v>
          </cell>
          <cell r="BI175" t="e">
            <v>#N/A</v>
          </cell>
          <cell r="BL175" t="e">
            <v>#N/A</v>
          </cell>
          <cell r="BO175" t="e">
            <v>#N/A</v>
          </cell>
          <cell r="BR175" t="e">
            <v>#N/A</v>
          </cell>
          <cell r="BU175" t="e">
            <v>#N/A</v>
          </cell>
          <cell r="BX175" t="e">
            <v>#N/A</v>
          </cell>
          <cell r="CA175" t="e">
            <v>#N/A</v>
          </cell>
          <cell r="CD175" t="e">
            <v>#N/A</v>
          </cell>
          <cell r="CG175" t="e">
            <v>#N/A</v>
          </cell>
          <cell r="CJ175" t="e">
            <v>#N/A</v>
          </cell>
          <cell r="CM175" t="e">
            <v>#N/A</v>
          </cell>
          <cell r="CP175" t="e">
            <v>#N/A</v>
          </cell>
          <cell r="CS175" t="e">
            <v>#N/A</v>
          </cell>
          <cell r="CV175" t="e">
            <v>#N/A</v>
          </cell>
          <cell r="CY175" t="e">
            <v>#N/A</v>
          </cell>
          <cell r="DB175" t="e">
            <v>#N/A</v>
          </cell>
          <cell r="DE175" t="e">
            <v>#N/A</v>
          </cell>
          <cell r="DH175" t="e">
            <v>#N/A</v>
          </cell>
          <cell r="DQ175" t="e">
            <v>#N/A</v>
          </cell>
          <cell r="DT175" t="e">
            <v>#N/A</v>
          </cell>
        </row>
        <row r="176">
          <cell r="E176" t="e">
            <v>#N/A</v>
          </cell>
          <cell r="I176" t="e">
            <v>#N/A</v>
          </cell>
          <cell r="J176" t="e">
            <v>#N/A</v>
          </cell>
          <cell r="M176" t="e">
            <v>#N/A</v>
          </cell>
          <cell r="P176" t="e">
            <v>#N/A</v>
          </cell>
          <cell r="S176" t="e">
            <v>#N/A</v>
          </cell>
          <cell r="V176" t="e">
            <v>#N/A</v>
          </cell>
          <cell r="Y176" t="e">
            <v>#N/A</v>
          </cell>
          <cell r="AB176" t="e">
            <v>#N/A</v>
          </cell>
          <cell r="AE176" t="e">
            <v>#N/A</v>
          </cell>
          <cell r="AH176" t="e">
            <v>#N/A</v>
          </cell>
          <cell r="AK176" t="e">
            <v>#N/A</v>
          </cell>
          <cell r="AN176" t="e">
            <v>#N/A</v>
          </cell>
          <cell r="AQ176" t="e">
            <v>#N/A</v>
          </cell>
          <cell r="AT176" t="e">
            <v>#N/A</v>
          </cell>
          <cell r="AW176" t="e">
            <v>#N/A</v>
          </cell>
          <cell r="AZ176" t="e">
            <v>#N/A</v>
          </cell>
          <cell r="BC176" t="e">
            <v>#N/A</v>
          </cell>
          <cell r="BF176" t="e">
            <v>#N/A</v>
          </cell>
          <cell r="BI176" t="e">
            <v>#N/A</v>
          </cell>
          <cell r="BL176" t="e">
            <v>#N/A</v>
          </cell>
          <cell r="BO176" t="e">
            <v>#N/A</v>
          </cell>
          <cell r="BR176" t="e">
            <v>#N/A</v>
          </cell>
          <cell r="BU176" t="e">
            <v>#N/A</v>
          </cell>
          <cell r="BX176" t="e">
            <v>#N/A</v>
          </cell>
          <cell r="CA176" t="e">
            <v>#N/A</v>
          </cell>
          <cell r="CD176" t="e">
            <v>#N/A</v>
          </cell>
          <cell r="CG176" t="e">
            <v>#N/A</v>
          </cell>
          <cell r="CJ176" t="e">
            <v>#N/A</v>
          </cell>
          <cell r="CM176" t="e">
            <v>#N/A</v>
          </cell>
          <cell r="CP176" t="e">
            <v>#N/A</v>
          </cell>
          <cell r="CS176" t="e">
            <v>#N/A</v>
          </cell>
          <cell r="CV176" t="e">
            <v>#N/A</v>
          </cell>
          <cell r="CY176" t="e">
            <v>#N/A</v>
          </cell>
          <cell r="DB176" t="e">
            <v>#N/A</v>
          </cell>
          <cell r="DE176" t="e">
            <v>#N/A</v>
          </cell>
          <cell r="DH176" t="e">
            <v>#N/A</v>
          </cell>
          <cell r="DQ176" t="e">
            <v>#N/A</v>
          </cell>
          <cell r="DT176" t="e">
            <v>#N/A</v>
          </cell>
        </row>
        <row r="177">
          <cell r="E177" t="e">
            <v>#N/A</v>
          </cell>
          <cell r="I177" t="e">
            <v>#N/A</v>
          </cell>
          <cell r="J177" t="e">
            <v>#N/A</v>
          </cell>
          <cell r="M177" t="e">
            <v>#N/A</v>
          </cell>
          <cell r="P177" t="e">
            <v>#N/A</v>
          </cell>
          <cell r="S177" t="e">
            <v>#N/A</v>
          </cell>
          <cell r="V177" t="e">
            <v>#N/A</v>
          </cell>
          <cell r="Y177" t="e">
            <v>#N/A</v>
          </cell>
          <cell r="AB177" t="e">
            <v>#N/A</v>
          </cell>
          <cell r="AE177" t="e">
            <v>#N/A</v>
          </cell>
          <cell r="AH177" t="e">
            <v>#N/A</v>
          </cell>
          <cell r="AK177" t="e">
            <v>#N/A</v>
          </cell>
          <cell r="AN177" t="e">
            <v>#N/A</v>
          </cell>
          <cell r="AQ177" t="e">
            <v>#N/A</v>
          </cell>
          <cell r="AT177" t="e">
            <v>#N/A</v>
          </cell>
          <cell r="AW177" t="e">
            <v>#N/A</v>
          </cell>
          <cell r="AZ177" t="e">
            <v>#N/A</v>
          </cell>
          <cell r="BC177" t="e">
            <v>#N/A</v>
          </cell>
          <cell r="BF177" t="e">
            <v>#N/A</v>
          </cell>
          <cell r="BI177" t="e">
            <v>#N/A</v>
          </cell>
          <cell r="BL177" t="e">
            <v>#N/A</v>
          </cell>
          <cell r="BO177" t="e">
            <v>#N/A</v>
          </cell>
          <cell r="BR177" t="e">
            <v>#N/A</v>
          </cell>
          <cell r="BU177" t="e">
            <v>#N/A</v>
          </cell>
          <cell r="BX177" t="e">
            <v>#N/A</v>
          </cell>
          <cell r="CA177" t="e">
            <v>#N/A</v>
          </cell>
          <cell r="CD177" t="e">
            <v>#N/A</v>
          </cell>
          <cell r="CG177" t="e">
            <v>#N/A</v>
          </cell>
          <cell r="CJ177" t="e">
            <v>#N/A</v>
          </cell>
          <cell r="CM177" t="e">
            <v>#N/A</v>
          </cell>
          <cell r="CP177" t="e">
            <v>#N/A</v>
          </cell>
          <cell r="CS177" t="e">
            <v>#N/A</v>
          </cell>
          <cell r="CV177" t="e">
            <v>#N/A</v>
          </cell>
          <cell r="CY177" t="e">
            <v>#N/A</v>
          </cell>
          <cell r="DB177" t="e">
            <v>#N/A</v>
          </cell>
          <cell r="DE177" t="e">
            <v>#N/A</v>
          </cell>
          <cell r="DH177" t="e">
            <v>#N/A</v>
          </cell>
          <cell r="DQ177" t="e">
            <v>#N/A</v>
          </cell>
          <cell r="DT177" t="e">
            <v>#N/A</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t="str">
            <v/>
          </cell>
          <cell r="C2" t="str">
            <v/>
          </cell>
          <cell r="D2" t="str">
            <v/>
          </cell>
          <cell r="E2" t="str">
            <v/>
          </cell>
          <cell r="F2" t="str">
            <v/>
          </cell>
          <cell r="G2">
            <v>2.6</v>
          </cell>
          <cell r="H2" t="str">
            <v/>
          </cell>
          <cell r="I2" t="str">
            <v/>
          </cell>
          <cell r="J2" t="str">
            <v/>
          </cell>
          <cell r="K2" t="str">
            <v/>
          </cell>
          <cell r="L2">
            <v>60</v>
          </cell>
          <cell r="M2" t="str">
            <v/>
          </cell>
          <cell r="N2" t="str">
            <v/>
          </cell>
          <cell r="O2" t="str">
            <v/>
          </cell>
        </row>
        <row r="3">
          <cell r="A3" t="str">
            <v>Austria</v>
          </cell>
          <cell r="B3">
            <v>283</v>
          </cell>
          <cell r="C3" t="str">
            <v/>
          </cell>
          <cell r="D3" t="str">
            <v/>
          </cell>
          <cell r="E3" t="str">
            <v/>
          </cell>
          <cell r="F3" t="str">
            <v/>
          </cell>
          <cell r="G3" t="str">
            <v/>
          </cell>
          <cell r="H3" t="str">
            <v/>
          </cell>
          <cell r="I3" t="str">
            <v/>
          </cell>
          <cell r="J3" t="str">
            <v/>
          </cell>
          <cell r="K3" t="str">
            <v/>
          </cell>
          <cell r="L3">
            <v>648.5</v>
          </cell>
          <cell r="M3" t="str">
            <v/>
          </cell>
          <cell r="N3">
            <v>201.1</v>
          </cell>
          <cell r="O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cell r="O4" t="str">
            <v/>
          </cell>
        </row>
        <row r="5">
          <cell r="A5" t="str">
            <v>Czech Republic</v>
          </cell>
          <cell r="B5" t="str">
            <v/>
          </cell>
          <cell r="C5" t="str">
            <v/>
          </cell>
          <cell r="D5">
            <v>5</v>
          </cell>
          <cell r="E5" t="str">
            <v/>
          </cell>
          <cell r="F5" t="str">
            <v/>
          </cell>
          <cell r="G5">
            <v>3280</v>
          </cell>
          <cell r="H5" t="str">
            <v/>
          </cell>
          <cell r="I5">
            <v>1204</v>
          </cell>
          <cell r="J5">
            <v>903</v>
          </cell>
          <cell r="K5">
            <v>467</v>
          </cell>
          <cell r="L5">
            <v>51</v>
          </cell>
          <cell r="M5">
            <v>135</v>
          </cell>
          <cell r="N5">
            <v>1000</v>
          </cell>
          <cell r="O5" t="str">
            <v/>
          </cell>
        </row>
        <row r="6">
          <cell r="A6" t="str">
            <v>Denmark</v>
          </cell>
          <cell r="B6" t="str">
            <v/>
          </cell>
          <cell r="C6" t="str">
            <v/>
          </cell>
          <cell r="D6">
            <v>2299</v>
          </cell>
          <cell r="E6">
            <v>120.2</v>
          </cell>
          <cell r="F6" t="str">
            <v/>
          </cell>
          <cell r="G6" t="str">
            <v/>
          </cell>
          <cell r="H6" t="str">
            <v/>
          </cell>
          <cell r="I6" t="str">
            <v/>
          </cell>
          <cell r="J6" t="str">
            <v/>
          </cell>
          <cell r="K6" t="str">
            <v/>
          </cell>
          <cell r="L6" t="str">
            <v/>
          </cell>
          <cell r="M6" t="str">
            <v/>
          </cell>
          <cell r="N6" t="str">
            <v/>
          </cell>
          <cell r="O6" t="str">
            <v/>
          </cell>
        </row>
        <row r="7">
          <cell r="A7" t="str">
            <v>Finland</v>
          </cell>
          <cell r="B7" t="str">
            <v/>
          </cell>
          <cell r="C7" t="str">
            <v/>
          </cell>
          <cell r="D7">
            <v>1046</v>
          </cell>
          <cell r="E7" t="str">
            <v/>
          </cell>
          <cell r="F7">
            <v>172</v>
          </cell>
          <cell r="G7" t="str">
            <v/>
          </cell>
          <cell r="H7" t="str">
            <v/>
          </cell>
          <cell r="I7" t="str">
            <v/>
          </cell>
          <cell r="J7">
            <v>221</v>
          </cell>
          <cell r="K7" t="str">
            <v/>
          </cell>
          <cell r="L7" t="str">
            <v/>
          </cell>
          <cell r="M7" t="str">
            <v/>
          </cell>
          <cell r="N7" t="str">
            <v/>
          </cell>
          <cell r="O7" t="str">
            <v/>
          </cell>
        </row>
        <row r="8">
          <cell r="A8" t="str">
            <v>France</v>
          </cell>
          <cell r="B8" t="str">
            <v/>
          </cell>
          <cell r="C8" t="str">
            <v/>
          </cell>
          <cell r="D8">
            <v>3179</v>
          </cell>
          <cell r="E8" t="str">
            <v/>
          </cell>
          <cell r="F8" t="str">
            <v/>
          </cell>
          <cell r="G8">
            <v>1155</v>
          </cell>
          <cell r="H8" t="str">
            <v/>
          </cell>
          <cell r="I8">
            <v>1216</v>
          </cell>
          <cell r="J8">
            <v>5824</v>
          </cell>
          <cell r="K8" t="str">
            <v/>
          </cell>
          <cell r="L8">
            <v>3421</v>
          </cell>
          <cell r="M8">
            <v>996</v>
          </cell>
          <cell r="N8">
            <v>69</v>
          </cell>
          <cell r="O8" t="str">
            <v/>
          </cell>
        </row>
        <row r="9">
          <cell r="A9" t="str">
            <v>Greece</v>
          </cell>
          <cell r="B9" t="str">
            <v/>
          </cell>
          <cell r="C9" t="str">
            <v/>
          </cell>
          <cell r="D9">
            <v>161.517809</v>
          </cell>
          <cell r="E9" t="str">
            <v/>
          </cell>
          <cell r="F9" t="str">
            <v/>
          </cell>
          <cell r="G9" t="str">
            <v/>
          </cell>
          <cell r="H9" t="str">
            <v/>
          </cell>
          <cell r="I9" t="str">
            <v/>
          </cell>
          <cell r="J9" t="str">
            <v/>
          </cell>
          <cell r="K9" t="str">
            <v/>
          </cell>
          <cell r="L9" t="str">
            <v/>
          </cell>
          <cell r="M9" t="str">
            <v/>
          </cell>
          <cell r="N9" t="str">
            <v/>
          </cell>
          <cell r="O9" t="str">
            <v/>
          </cell>
        </row>
        <row r="10">
          <cell r="A10" t="str">
            <v>Ireland</v>
          </cell>
          <cell r="B10" t="str">
            <v/>
          </cell>
          <cell r="C10" t="str">
            <v/>
          </cell>
          <cell r="D10" t="str">
            <v/>
          </cell>
          <cell r="E10" t="str">
            <v/>
          </cell>
          <cell r="F10" t="str">
            <v/>
          </cell>
          <cell r="G10">
            <v>22</v>
          </cell>
          <cell r="H10" t="str">
            <v/>
          </cell>
          <cell r="I10" t="str">
            <v/>
          </cell>
          <cell r="J10" t="str">
            <v/>
          </cell>
          <cell r="K10" t="str">
            <v/>
          </cell>
          <cell r="L10">
            <v>7.4</v>
          </cell>
          <cell r="M10" t="str">
            <v/>
          </cell>
          <cell r="N10">
            <v>1.4</v>
          </cell>
          <cell r="O10" t="str">
            <v/>
          </cell>
        </row>
        <row r="11">
          <cell r="A11" t="str">
            <v>New Zealand</v>
          </cell>
          <cell r="B11" t="str">
            <v/>
          </cell>
          <cell r="C11" t="str">
            <v/>
          </cell>
          <cell r="D11">
            <v>2.2639999999999998</v>
          </cell>
          <cell r="E11">
            <v>68.296000000000006</v>
          </cell>
          <cell r="F11" t="str">
            <v/>
          </cell>
          <cell r="G11">
            <v>130.87899999999999</v>
          </cell>
          <cell r="H11" t="str">
            <v/>
          </cell>
          <cell r="I11" t="str">
            <v/>
          </cell>
          <cell r="J11">
            <v>2.1139999999999999</v>
          </cell>
          <cell r="K11" t="str">
            <v/>
          </cell>
          <cell r="L11" t="str">
            <v/>
          </cell>
          <cell r="M11" t="str">
            <v/>
          </cell>
          <cell r="N11" t="str">
            <v/>
          </cell>
          <cell r="O11" t="str">
            <v/>
          </cell>
        </row>
        <row r="12">
          <cell r="A12" t="str">
            <v>Spain</v>
          </cell>
          <cell r="B12" t="str">
            <v/>
          </cell>
          <cell r="C12">
            <v>0</v>
          </cell>
          <cell r="D12">
            <v>28973.3</v>
          </cell>
          <cell r="E12" t="str">
            <v/>
          </cell>
          <cell r="F12" t="str">
            <v/>
          </cell>
          <cell r="G12" t="str">
            <v/>
          </cell>
          <cell r="H12" t="str">
            <v/>
          </cell>
          <cell r="I12" t="str">
            <v/>
          </cell>
          <cell r="J12" t="str">
            <v/>
          </cell>
          <cell r="K12" t="str">
            <v/>
          </cell>
          <cell r="L12" t="str">
            <v/>
          </cell>
          <cell r="M12" t="str">
            <v/>
          </cell>
          <cell r="N12" t="str">
            <v/>
          </cell>
          <cell r="O12" t="str">
            <v/>
          </cell>
        </row>
        <row r="13">
          <cell r="A13" t="str">
            <v>Sweden</v>
          </cell>
          <cell r="B13" t="str">
            <v/>
          </cell>
          <cell r="C13" t="str">
            <v/>
          </cell>
          <cell r="D13">
            <v>5212</v>
          </cell>
          <cell r="E13">
            <v>7512</v>
          </cell>
          <cell r="F13" t="str">
            <v/>
          </cell>
          <cell r="G13">
            <v>2290</v>
          </cell>
          <cell r="H13" t="str">
            <v/>
          </cell>
          <cell r="I13" t="str">
            <v/>
          </cell>
          <cell r="J13" t="str">
            <v/>
          </cell>
          <cell r="K13">
            <v>906</v>
          </cell>
          <cell r="L13">
            <v>670</v>
          </cell>
          <cell r="M13">
            <v>230</v>
          </cell>
          <cell r="N13">
            <v>500</v>
          </cell>
          <cell r="O13">
            <v>700</v>
          </cell>
        </row>
        <row r="14">
          <cell r="A14" t="str">
            <v>Switzerland</v>
          </cell>
          <cell r="B14" t="str">
            <v/>
          </cell>
          <cell r="C14" t="str">
            <v/>
          </cell>
          <cell r="D14">
            <v>191.2</v>
          </cell>
          <cell r="E14">
            <v>6.2</v>
          </cell>
          <cell r="F14" t="str">
            <v/>
          </cell>
          <cell r="G14" t="str">
            <v/>
          </cell>
          <cell r="H14" t="str">
            <v/>
          </cell>
          <cell r="I14" t="str">
            <v/>
          </cell>
          <cell r="J14" t="str">
            <v/>
          </cell>
          <cell r="K14" t="str">
            <v/>
          </cell>
          <cell r="L14" t="str">
            <v/>
          </cell>
          <cell r="M14" t="str">
            <v/>
          </cell>
          <cell r="N14" t="str">
            <v/>
          </cell>
          <cell r="O14" t="str">
            <v/>
          </cell>
        </row>
        <row r="15">
          <cell r="A15" t="str">
            <v>United Kingdom</v>
          </cell>
          <cell r="B15" t="str">
            <v/>
          </cell>
          <cell r="C15">
            <v>193.4</v>
          </cell>
          <cell r="D15">
            <v>232.2</v>
          </cell>
          <cell r="E15" t="str">
            <v/>
          </cell>
          <cell r="F15">
            <v>11.6</v>
          </cell>
          <cell r="G15" t="str">
            <v/>
          </cell>
          <cell r="H15" t="str">
            <v/>
          </cell>
          <cell r="I15" t="str">
            <v/>
          </cell>
          <cell r="J15" t="str">
            <v/>
          </cell>
          <cell r="K15" t="str">
            <v/>
          </cell>
          <cell r="L15" t="str">
            <v/>
          </cell>
          <cell r="M15" t="str">
            <v/>
          </cell>
          <cell r="N15" t="str">
            <v/>
          </cell>
          <cell r="O15" t="str">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Figure5.1"/>
      <sheetName val="Data5.1"/>
      <sheetName val="Figure5.2"/>
      <sheetName val="Sheet1"/>
      <sheetName val="Data5.3a"/>
      <sheetName val="Data5.3b"/>
      <sheetName val="Figure5.4"/>
      <sheetName val="Figure5.5new"/>
      <sheetName val="Figure5.5old"/>
      <sheetName val="Figure5.6"/>
      <sheetName val="Table5.7a"/>
      <sheetName val="Figure5.7b"/>
      <sheetName val="Content"/>
      <sheetName val="T3.1a"/>
      <sheetName val="T3.1b"/>
      <sheetName val="T3.1c"/>
      <sheetName val="T3.2a"/>
      <sheetName val="T3.2b"/>
      <sheetName val="T3.2c"/>
      <sheetName val="T3.2d"/>
      <sheetName val="T3.2e"/>
      <sheetName val="T3.2f"/>
      <sheetName val="T3.2g"/>
      <sheetName val="T3.3a"/>
      <sheetName val="T3.3b"/>
      <sheetName val="T3.3c"/>
      <sheetName val="T3.4a "/>
      <sheetName val="T3.4b"/>
      <sheetName val="T3.5a"/>
      <sheetName val="T3.5b "/>
      <sheetName val="T3.6"/>
      <sheetName val="T3.7a"/>
      <sheetName val="T3.7b"/>
      <sheetName val="T3.7c"/>
      <sheetName val="T3.7d"/>
      <sheetName val="T3.7e"/>
      <sheetName val="T3.7f"/>
      <sheetName val="T3.8a"/>
      <sheetName val="T3.8b"/>
      <sheetName val="T3.8c"/>
      <sheetName val="T3.8d"/>
      <sheetName val="T3.8e"/>
      <sheetName val="T3.9a"/>
      <sheetName val="T3.9b"/>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18 (2)"/>
      <sheetName val="Sheet19 (2)"/>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5 (2)"/>
      <sheetName val="Sheet8 (2)"/>
      <sheetName val="p5_ageISC5a"/>
      <sheetName val="E9C3NAGE"/>
      <sheetName val="P5nr_2"/>
      <sheetName val="E9C3NE"/>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B2" t="str">
            <v>COUNTRY</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hyperlink" Target="https://www.forbes.com/billionaires/list/4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139" t="s">
        <v>4986</v>
      </c>
    </row>
    <row r="2" spans="1:1" ht="15.6" x14ac:dyDescent="0.3">
      <c r="A2" s="2" t="s">
        <v>4960</v>
      </c>
    </row>
    <row r="3" spans="1:1" ht="15.6" x14ac:dyDescent="0.3">
      <c r="A3" s="1" t="s">
        <v>4973</v>
      </c>
    </row>
    <row r="5" spans="1:1" ht="15.6" x14ac:dyDescent="0.3">
      <c r="A5" s="2" t="s">
        <v>4961</v>
      </c>
    </row>
    <row r="6" spans="1:1" ht="15.6" x14ac:dyDescent="0.3">
      <c r="A6" s="1" t="s">
        <v>4962</v>
      </c>
    </row>
    <row r="7" spans="1:1" ht="15.6" x14ac:dyDescent="0.3">
      <c r="A7" s="1" t="s">
        <v>4963</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pane xSplit="1" ySplit="5" topLeftCell="B6" activePane="bottomRight" state="frozen"/>
      <selection pane="topRight" activeCell="B1" sqref="B1"/>
      <selection pane="bottomLeft" activeCell="A7" sqref="A7"/>
      <selection pane="bottomRight"/>
    </sheetView>
  </sheetViews>
  <sheetFormatPr baseColWidth="10" defaultRowHeight="14.4" x14ac:dyDescent="0.3"/>
  <cols>
    <col min="1" max="1" width="17" customWidth="1"/>
    <col min="2" max="4" width="12.77734375" customWidth="1"/>
  </cols>
  <sheetData>
    <row r="1" spans="1:5" ht="15.6" x14ac:dyDescent="0.3">
      <c r="A1" s="2" t="s">
        <v>4837</v>
      </c>
    </row>
    <row r="2" spans="1:5" ht="15.6" x14ac:dyDescent="0.3">
      <c r="A2" s="1" t="s">
        <v>0</v>
      </c>
    </row>
    <row r="4" spans="1:5" ht="15" thickBot="1" x14ac:dyDescent="0.35"/>
    <row r="5" spans="1:5" ht="78" customHeight="1" thickTop="1" thickBot="1" x14ac:dyDescent="0.35">
      <c r="A5" s="61" t="s">
        <v>4851</v>
      </c>
      <c r="B5" s="62" t="s">
        <v>4843</v>
      </c>
      <c r="C5" s="62" t="s">
        <v>4844</v>
      </c>
      <c r="D5" s="62" t="s">
        <v>4845</v>
      </c>
      <c r="E5" s="62" t="s">
        <v>4846</v>
      </c>
    </row>
    <row r="6" spans="1:5" ht="16.8" thickTop="1" thickBot="1" x14ac:dyDescent="0.35">
      <c r="A6" s="63" t="s">
        <v>4840</v>
      </c>
      <c r="B6" s="64">
        <f>0.225+0.08</f>
        <v>0.30499999999999999</v>
      </c>
      <c r="C6" s="64">
        <v>1.6E-2</v>
      </c>
      <c r="D6" s="64">
        <v>0.156</v>
      </c>
      <c r="E6" s="64">
        <v>5.8999999999999997E-2</v>
      </c>
    </row>
    <row r="7" spans="1:5" ht="16.8" thickTop="1" thickBot="1" x14ac:dyDescent="0.35">
      <c r="A7" s="63" t="s">
        <v>4839</v>
      </c>
      <c r="B7" s="64">
        <f>0.25+0.1</f>
        <v>0.35</v>
      </c>
      <c r="C7" s="64">
        <v>1.0999999999999999E-2</v>
      </c>
      <c r="D7" s="64">
        <v>0.151</v>
      </c>
      <c r="E7" s="64">
        <v>5.2999999999999999E-2</v>
      </c>
    </row>
    <row r="8" spans="1:5" ht="16.8" thickTop="1" thickBot="1" x14ac:dyDescent="0.35">
      <c r="A8" s="63" t="s">
        <v>4838</v>
      </c>
      <c r="B8" s="64">
        <f>0.284+0.1</f>
        <v>0.38400000000000001</v>
      </c>
      <c r="C8" s="64">
        <v>6.0000000000000001E-3</v>
      </c>
      <c r="D8" s="64">
        <v>0.13700000000000001</v>
      </c>
      <c r="E8" s="64">
        <v>3.9E-2</v>
      </c>
    </row>
    <row r="9" spans="1:5" ht="16.8" thickTop="1" thickBot="1" x14ac:dyDescent="0.35">
      <c r="A9" s="63" t="s">
        <v>4842</v>
      </c>
      <c r="B9" s="64">
        <f>0.31+0.095</f>
        <v>0.40500000000000003</v>
      </c>
      <c r="C9" s="64">
        <v>4.0000000000000001E-3</v>
      </c>
      <c r="D9" s="64">
        <v>0.14899999999999999</v>
      </c>
      <c r="E9" s="64">
        <v>3.4000000000000002E-2</v>
      </c>
    </row>
    <row r="10" spans="1:5" ht="16.8" thickTop="1" thickBot="1" x14ac:dyDescent="0.35">
      <c r="A10" s="63" t="s">
        <v>4841</v>
      </c>
      <c r="B10" s="64">
        <f>B9</f>
        <v>0.40500000000000003</v>
      </c>
      <c r="C10" s="64">
        <v>3.0000000000000001E-3</v>
      </c>
      <c r="D10" s="64">
        <v>0.14499999999999999</v>
      </c>
      <c r="E10" s="64">
        <v>2.8000000000000001E-2</v>
      </c>
    </row>
    <row r="11" spans="1:5" ht="16.2" thickTop="1" x14ac:dyDescent="0.3">
      <c r="B11" s="32"/>
      <c r="C11" s="32"/>
      <c r="D11" s="32"/>
      <c r="E11" s="35"/>
    </row>
    <row r="12" spans="1:5" ht="15.6" x14ac:dyDescent="0.3">
      <c r="A12" s="2" t="s">
        <v>4836</v>
      </c>
    </row>
    <row r="13" spans="1:5" ht="15.6" x14ac:dyDescent="0.3">
      <c r="A13" s="1" t="s">
        <v>4847</v>
      </c>
    </row>
    <row r="14" spans="1:5" ht="15.6" x14ac:dyDescent="0.3">
      <c r="A14" s="1" t="s">
        <v>4850</v>
      </c>
    </row>
    <row r="15" spans="1:5" ht="15.6" x14ac:dyDescent="0.3">
      <c r="A15" s="1" t="s">
        <v>4849</v>
      </c>
    </row>
    <row r="16" spans="1:5" ht="15.6" x14ac:dyDescent="0.3">
      <c r="A16" s="1" t="s">
        <v>4848</v>
      </c>
    </row>
    <row r="17" spans="1:1" ht="15.6" x14ac:dyDescent="0.3">
      <c r="A17" s="1" t="s">
        <v>4852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09"/>
  <sheetViews>
    <sheetView workbookViewId="0">
      <pane xSplit="1" ySplit="5" topLeftCell="B104" activePane="bottomRight" state="frozen"/>
      <selection pane="topRight"/>
      <selection pane="bottomLeft"/>
      <selection pane="bottomRight"/>
    </sheetView>
  </sheetViews>
  <sheetFormatPr baseColWidth="10" defaultColWidth="10.77734375" defaultRowHeight="13.2" x14ac:dyDescent="0.25"/>
  <cols>
    <col min="1" max="13" width="12.77734375" style="40" customWidth="1"/>
    <col min="14" max="16384" width="10.77734375" style="40"/>
  </cols>
  <sheetData>
    <row r="1" spans="1:13" ht="15.6" x14ac:dyDescent="0.3">
      <c r="A1" s="2" t="s">
        <v>4937</v>
      </c>
    </row>
    <row r="2" spans="1:13" ht="15" x14ac:dyDescent="0.25">
      <c r="A2" s="1" t="s">
        <v>0</v>
      </c>
    </row>
    <row r="3" spans="1:13" ht="15.6" thickBot="1" x14ac:dyDescent="0.3">
      <c r="A3" s="41"/>
      <c r="B3" s="41"/>
      <c r="C3" s="41"/>
      <c r="D3" s="41"/>
      <c r="E3" s="41"/>
      <c r="F3" s="41"/>
      <c r="G3" s="41"/>
      <c r="H3" s="41"/>
      <c r="I3" s="41"/>
      <c r="J3" s="41"/>
      <c r="K3" s="41"/>
      <c r="L3" s="41"/>
      <c r="M3" s="41"/>
    </row>
    <row r="4" spans="1:13" ht="34.799999999999997" customHeight="1" thickTop="1" thickBot="1" x14ac:dyDescent="0.3">
      <c r="A4" s="58"/>
      <c r="B4" s="151" t="s">
        <v>4929</v>
      </c>
      <c r="C4" s="152"/>
      <c r="D4" s="152"/>
      <c r="E4" s="152"/>
      <c r="F4" s="152"/>
      <c r="G4" s="152"/>
      <c r="H4" s="152"/>
      <c r="I4" s="152"/>
      <c r="J4" s="55"/>
      <c r="K4" s="55"/>
      <c r="L4" s="55"/>
      <c r="M4" s="41"/>
    </row>
    <row r="5" spans="1:13" ht="60" customHeight="1" thickTop="1" x14ac:dyDescent="0.3">
      <c r="A5" s="57"/>
      <c r="B5" s="56" t="s">
        <v>4898</v>
      </c>
      <c r="C5" s="56" t="s">
        <v>4931</v>
      </c>
      <c r="D5" s="56" t="s">
        <v>4932</v>
      </c>
      <c r="E5" s="56" t="s">
        <v>4933</v>
      </c>
      <c r="F5" s="56" t="s">
        <v>5</v>
      </c>
      <c r="G5" s="56" t="s">
        <v>4934</v>
      </c>
      <c r="H5" s="56" t="s">
        <v>4935</v>
      </c>
      <c r="I5" s="56" t="s">
        <v>4936</v>
      </c>
      <c r="J5" s="55"/>
      <c r="K5" s="55"/>
      <c r="L5" s="55"/>
      <c r="M5" s="41"/>
    </row>
    <row r="6" spans="1:13" ht="15" x14ac:dyDescent="0.25">
      <c r="A6" s="53">
        <v>1900</v>
      </c>
      <c r="B6" s="122"/>
      <c r="C6" s="122">
        <v>9.3357327873828638E-2</v>
      </c>
      <c r="D6" s="122">
        <v>0.11456780379363142</v>
      </c>
      <c r="E6" s="122">
        <v>6.4234636723995209E-2</v>
      </c>
      <c r="F6" s="122">
        <v>0.13704136459857877</v>
      </c>
      <c r="G6" s="122">
        <v>6.6810525953769684E-2</v>
      </c>
      <c r="H6" s="122">
        <v>0.12519215047359467</v>
      </c>
      <c r="I6" s="122"/>
      <c r="J6" s="44"/>
      <c r="K6" s="44"/>
      <c r="L6" s="44"/>
      <c r="M6" s="41"/>
    </row>
    <row r="7" spans="1:13" ht="15" x14ac:dyDescent="0.25">
      <c r="A7" s="53">
        <f t="shared" ref="A7:A70" si="0">A6+1</f>
        <v>1901</v>
      </c>
      <c r="B7" s="122"/>
      <c r="C7" s="122">
        <v>9.6570487765185994E-2</v>
      </c>
      <c r="D7" s="122">
        <v>0.11741247072086934</v>
      </c>
      <c r="E7" s="122">
        <v>6.3691392540931702E-2</v>
      </c>
      <c r="F7" s="122">
        <v>0.14588913060156744</v>
      </c>
      <c r="G7" s="122">
        <v>6.6257156431674957E-2</v>
      </c>
      <c r="H7" s="122">
        <v>0.11237061768770218</v>
      </c>
      <c r="I7" s="122"/>
      <c r="J7" s="44"/>
      <c r="K7" s="44"/>
      <c r="L7" s="44"/>
      <c r="M7" s="41"/>
    </row>
    <row r="8" spans="1:13" ht="15" x14ac:dyDescent="0.25">
      <c r="A8" s="53">
        <f t="shared" si="0"/>
        <v>1902</v>
      </c>
      <c r="B8" s="122"/>
      <c r="C8" s="122">
        <v>9.8228390566847068E-2</v>
      </c>
      <c r="D8" s="122">
        <v>0.12034543977369444</v>
      </c>
      <c r="E8" s="122">
        <v>6.3690707087516785E-2</v>
      </c>
      <c r="F8" s="122">
        <v>0.15003491578584247</v>
      </c>
      <c r="G8" s="122">
        <v>6.9610618054866791E-2</v>
      </c>
      <c r="H8" s="122">
        <v>0.12229319661855698</v>
      </c>
      <c r="I8" s="122"/>
      <c r="J8" s="44"/>
      <c r="K8" s="44"/>
      <c r="L8" s="44"/>
      <c r="M8" s="41"/>
    </row>
    <row r="9" spans="1:13" ht="15" x14ac:dyDescent="0.25">
      <c r="A9" s="53">
        <f t="shared" si="0"/>
        <v>1903</v>
      </c>
      <c r="B9" s="122"/>
      <c r="C9" s="122">
        <v>9.5984684633518752E-2</v>
      </c>
      <c r="D9" s="122">
        <v>0.11802333236808703</v>
      </c>
      <c r="E9" s="122">
        <v>6.377805769443512E-2</v>
      </c>
      <c r="F9" s="122">
        <v>0.14429462504214419</v>
      </c>
      <c r="G9" s="122">
        <v>6.7225649952888489E-2</v>
      </c>
      <c r="H9" s="122">
        <v>0.10643947869539261</v>
      </c>
      <c r="I9" s="122"/>
      <c r="J9" s="44"/>
      <c r="K9" s="44"/>
      <c r="L9" s="44"/>
      <c r="M9" s="41"/>
    </row>
    <row r="10" spans="1:13" ht="15" x14ac:dyDescent="0.25">
      <c r="A10" s="53">
        <f t="shared" si="0"/>
        <v>1904</v>
      </c>
      <c r="B10" s="122"/>
      <c r="C10" s="122">
        <v>9.8917363347470658E-2</v>
      </c>
      <c r="D10" s="122">
        <v>0.11882383912843734</v>
      </c>
      <c r="E10" s="122">
        <v>6.3559673726558685E-2</v>
      </c>
      <c r="F10" s="122">
        <v>0.15195389777883861</v>
      </c>
      <c r="G10" s="122">
        <v>6.6441237926483154E-2</v>
      </c>
      <c r="H10" s="122">
        <v>0.12960349023342133</v>
      </c>
      <c r="I10" s="122"/>
      <c r="J10" s="44"/>
      <c r="K10" s="44"/>
      <c r="L10" s="44"/>
      <c r="M10" s="41"/>
    </row>
    <row r="11" spans="1:13" ht="15" x14ac:dyDescent="0.25">
      <c r="A11" s="53">
        <f t="shared" si="0"/>
        <v>1905</v>
      </c>
      <c r="B11" s="122"/>
      <c r="C11" s="122">
        <v>0.10010991315794988</v>
      </c>
      <c r="D11" s="122">
        <v>0.13239019346226574</v>
      </c>
      <c r="E11" s="122">
        <v>6.7279860377311707E-2</v>
      </c>
      <c r="F11" s="122">
        <v>0.14935499232890714</v>
      </c>
      <c r="G11" s="122">
        <v>6.642596423625946E-2</v>
      </c>
      <c r="H11" s="122">
        <v>0.26619315147399902</v>
      </c>
      <c r="I11" s="122"/>
      <c r="J11" s="44"/>
      <c r="K11" s="44"/>
      <c r="L11" s="44"/>
      <c r="M11" s="41"/>
    </row>
    <row r="12" spans="1:13" ht="15" x14ac:dyDescent="0.25">
      <c r="A12" s="53">
        <f t="shared" si="0"/>
        <v>1906</v>
      </c>
      <c r="B12" s="122"/>
      <c r="C12" s="122">
        <v>0.10383270360858253</v>
      </c>
      <c r="D12" s="122">
        <v>0.11998690256606996</v>
      </c>
      <c r="E12" s="122">
        <v>6.8222284317016602E-2</v>
      </c>
      <c r="F12" s="122">
        <v>0.1572483325459314</v>
      </c>
      <c r="G12" s="122">
        <v>6.7309163510799408E-2</v>
      </c>
      <c r="H12" s="122">
        <v>0.22604355216026306</v>
      </c>
      <c r="I12" s="122">
        <v>5.71620874106884E-2</v>
      </c>
      <c r="J12" s="44"/>
      <c r="K12" s="44"/>
      <c r="L12" s="44"/>
      <c r="M12" s="41"/>
    </row>
    <row r="13" spans="1:13" ht="15" x14ac:dyDescent="0.25">
      <c r="A13" s="53">
        <f t="shared" si="0"/>
        <v>1907</v>
      </c>
      <c r="B13" s="122"/>
      <c r="C13" s="122">
        <v>9.7026689178483588E-2</v>
      </c>
      <c r="D13" s="122">
        <v>0.12149978301316849</v>
      </c>
      <c r="E13" s="122">
        <v>6.6827155649662018E-2</v>
      </c>
      <c r="F13" s="122">
        <v>0.14232598947171593</v>
      </c>
      <c r="G13" s="122">
        <v>6.1852447688579559E-2</v>
      </c>
      <c r="H13" s="122">
        <v>0.23140504956245422</v>
      </c>
      <c r="I13" s="122">
        <v>6.8282365798950195E-2</v>
      </c>
      <c r="J13" s="44"/>
      <c r="K13" s="44"/>
      <c r="L13" s="44"/>
      <c r="M13" s="41"/>
    </row>
    <row r="14" spans="1:13" ht="15" x14ac:dyDescent="0.25">
      <c r="A14" s="53">
        <f t="shared" si="0"/>
        <v>1908</v>
      </c>
      <c r="B14" s="122"/>
      <c r="C14" s="122">
        <v>9.9967610167885593E-2</v>
      </c>
      <c r="D14" s="122">
        <v>0.11384116658059773</v>
      </c>
      <c r="E14" s="122">
        <v>6.8338677287101746E-2</v>
      </c>
      <c r="F14" s="122">
        <v>0.14741100948906136</v>
      </c>
      <c r="G14" s="122">
        <v>6.7900590598583221E-2</v>
      </c>
      <c r="H14" s="122">
        <v>0.15822276473045349</v>
      </c>
      <c r="I14" s="122">
        <v>8.415435254573822E-2</v>
      </c>
      <c r="J14" s="44"/>
      <c r="K14" s="44"/>
      <c r="L14" s="44"/>
      <c r="M14" s="41"/>
    </row>
    <row r="15" spans="1:13" ht="15" x14ac:dyDescent="0.25">
      <c r="A15" s="53">
        <f t="shared" si="0"/>
        <v>1909</v>
      </c>
      <c r="B15" s="122"/>
      <c r="C15" s="122">
        <v>0.10103557564643784</v>
      </c>
      <c r="D15" s="122">
        <v>0.11486957875769122</v>
      </c>
      <c r="E15" s="122">
        <v>6.7965582013130188E-2</v>
      </c>
      <c r="F15" s="122">
        <v>0.15064056609639931</v>
      </c>
      <c r="G15" s="122">
        <v>6.3964061439037323E-2</v>
      </c>
      <c r="H15" s="122">
        <v>0.15635323524475098</v>
      </c>
      <c r="I15" s="122">
        <v>8.7395258247852325E-2</v>
      </c>
      <c r="J15" s="44"/>
      <c r="K15" s="44"/>
      <c r="L15" s="44"/>
      <c r="M15" s="41"/>
    </row>
    <row r="16" spans="1:13" ht="15" x14ac:dyDescent="0.25">
      <c r="A16" s="53">
        <f t="shared" si="0"/>
        <v>1910</v>
      </c>
      <c r="B16" s="122"/>
      <c r="C16" s="122">
        <v>0.10077563604263895</v>
      </c>
      <c r="D16" s="122">
        <v>0.11844085390896524</v>
      </c>
      <c r="E16" s="122">
        <v>6.8803153932094574E-2</v>
      </c>
      <c r="F16" s="122">
        <v>0.14873435920845549</v>
      </c>
      <c r="G16" s="122">
        <v>5.8696627616882324E-2</v>
      </c>
      <c r="H16" s="122">
        <v>0.20435065031051636</v>
      </c>
      <c r="I16" s="122">
        <v>8.4044910967350006E-2</v>
      </c>
      <c r="J16" s="44"/>
      <c r="K16" s="44"/>
      <c r="L16" s="44"/>
      <c r="M16" s="41"/>
    </row>
    <row r="17" spans="1:13" ht="15" x14ac:dyDescent="0.25">
      <c r="A17" s="53">
        <f t="shared" si="0"/>
        <v>1911</v>
      </c>
      <c r="B17" s="122"/>
      <c r="C17" s="122">
        <v>9.8500604869021791E-2</v>
      </c>
      <c r="D17" s="122">
        <v>0.11442402500681866</v>
      </c>
      <c r="E17" s="122">
        <v>7.3793195188045502E-2</v>
      </c>
      <c r="F17" s="122">
        <v>0.1355617193904862</v>
      </c>
      <c r="G17" s="122">
        <v>5.9088274836540222E-2</v>
      </c>
      <c r="H17" s="122">
        <v>0.15215498208999634</v>
      </c>
      <c r="I17" s="122">
        <v>8.6996793746948242E-2</v>
      </c>
      <c r="J17" s="44"/>
      <c r="K17" s="44"/>
      <c r="L17" s="44"/>
      <c r="M17" s="41"/>
    </row>
    <row r="18" spans="1:13" ht="15" x14ac:dyDescent="0.25">
      <c r="A18" s="53">
        <f t="shared" si="0"/>
        <v>1912</v>
      </c>
      <c r="B18" s="122"/>
      <c r="C18" s="122">
        <v>9.5119633158865236E-2</v>
      </c>
      <c r="D18" s="122">
        <v>0.1112718427721044</v>
      </c>
      <c r="E18" s="122">
        <v>7.3349431157112122E-2</v>
      </c>
      <c r="F18" s="122">
        <v>0.12777493616149493</v>
      </c>
      <c r="G18" s="122">
        <v>6.1373036354780197E-2</v>
      </c>
      <c r="H18" s="122">
        <v>0.13254670798778534</v>
      </c>
      <c r="I18" s="122">
        <v>8.2794047892093658E-2</v>
      </c>
      <c r="J18" s="44"/>
      <c r="K18" s="44"/>
      <c r="L18" s="44"/>
      <c r="M18" s="41"/>
    </row>
    <row r="19" spans="1:13" ht="15" x14ac:dyDescent="0.25">
      <c r="A19" s="53">
        <f t="shared" si="0"/>
        <v>1913</v>
      </c>
      <c r="B19" s="122"/>
      <c r="C19" s="124">
        <v>0.14585585496795736</v>
      </c>
      <c r="D19" s="124">
        <v>0.12078220687387005</v>
      </c>
      <c r="E19" s="124">
        <v>0.15000748634338379</v>
      </c>
      <c r="F19" s="124">
        <v>0.1396284079048177</v>
      </c>
      <c r="G19" s="124">
        <v>5.7635925710201263E-2</v>
      </c>
      <c r="H19" s="124">
        <v>0.1271490603685379</v>
      </c>
      <c r="I19" s="122">
        <v>0.12126678973436356</v>
      </c>
      <c r="J19" s="44"/>
      <c r="K19" s="44"/>
      <c r="L19" s="44"/>
      <c r="M19" s="41"/>
    </row>
    <row r="20" spans="1:13" ht="15" x14ac:dyDescent="0.25">
      <c r="A20" s="53">
        <f t="shared" si="0"/>
        <v>1914</v>
      </c>
      <c r="B20" s="122">
        <v>8.9560151100158691E-3</v>
      </c>
      <c r="C20" s="124">
        <v>0.17224452526472861</v>
      </c>
      <c r="D20" s="124">
        <v>0.12229188613867474</v>
      </c>
      <c r="E20" s="124">
        <v>0.17859961092472076</v>
      </c>
      <c r="F20" s="124">
        <v>0.16271189677474032</v>
      </c>
      <c r="G20" s="124">
        <v>5.8357976377010345E-2</v>
      </c>
      <c r="H20" s="124">
        <v>0.12541253864765167</v>
      </c>
      <c r="I20" s="122">
        <v>0.11654865741729736</v>
      </c>
      <c r="J20" s="44"/>
      <c r="K20" s="44"/>
      <c r="L20" s="44"/>
      <c r="M20" s="41"/>
    </row>
    <row r="21" spans="1:13" ht="15" x14ac:dyDescent="0.25">
      <c r="A21" s="53">
        <f t="shared" si="0"/>
        <v>1915</v>
      </c>
      <c r="B21" s="122">
        <v>1.7845727503299713E-2</v>
      </c>
      <c r="C21" s="124">
        <v>0.23151210517024684</v>
      </c>
      <c r="D21" s="124">
        <v>0.1555700785675041</v>
      </c>
      <c r="E21" s="124">
        <v>0.19322437047958374</v>
      </c>
      <c r="F21" s="124">
        <v>0.28894370720624146</v>
      </c>
      <c r="G21" s="124">
        <v>8.8380627334117889E-2</v>
      </c>
      <c r="H21" s="124">
        <v>0.15095815062522888</v>
      </c>
      <c r="I21" s="122">
        <v>0.11244139820337296</v>
      </c>
      <c r="J21" s="44"/>
      <c r="K21" s="44"/>
      <c r="L21" s="44"/>
      <c r="M21" s="41"/>
    </row>
    <row r="22" spans="1:13" ht="15" x14ac:dyDescent="0.25">
      <c r="A22" s="53">
        <f t="shared" si="0"/>
        <v>1916</v>
      </c>
      <c r="B22" s="122">
        <v>2.4162819609045982E-2</v>
      </c>
      <c r="C22" s="124">
        <v>0.23538377868583296</v>
      </c>
      <c r="D22" s="124">
        <v>0.15687882729483271</v>
      </c>
      <c r="E22" s="124">
        <v>0.20300999283790588</v>
      </c>
      <c r="F22" s="124">
        <v>0.28394445745772356</v>
      </c>
      <c r="G22" s="124">
        <v>7.0254452526569366E-2</v>
      </c>
      <c r="H22" s="124">
        <v>0.16392944753170013</v>
      </c>
      <c r="I22" s="122">
        <v>0.11479906737804413</v>
      </c>
      <c r="J22" s="44"/>
      <c r="K22" s="44"/>
      <c r="L22" s="44"/>
      <c r="M22" s="41"/>
    </row>
    <row r="23" spans="1:13" ht="15" x14ac:dyDescent="0.25">
      <c r="A23" s="53">
        <f t="shared" si="0"/>
        <v>1917</v>
      </c>
      <c r="B23" s="122">
        <v>5.2490130066871643E-2</v>
      </c>
      <c r="C23" s="124">
        <v>0.30505259492633097</v>
      </c>
      <c r="D23" s="124">
        <v>0.17959676573335467</v>
      </c>
      <c r="E23" s="124">
        <v>0.3075123131275177</v>
      </c>
      <c r="F23" s="124">
        <v>0.30136301762455087</v>
      </c>
      <c r="G23" s="124">
        <v>7.1777872741222382E-2</v>
      </c>
      <c r="H23" s="124">
        <v>0.17674684524536133</v>
      </c>
      <c r="I23" s="122">
        <v>0.12948067486286163</v>
      </c>
      <c r="J23" s="44"/>
      <c r="K23" s="44"/>
      <c r="L23" s="44"/>
      <c r="M23" s="41"/>
    </row>
    <row r="24" spans="1:13" ht="15" x14ac:dyDescent="0.25">
      <c r="A24" s="53">
        <f t="shared" si="0"/>
        <v>1918</v>
      </c>
      <c r="B24" s="122">
        <v>6.8570896983146667E-2</v>
      </c>
      <c r="C24" s="124">
        <v>0.38515923227787174</v>
      </c>
      <c r="D24" s="124">
        <v>0.21051377183675807</v>
      </c>
      <c r="E24" s="124">
        <v>0.3921448290348053</v>
      </c>
      <c r="F24" s="124">
        <v>0.37468083714247136</v>
      </c>
      <c r="G24" s="124">
        <v>5.1708802580833435E-2</v>
      </c>
      <c r="H24" s="124">
        <v>0.20203764736652374</v>
      </c>
      <c r="I24" s="122">
        <v>0.13303592801094055</v>
      </c>
      <c r="J24" s="44"/>
      <c r="K24" s="44"/>
      <c r="L24" s="44"/>
      <c r="M24" s="41"/>
    </row>
    <row r="25" spans="1:13" ht="15" x14ac:dyDescent="0.25">
      <c r="A25" s="53">
        <f t="shared" si="0"/>
        <v>1919</v>
      </c>
      <c r="B25" s="122">
        <v>7.9958491027355194E-2</v>
      </c>
      <c r="C25" s="124">
        <v>0.24671192169189454</v>
      </c>
      <c r="D25" s="124">
        <v>0.17372665442526342</v>
      </c>
      <c r="E25" s="124">
        <v>0.24018853902816772</v>
      </c>
      <c r="F25" s="124">
        <v>0.25649699568748474</v>
      </c>
      <c r="G25" s="124">
        <v>4.8086192458868027E-2</v>
      </c>
      <c r="H25" s="124">
        <v>0.19132767617702484</v>
      </c>
      <c r="I25" s="122">
        <v>0.11497650295495987</v>
      </c>
      <c r="J25" s="44"/>
      <c r="K25" s="44"/>
      <c r="L25" s="44"/>
      <c r="M25" s="41"/>
    </row>
    <row r="26" spans="1:13" ht="15" x14ac:dyDescent="0.25">
      <c r="A26" s="53">
        <f t="shared" si="0"/>
        <v>1920</v>
      </c>
      <c r="B26" s="122">
        <v>7.0077143609523773E-2</v>
      </c>
      <c r="C26" s="124">
        <v>0.29071888923645017</v>
      </c>
      <c r="D26" s="124">
        <v>0.1867373182692311</v>
      </c>
      <c r="E26" s="124">
        <v>0.2723534107208252</v>
      </c>
      <c r="F26" s="124">
        <v>0.3182671070098877</v>
      </c>
      <c r="G26" s="124">
        <v>5.585581436753273E-2</v>
      </c>
      <c r="H26" s="124">
        <v>0.18111304938793182</v>
      </c>
      <c r="I26" s="122">
        <v>0.14854311943054199</v>
      </c>
      <c r="J26" s="44"/>
      <c r="K26" s="44"/>
      <c r="L26" s="44"/>
      <c r="M26" s="41"/>
    </row>
    <row r="27" spans="1:13" ht="15" x14ac:dyDescent="0.25">
      <c r="A27" s="53">
        <f t="shared" si="0"/>
        <v>1921</v>
      </c>
      <c r="B27" s="122">
        <v>6.9315455853939056E-2</v>
      </c>
      <c r="C27" s="124">
        <v>0.28293714523315427</v>
      </c>
      <c r="D27" s="124">
        <v>0.18869046152879795</v>
      </c>
      <c r="E27" s="124">
        <v>0.29412275552749634</v>
      </c>
      <c r="F27" s="124">
        <v>0.26615872979164124</v>
      </c>
      <c r="G27" s="124">
        <v>6.1264138668775558E-2</v>
      </c>
      <c r="H27" s="124">
        <v>0.18817487359046936</v>
      </c>
      <c r="I27" s="122">
        <v>0.159001424908638</v>
      </c>
      <c r="J27" s="44"/>
      <c r="K27" s="44"/>
      <c r="L27" s="44"/>
      <c r="M27" s="41"/>
    </row>
    <row r="28" spans="1:13" ht="15" x14ac:dyDescent="0.25">
      <c r="A28" s="53">
        <f t="shared" si="0"/>
        <v>1922</v>
      </c>
      <c r="B28" s="122">
        <v>7.0838533341884613E-2</v>
      </c>
      <c r="C28" s="124">
        <v>9.1316151618957522E-2</v>
      </c>
      <c r="D28" s="124">
        <v>0.17137119783596558</v>
      </c>
      <c r="E28" s="124"/>
      <c r="F28" s="124">
        <v>0.2282903790473938</v>
      </c>
      <c r="G28" s="124">
        <v>6.9974616169929504E-2</v>
      </c>
      <c r="H28" s="124">
        <v>0.16721566021442413</v>
      </c>
      <c r="I28" s="122">
        <v>0.1395709365606308</v>
      </c>
      <c r="J28" s="44"/>
      <c r="K28" s="44"/>
      <c r="L28" s="44"/>
      <c r="M28" s="41"/>
    </row>
    <row r="29" spans="1:13" ht="15" x14ac:dyDescent="0.25">
      <c r="A29" s="53">
        <f t="shared" si="0"/>
        <v>1923</v>
      </c>
      <c r="B29" s="122">
        <v>5.8748986572027206E-2</v>
      </c>
      <c r="C29" s="124">
        <v>0.13656145334243774</v>
      </c>
      <c r="D29" s="124">
        <v>0.15740169988324246</v>
      </c>
      <c r="E29" s="124">
        <v>8.7729364633560181E-2</v>
      </c>
      <c r="F29" s="124">
        <v>0.20980958640575409</v>
      </c>
      <c r="G29" s="124">
        <v>7.1841686964035034E-2</v>
      </c>
      <c r="H29" s="124">
        <v>0.18147134780883789</v>
      </c>
      <c r="I29" s="122">
        <v>0.12211905419826508</v>
      </c>
      <c r="J29" s="44"/>
      <c r="K29" s="44"/>
      <c r="L29" s="44"/>
      <c r="M29" s="41"/>
    </row>
    <row r="30" spans="1:13" ht="15" x14ac:dyDescent="0.25">
      <c r="A30" s="53">
        <f t="shared" si="0"/>
        <v>1924</v>
      </c>
      <c r="B30" s="122">
        <v>5.8054588735103607E-2</v>
      </c>
      <c r="C30" s="124">
        <v>0.13497443199157716</v>
      </c>
      <c r="D30" s="124">
        <v>0.14553661271929741</v>
      </c>
      <c r="E30" s="124">
        <v>6.7882359027862549E-2</v>
      </c>
      <c r="F30" s="124">
        <v>0.23561254143714905</v>
      </c>
      <c r="G30" s="124">
        <v>6.8241283297538757E-2</v>
      </c>
      <c r="H30" s="124">
        <v>0.16345049440860748</v>
      </c>
      <c r="I30" s="122">
        <v>0.11578766256570816</v>
      </c>
      <c r="J30" s="44"/>
      <c r="K30" s="44"/>
      <c r="L30" s="44"/>
      <c r="M30" s="41"/>
    </row>
    <row r="31" spans="1:13" ht="15" x14ac:dyDescent="0.25">
      <c r="A31" s="53">
        <f t="shared" si="0"/>
        <v>1925</v>
      </c>
      <c r="B31" s="122">
        <v>5.5871620774269104E-2</v>
      </c>
      <c r="C31" s="124">
        <v>0.11956341564655304</v>
      </c>
      <c r="D31" s="124">
        <v>0.13859060406684875</v>
      </c>
      <c r="E31" s="124">
        <v>7.2856500744819641E-2</v>
      </c>
      <c r="F31" s="124">
        <v>0.18962378799915314</v>
      </c>
      <c r="G31" s="124">
        <v>6.5778829157352448E-2</v>
      </c>
      <c r="H31" s="124">
        <v>0.14542911946773529</v>
      </c>
      <c r="I31" s="122">
        <v>0.11827071011066437</v>
      </c>
      <c r="J31" s="44"/>
      <c r="K31" s="44"/>
      <c r="L31" s="44"/>
      <c r="M31" s="41"/>
    </row>
    <row r="32" spans="1:13" ht="15" x14ac:dyDescent="0.25">
      <c r="A32" s="53">
        <f t="shared" si="0"/>
        <v>1926</v>
      </c>
      <c r="B32" s="122">
        <v>5.2613586187362671E-2</v>
      </c>
      <c r="C32" s="124">
        <v>0.13971332907676698</v>
      </c>
      <c r="D32" s="124">
        <v>0.13695986196398735</v>
      </c>
      <c r="E32" s="124">
        <v>7.8977882862091064E-2</v>
      </c>
      <c r="F32" s="124">
        <v>0.23081649839878082</v>
      </c>
      <c r="G32" s="124">
        <v>7.2230271995067596E-2</v>
      </c>
      <c r="H32" s="124">
        <v>0.14102178812026978</v>
      </c>
      <c r="I32" s="122">
        <v>0.11965519934892654</v>
      </c>
      <c r="J32" s="44"/>
      <c r="K32" s="44"/>
      <c r="L32" s="44"/>
      <c r="M32" s="41"/>
    </row>
    <row r="33" spans="1:13" ht="15" x14ac:dyDescent="0.25">
      <c r="A33" s="53">
        <f t="shared" si="0"/>
        <v>1927</v>
      </c>
      <c r="B33" s="122">
        <v>5.5414196103811264E-2</v>
      </c>
      <c r="C33" s="124">
        <v>0.15019126981496811</v>
      </c>
      <c r="D33" s="124">
        <v>0.13808070278416076</v>
      </c>
      <c r="E33" s="124">
        <v>7.9555250704288483E-2</v>
      </c>
      <c r="F33" s="124">
        <v>0.25614529848098755</v>
      </c>
      <c r="G33" s="124">
        <v>6.8244867026805878E-2</v>
      </c>
      <c r="H33" s="124">
        <v>0.15819139778614044</v>
      </c>
      <c r="I33" s="122">
        <v>0.12013470381498337</v>
      </c>
      <c r="J33" s="44"/>
      <c r="K33" s="44"/>
      <c r="L33" s="44"/>
      <c r="M33" s="41"/>
    </row>
    <row r="34" spans="1:13" ht="15" x14ac:dyDescent="0.25">
      <c r="A34" s="53">
        <f t="shared" si="0"/>
        <v>1928</v>
      </c>
      <c r="B34" s="122">
        <v>5.4438155144453049E-2</v>
      </c>
      <c r="C34" s="124">
        <v>0.15221526026725771</v>
      </c>
      <c r="D34" s="124">
        <v>0.13231776685764393</v>
      </c>
      <c r="E34" s="124">
        <v>8.0552011728286743E-2</v>
      </c>
      <c r="F34" s="124">
        <v>0.25971013307571411</v>
      </c>
      <c r="G34" s="124">
        <v>6.8240359425544739E-2</v>
      </c>
      <c r="H34" s="124">
        <v>0.14396841824054718</v>
      </c>
      <c r="I34" s="122">
        <v>0.12304147332906723</v>
      </c>
      <c r="J34" s="44"/>
      <c r="K34" s="44"/>
      <c r="L34" s="44"/>
      <c r="M34" s="41"/>
    </row>
    <row r="35" spans="1:13" ht="15" x14ac:dyDescent="0.25">
      <c r="A35" s="53">
        <f t="shared" si="0"/>
        <v>1929</v>
      </c>
      <c r="B35" s="122">
        <v>5.2183985710144043E-2</v>
      </c>
      <c r="C35" s="124">
        <v>0.17329409718513489</v>
      </c>
      <c r="D35" s="124">
        <v>0.13801785372197628</v>
      </c>
      <c r="E35" s="124">
        <v>8.328661322593689E-2</v>
      </c>
      <c r="F35" s="124">
        <v>0.30830532312393188</v>
      </c>
      <c r="G35" s="124">
        <v>0.11848187446594238</v>
      </c>
      <c r="H35" s="124">
        <v>0.141336590051651</v>
      </c>
      <c r="I35" s="122">
        <v>0.13506665825843811</v>
      </c>
      <c r="J35" s="44"/>
      <c r="K35" s="44"/>
      <c r="L35" s="44"/>
      <c r="M35" s="41"/>
    </row>
    <row r="36" spans="1:13" ht="15" x14ac:dyDescent="0.25">
      <c r="A36" s="53">
        <f t="shared" si="0"/>
        <v>1930</v>
      </c>
      <c r="B36" s="122">
        <v>5.6406158953905106E-2</v>
      </c>
      <c r="C36" s="124">
        <v>0.2220796972513199</v>
      </c>
      <c r="D36" s="124">
        <v>0.16413549861560264</v>
      </c>
      <c r="E36" s="124">
        <v>0.11176364123821259</v>
      </c>
      <c r="F36" s="124">
        <v>0.38755378127098083</v>
      </c>
      <c r="G36" s="124">
        <v>0.11858711391687393</v>
      </c>
      <c r="H36" s="124">
        <v>0.15047737956047058</v>
      </c>
      <c r="I36" s="122">
        <v>0.26823687553405762</v>
      </c>
      <c r="J36" s="44"/>
      <c r="K36" s="44"/>
      <c r="L36" s="44"/>
      <c r="M36" s="41"/>
    </row>
    <row r="37" spans="1:13" ht="15" x14ac:dyDescent="0.25">
      <c r="A37" s="53">
        <f t="shared" si="0"/>
        <v>1931</v>
      </c>
      <c r="B37" s="122">
        <v>7.3285855352878571E-2</v>
      </c>
      <c r="C37" s="124">
        <v>0.22826247960329055</v>
      </c>
      <c r="D37" s="124">
        <v>0.18462630733847618</v>
      </c>
      <c r="E37" s="124">
        <v>0.10635244101285934</v>
      </c>
      <c r="F37" s="124">
        <v>0.41112753748893738</v>
      </c>
      <c r="G37" s="124">
        <v>0.12658050656318665</v>
      </c>
      <c r="H37" s="124">
        <v>0.15262590348720551</v>
      </c>
      <c r="I37" s="122">
        <v>0.30693376064300537</v>
      </c>
      <c r="J37" s="44"/>
      <c r="K37" s="44"/>
      <c r="L37" s="44"/>
      <c r="M37" s="41"/>
    </row>
    <row r="38" spans="1:13" ht="15" x14ac:dyDescent="0.25">
      <c r="A38" s="53">
        <f t="shared" si="0"/>
        <v>1932</v>
      </c>
      <c r="B38" s="122">
        <v>0.10277290642261505</v>
      </c>
      <c r="C38" s="124">
        <v>0.22002757787704469</v>
      </c>
      <c r="D38" s="124">
        <v>0.18260241610308489</v>
      </c>
      <c r="E38" s="124">
        <v>9.791874885559082E-2</v>
      </c>
      <c r="F38" s="124">
        <v>0.40319082140922546</v>
      </c>
      <c r="G38" s="124">
        <v>0.12953007221221924</v>
      </c>
      <c r="H38" s="124">
        <v>0.14811697602272034</v>
      </c>
      <c r="I38" s="122">
        <v>0.26194626092910767</v>
      </c>
      <c r="J38" s="44"/>
      <c r="K38" s="44"/>
      <c r="L38" s="44"/>
      <c r="M38" s="41"/>
    </row>
    <row r="39" spans="1:13" ht="15" x14ac:dyDescent="0.25">
      <c r="A39" s="53">
        <f t="shared" si="0"/>
        <v>1933</v>
      </c>
      <c r="B39" s="122">
        <v>0.12308894842863083</v>
      </c>
      <c r="C39" s="124">
        <v>0.24200986027717591</v>
      </c>
      <c r="D39" s="124">
        <v>0.19308996759355068</v>
      </c>
      <c r="E39" s="124">
        <v>0.10074177384376526</v>
      </c>
      <c r="F39" s="124">
        <v>0.45391198992729187</v>
      </c>
      <c r="G39" s="124">
        <v>0.1433258056640625</v>
      </c>
      <c r="H39" s="124">
        <v>0.13767711818218231</v>
      </c>
      <c r="I39" s="122">
        <v>0.25252163410186768</v>
      </c>
      <c r="J39" s="44"/>
      <c r="K39" s="44"/>
      <c r="L39" s="44"/>
      <c r="M39" s="41"/>
    </row>
    <row r="40" spans="1:13" ht="15" x14ac:dyDescent="0.25">
      <c r="A40" s="53">
        <f t="shared" si="0"/>
        <v>1934</v>
      </c>
      <c r="B40" s="122">
        <v>0.12637941539287567</v>
      </c>
      <c r="C40" s="124">
        <v>0.24296145290136337</v>
      </c>
      <c r="D40" s="124">
        <v>0.18884777153531709</v>
      </c>
      <c r="E40" s="124">
        <v>9.562162309885025E-2</v>
      </c>
      <c r="F40" s="124">
        <v>0.46397119760513306</v>
      </c>
      <c r="G40" s="124">
        <v>0.14424809813499451</v>
      </c>
      <c r="H40" s="124">
        <v>0.13340793550014496</v>
      </c>
      <c r="I40" s="122">
        <v>0.23068436980247498</v>
      </c>
      <c r="J40" s="44"/>
      <c r="K40" s="44"/>
      <c r="L40" s="44"/>
      <c r="M40" s="41"/>
    </row>
    <row r="41" spans="1:13" ht="15" x14ac:dyDescent="0.25">
      <c r="A41" s="53">
        <f t="shared" si="0"/>
        <v>1935</v>
      </c>
      <c r="B41" s="122">
        <v>0.14839568734169006</v>
      </c>
      <c r="C41" s="124">
        <v>0.23224245905876162</v>
      </c>
      <c r="D41" s="124">
        <v>0.20150826814082953</v>
      </c>
      <c r="E41" s="124">
        <v>9.5730572938919067E-2</v>
      </c>
      <c r="F41" s="124">
        <v>0.43701028823852539</v>
      </c>
      <c r="G41" s="124">
        <v>0.1374087780714035</v>
      </c>
      <c r="H41" s="124">
        <v>0.13621298968791962</v>
      </c>
      <c r="I41" s="122">
        <v>0.42915695905685425</v>
      </c>
      <c r="J41" s="44"/>
      <c r="K41" s="44"/>
      <c r="L41" s="44"/>
      <c r="M41" s="41"/>
    </row>
    <row r="42" spans="1:13" ht="15" x14ac:dyDescent="0.25">
      <c r="A42" s="53">
        <f t="shared" si="0"/>
        <v>1936</v>
      </c>
      <c r="B42" s="122">
        <v>0.14752288162708282</v>
      </c>
      <c r="C42" s="124">
        <v>0.19373512417078018</v>
      </c>
      <c r="D42" s="124">
        <v>0.19911685700599963</v>
      </c>
      <c r="E42" s="124">
        <v>9.26031693816185E-2</v>
      </c>
      <c r="F42" s="124">
        <v>0.34543305635452271</v>
      </c>
      <c r="G42" s="124">
        <v>0.1306648850440979</v>
      </c>
      <c r="H42" s="124">
        <v>0.12621846795082092</v>
      </c>
      <c r="I42" s="122">
        <v>0.41470152139663696</v>
      </c>
      <c r="J42" s="44"/>
      <c r="K42" s="44"/>
      <c r="L42" s="44"/>
      <c r="M42" s="41"/>
    </row>
    <row r="43" spans="1:13" ht="15" x14ac:dyDescent="0.25">
      <c r="A43" s="53">
        <f t="shared" si="0"/>
        <v>1937</v>
      </c>
      <c r="B43" s="122">
        <v>0.13849064707756042</v>
      </c>
      <c r="C43" s="124">
        <v>0.21133606433868407</v>
      </c>
      <c r="D43" s="124">
        <v>0.20349099257817635</v>
      </c>
      <c r="E43" s="124">
        <v>0.11981737613677979</v>
      </c>
      <c r="F43" s="124">
        <v>0.34861409664154053</v>
      </c>
      <c r="G43" s="124">
        <v>0.13261616230010986</v>
      </c>
      <c r="H43" s="124">
        <v>0.13032850623130798</v>
      </c>
      <c r="I43" s="122">
        <v>0.44013229012489319</v>
      </c>
      <c r="J43" s="44"/>
      <c r="K43" s="44"/>
      <c r="L43" s="44"/>
      <c r="M43" s="41"/>
    </row>
    <row r="44" spans="1:13" ht="15" x14ac:dyDescent="0.25">
      <c r="A44" s="53">
        <f t="shared" si="0"/>
        <v>1938</v>
      </c>
      <c r="B44" s="122">
        <v>0.17826879024505615</v>
      </c>
      <c r="C44" s="124">
        <v>0.20018502587585135</v>
      </c>
      <c r="D44" s="124">
        <v>0.202504456262001</v>
      </c>
      <c r="E44" s="124">
        <v>0.13903990387916565</v>
      </c>
      <c r="F44" s="124">
        <v>0.29190270887087988</v>
      </c>
      <c r="G44" s="124">
        <v>0.13221871852874756</v>
      </c>
      <c r="H44" s="124">
        <v>0.1277088075876236</v>
      </c>
      <c r="I44" s="122">
        <v>0.36107832193374634</v>
      </c>
      <c r="J44" s="44"/>
      <c r="K44" s="44"/>
      <c r="L44" s="44"/>
      <c r="M44" s="41"/>
    </row>
    <row r="45" spans="1:13" ht="15" x14ac:dyDescent="0.25">
      <c r="A45" s="53">
        <f t="shared" si="0"/>
        <v>1939</v>
      </c>
      <c r="B45" s="122">
        <v>0.20350091159343719</v>
      </c>
      <c r="C45" s="124">
        <v>0.20518038030356939</v>
      </c>
      <c r="D45" s="124">
        <v>0.20425371034002224</v>
      </c>
      <c r="E45" s="124">
        <v>0.14666634798049927</v>
      </c>
      <c r="F45" s="124">
        <v>0.29295142878817459</v>
      </c>
      <c r="G45" s="124">
        <v>0.12233885377645493</v>
      </c>
      <c r="H45" s="124">
        <v>0.13972263038158417</v>
      </c>
      <c r="I45" s="122">
        <v>0.34363073110580444</v>
      </c>
      <c r="J45" s="44"/>
      <c r="K45" s="44"/>
      <c r="L45" s="44"/>
      <c r="M45" s="41"/>
    </row>
    <row r="46" spans="1:13" ht="15" x14ac:dyDescent="0.25">
      <c r="A46" s="53">
        <f t="shared" si="0"/>
        <v>1940</v>
      </c>
      <c r="B46" s="122">
        <v>0.2260628342628479</v>
      </c>
      <c r="C46" s="124">
        <v>0.28590700203938924</v>
      </c>
      <c r="D46" s="124">
        <v>0.21672732828865368</v>
      </c>
      <c r="E46" s="124">
        <v>0.18284128606319427</v>
      </c>
      <c r="F46" s="124">
        <v>0.44050557600368168</v>
      </c>
      <c r="G46" s="124">
        <v>0.11278329789638519</v>
      </c>
      <c r="H46" s="124">
        <v>0.15539190173149109</v>
      </c>
      <c r="I46" s="122">
        <v>0.32775643467903137</v>
      </c>
      <c r="J46" s="44"/>
      <c r="K46" s="44"/>
      <c r="L46" s="44"/>
      <c r="M46" s="41"/>
    </row>
    <row r="47" spans="1:13" ht="15" x14ac:dyDescent="0.25">
      <c r="A47" s="53">
        <f t="shared" si="0"/>
        <v>1941</v>
      </c>
      <c r="B47" s="122">
        <v>0.18819817900657654</v>
      </c>
      <c r="C47" s="124">
        <v>0.4416676852192023</v>
      </c>
      <c r="D47" s="124">
        <v>0.25895843865035018</v>
      </c>
      <c r="E47" s="124">
        <v>0.22488802671432495</v>
      </c>
      <c r="F47" s="124">
        <v>0.76683717297651821</v>
      </c>
      <c r="G47" s="124">
        <v>0.10023327171802521</v>
      </c>
      <c r="H47" s="124">
        <v>0.17159925401210785</v>
      </c>
      <c r="I47" s="122">
        <v>0.33030968904495239</v>
      </c>
      <c r="J47" s="44"/>
      <c r="K47" s="44"/>
      <c r="L47" s="44"/>
      <c r="M47" s="41"/>
    </row>
    <row r="48" spans="1:13" ht="15" x14ac:dyDescent="0.25">
      <c r="A48" s="53">
        <f t="shared" si="0"/>
        <v>1942</v>
      </c>
      <c r="B48" s="122">
        <v>0.17481109499931335</v>
      </c>
      <c r="C48" s="124">
        <v>0.47244183323479139</v>
      </c>
      <c r="D48" s="124">
        <v>0.28334886558511135</v>
      </c>
      <c r="E48" s="124">
        <v>0.29128655791282654</v>
      </c>
      <c r="F48" s="124">
        <v>0.7441747462177386</v>
      </c>
      <c r="G48" s="124">
        <v>0.1090131402015686</v>
      </c>
      <c r="H48" s="124">
        <v>0.18868647515773773</v>
      </c>
      <c r="I48" s="122">
        <v>0.34156909584999084</v>
      </c>
      <c r="J48" s="44"/>
      <c r="K48" s="44"/>
      <c r="L48" s="44"/>
      <c r="M48" s="41"/>
    </row>
    <row r="49" spans="1:13" ht="15" x14ac:dyDescent="0.25">
      <c r="A49" s="53">
        <f t="shared" si="0"/>
        <v>1943</v>
      </c>
      <c r="B49" s="122">
        <v>0.16718152165412903</v>
      </c>
      <c r="C49" s="124">
        <v>0.50953087209560832</v>
      </c>
      <c r="D49" s="124">
        <v>0.31254643931558024</v>
      </c>
      <c r="E49" s="124">
        <v>0.4558614194393158</v>
      </c>
      <c r="F49" s="124">
        <v>0.7315714044399384</v>
      </c>
      <c r="G49" s="124">
        <v>0.1238858625292778</v>
      </c>
      <c r="H49" s="124">
        <v>0.22726438939571381</v>
      </c>
      <c r="I49" s="122">
        <v>0.34924477338790894</v>
      </c>
      <c r="J49" s="44"/>
      <c r="K49" s="44"/>
      <c r="L49" s="44"/>
      <c r="M49" s="41"/>
    </row>
    <row r="50" spans="1:13" ht="15" x14ac:dyDescent="0.25">
      <c r="A50" s="53">
        <f t="shared" si="0"/>
        <v>1944</v>
      </c>
      <c r="B50" s="122">
        <v>0.17929033935070038</v>
      </c>
      <c r="C50" s="124">
        <v>0.6190575218343195</v>
      </c>
      <c r="D50" s="124">
        <v>0.35125991512752519</v>
      </c>
      <c r="E50" s="124">
        <v>0.4558614194393158</v>
      </c>
      <c r="F50" s="124">
        <v>0.86385167542682506</v>
      </c>
      <c r="G50" s="124">
        <v>0.14049385488033295</v>
      </c>
      <c r="H50" s="124">
        <v>0.33398792147636414</v>
      </c>
      <c r="I50" s="122">
        <v>0.3548886775970459</v>
      </c>
      <c r="J50" s="44"/>
      <c r="K50" s="44"/>
      <c r="L50" s="44"/>
      <c r="M50" s="41"/>
    </row>
    <row r="51" spans="1:13" ht="15" x14ac:dyDescent="0.25">
      <c r="A51" s="53">
        <f t="shared" si="0"/>
        <v>1945</v>
      </c>
      <c r="B51" s="122">
        <v>0.19747106730937958</v>
      </c>
      <c r="C51" s="124">
        <v>0.21783189582484505</v>
      </c>
      <c r="D51" s="124">
        <v>0.40226595353995148</v>
      </c>
      <c r="E51" s="124"/>
      <c r="F51" s="124">
        <v>0.54457973956211259</v>
      </c>
      <c r="G51" s="124">
        <v>0.16247943043708801</v>
      </c>
      <c r="H51" s="124"/>
      <c r="I51" s="122">
        <v>0.30323880910873413</v>
      </c>
      <c r="J51" s="44"/>
      <c r="K51" s="44"/>
      <c r="L51" s="44"/>
      <c r="M51" s="41"/>
    </row>
    <row r="52" spans="1:13" ht="15" x14ac:dyDescent="0.25">
      <c r="A52" s="53">
        <f t="shared" si="0"/>
        <v>1946</v>
      </c>
      <c r="B52" s="122">
        <v>0.21558384597301483</v>
      </c>
      <c r="C52" s="124">
        <v>0.1051916826607648</v>
      </c>
      <c r="D52" s="124">
        <v>0.31437458447370809</v>
      </c>
      <c r="E52" s="124"/>
      <c r="F52" s="124">
        <v>0.26297920665191199</v>
      </c>
      <c r="G52" s="124">
        <v>0.17892466485500336</v>
      </c>
      <c r="H52" s="124">
        <v>0.23489187657833099</v>
      </c>
      <c r="I52" s="122">
        <v>0.29327550530433655</v>
      </c>
      <c r="J52" s="44"/>
      <c r="K52" s="44"/>
      <c r="L52" s="44"/>
      <c r="M52" s="41"/>
    </row>
    <row r="53" spans="1:13" ht="15" x14ac:dyDescent="0.25">
      <c r="A53" s="53">
        <f t="shared" si="0"/>
        <v>1947</v>
      </c>
      <c r="B53" s="122">
        <v>0.20092436671257019</v>
      </c>
      <c r="C53" s="124">
        <v>0.1865452581713678</v>
      </c>
      <c r="D53" s="124">
        <v>0.25363111771203922</v>
      </c>
      <c r="E53" s="124">
        <v>0.16710348427295685</v>
      </c>
      <c r="F53" s="124">
        <v>0.2157079190189842</v>
      </c>
      <c r="G53" s="124">
        <v>0.17652930319309235</v>
      </c>
      <c r="H53" s="124">
        <v>0.18838129937648773</v>
      </c>
      <c r="I53" s="122">
        <v>0.31875669956207275</v>
      </c>
      <c r="J53" s="44"/>
      <c r="K53" s="44"/>
      <c r="L53" s="44"/>
      <c r="M53" s="41"/>
    </row>
    <row r="54" spans="1:13" ht="15" x14ac:dyDescent="0.25">
      <c r="A54" s="53">
        <f t="shared" si="0"/>
        <v>1948</v>
      </c>
      <c r="B54" s="122">
        <v>0.19168485701084137</v>
      </c>
      <c r="C54" s="124">
        <v>0.14815750422396246</v>
      </c>
      <c r="D54" s="124">
        <v>0.20132979063330167</v>
      </c>
      <c r="E54" s="124">
        <v>0.14797604084014893</v>
      </c>
      <c r="F54" s="124">
        <v>0.14842969929968272</v>
      </c>
      <c r="G54" s="124">
        <v>0.15243043005466461</v>
      </c>
      <c r="H54" s="124">
        <v>0.1504627913236618</v>
      </c>
      <c r="I54" s="122">
        <v>0.3176608681678772</v>
      </c>
      <c r="J54" s="44"/>
      <c r="K54" s="44"/>
      <c r="L54" s="44"/>
      <c r="M54" s="41"/>
    </row>
    <row r="55" spans="1:13" ht="15" x14ac:dyDescent="0.25">
      <c r="A55" s="53">
        <f t="shared" si="0"/>
        <v>1949</v>
      </c>
      <c r="B55" s="122">
        <v>0.17677052319049835</v>
      </c>
      <c r="C55" s="124">
        <v>0.1669558823108673</v>
      </c>
      <c r="D55" s="124">
        <v>0.19597611232445791</v>
      </c>
      <c r="E55" s="124">
        <v>0.16186439990997314</v>
      </c>
      <c r="F55" s="124">
        <v>0.17459310591220856</v>
      </c>
      <c r="G55" s="124">
        <v>0.1405763179063797</v>
      </c>
      <c r="H55" s="124">
        <v>0.11474525183439255</v>
      </c>
      <c r="I55" s="122">
        <v>0.28710287809371948</v>
      </c>
      <c r="J55" s="44"/>
      <c r="K55" s="44"/>
      <c r="L55" s="44"/>
      <c r="M55" s="41"/>
    </row>
    <row r="56" spans="1:13" ht="15" x14ac:dyDescent="0.25">
      <c r="A56" s="53">
        <f t="shared" si="0"/>
        <v>1950</v>
      </c>
      <c r="B56" s="122">
        <v>0.1649833470582962</v>
      </c>
      <c r="C56" s="124">
        <v>0.15056228935718535</v>
      </c>
      <c r="D56" s="124">
        <v>0.18918821616814688</v>
      </c>
      <c r="E56" s="124">
        <v>0.13983778655529022</v>
      </c>
      <c r="F56" s="124">
        <v>0.16664904356002808</v>
      </c>
      <c r="G56" s="124">
        <v>0.1447838693857193</v>
      </c>
      <c r="H56" s="124">
        <v>0.12522098422050476</v>
      </c>
      <c r="I56" s="122">
        <v>0.27242493629455566</v>
      </c>
      <c r="J56" s="44"/>
      <c r="K56" s="44"/>
      <c r="L56" s="44"/>
      <c r="M56" s="41"/>
    </row>
    <row r="57" spans="1:13" ht="15" x14ac:dyDescent="0.25">
      <c r="A57" s="53">
        <f t="shared" si="0"/>
        <v>1951</v>
      </c>
      <c r="B57" s="122">
        <v>0.15089547634124756</v>
      </c>
      <c r="C57" s="124">
        <v>0.13955443501472475</v>
      </c>
      <c r="D57" s="124">
        <v>0.17698169614260012</v>
      </c>
      <c r="E57" s="124">
        <v>0.12879270315170288</v>
      </c>
      <c r="F57" s="124">
        <v>0.15569703280925751</v>
      </c>
      <c r="G57" s="124">
        <v>0.12255432456731796</v>
      </c>
      <c r="H57" s="124">
        <v>0.10576167702674866</v>
      </c>
      <c r="I57" s="122">
        <v>0.26424810290336609</v>
      </c>
      <c r="J57" s="44"/>
      <c r="K57" s="44"/>
      <c r="L57" s="44"/>
      <c r="M57" s="41"/>
    </row>
    <row r="58" spans="1:13" ht="15" x14ac:dyDescent="0.25">
      <c r="A58" s="53">
        <f t="shared" si="0"/>
        <v>1952</v>
      </c>
      <c r="B58" s="122">
        <v>0.14644002914428711</v>
      </c>
      <c r="C58" s="124">
        <v>0.14636545479297638</v>
      </c>
      <c r="D58" s="124">
        <v>0.17671353026078299</v>
      </c>
      <c r="E58" s="124">
        <v>0.13363726437091827</v>
      </c>
      <c r="F58" s="124">
        <v>0.16545774042606354</v>
      </c>
      <c r="G58" s="124">
        <v>0.11435462534427643</v>
      </c>
      <c r="H58" s="124">
        <v>0.1193346232175827</v>
      </c>
      <c r="I58" s="122">
        <v>0.25670760869979858</v>
      </c>
      <c r="J58" s="44"/>
      <c r="K58" s="44"/>
      <c r="L58" s="44"/>
      <c r="M58" s="41"/>
    </row>
    <row r="59" spans="1:13" ht="15" x14ac:dyDescent="0.25">
      <c r="A59" s="53">
        <f t="shared" si="0"/>
        <v>1953</v>
      </c>
      <c r="B59" s="122">
        <v>0.13808058202266693</v>
      </c>
      <c r="C59" s="124">
        <v>0.15366198122501373</v>
      </c>
      <c r="D59" s="124">
        <v>0.17829367174552038</v>
      </c>
      <c r="E59" s="124">
        <v>0.1414254754781723</v>
      </c>
      <c r="F59" s="124">
        <v>0.17201673984527588</v>
      </c>
      <c r="G59" s="124">
        <v>0.11486436426639557</v>
      </c>
      <c r="H59" s="124">
        <v>0.11478307098150253</v>
      </c>
      <c r="I59" s="122">
        <v>0.24921470880508423</v>
      </c>
      <c r="J59" s="44"/>
      <c r="K59" s="44"/>
      <c r="L59" s="44"/>
      <c r="M59" s="41"/>
    </row>
    <row r="60" spans="1:13" ht="15" x14ac:dyDescent="0.25">
      <c r="A60" s="53">
        <f t="shared" si="0"/>
        <v>1954</v>
      </c>
      <c r="B60" s="122">
        <v>0.13444387912750244</v>
      </c>
      <c r="C60" s="124">
        <v>0.18497742712497711</v>
      </c>
      <c r="D60" s="124">
        <v>0.17475341432369673</v>
      </c>
      <c r="E60" s="124">
        <v>0.19060079753398895</v>
      </c>
      <c r="F60" s="124">
        <v>0.17654237151145935</v>
      </c>
      <c r="G60" s="124">
        <v>0.11035057157278061</v>
      </c>
      <c r="H60" s="124">
        <v>0.10691142827272415</v>
      </c>
      <c r="I60" s="122">
        <v>0.24479268491268158</v>
      </c>
      <c r="J60" s="44"/>
      <c r="K60" s="44"/>
      <c r="L60" s="44"/>
      <c r="M60" s="41"/>
    </row>
    <row r="61" spans="1:13" ht="15" x14ac:dyDescent="0.25">
      <c r="A61" s="53">
        <f t="shared" si="0"/>
        <v>1955</v>
      </c>
      <c r="B61" s="122">
        <v>0.12484513968229294</v>
      </c>
      <c r="C61" s="124">
        <v>0.15481221079826354</v>
      </c>
      <c r="D61" s="124">
        <v>0.16689026355743408</v>
      </c>
      <c r="E61" s="124">
        <v>0.14215683937072754</v>
      </c>
      <c r="F61" s="124">
        <v>0.17379526793956757</v>
      </c>
      <c r="G61" s="124">
        <v>0.10857507586479187</v>
      </c>
      <c r="H61" s="124">
        <v>9.7030304372310638E-2</v>
      </c>
      <c r="I61" s="122">
        <v>0.24801948666572571</v>
      </c>
      <c r="J61" s="44"/>
      <c r="K61" s="44"/>
      <c r="L61" s="44"/>
      <c r="M61" s="41"/>
    </row>
    <row r="62" spans="1:13" ht="15" x14ac:dyDescent="0.25">
      <c r="A62" s="53">
        <f t="shared" si="0"/>
        <v>1956</v>
      </c>
      <c r="B62" s="122">
        <v>0.11958453804254532</v>
      </c>
      <c r="C62" s="124">
        <v>0.16032251417636872</v>
      </c>
      <c r="D62" s="124">
        <v>0.16116922234113401</v>
      </c>
      <c r="E62" s="124">
        <v>0.14894066751003265</v>
      </c>
      <c r="F62" s="124">
        <v>0.1773952841758728</v>
      </c>
      <c r="G62" s="124">
        <v>0.10445372760295868</v>
      </c>
      <c r="H62" s="124">
        <v>9.592854231595993E-2</v>
      </c>
      <c r="I62" s="122">
        <v>0.24801844358444214</v>
      </c>
      <c r="J62" s="44"/>
      <c r="K62" s="44"/>
      <c r="L62" s="44"/>
      <c r="M62" s="41"/>
    </row>
    <row r="63" spans="1:13" ht="15" x14ac:dyDescent="0.25">
      <c r="A63" s="53">
        <f t="shared" si="0"/>
        <v>1957</v>
      </c>
      <c r="B63" s="122">
        <v>0.11335649341344833</v>
      </c>
      <c r="C63" s="124">
        <v>0.15458737611770629</v>
      </c>
      <c r="D63" s="124">
        <v>0.15688380484397596</v>
      </c>
      <c r="E63" s="124">
        <v>0.14703837037086487</v>
      </c>
      <c r="F63" s="124">
        <v>0.16591088473796844</v>
      </c>
      <c r="G63" s="124">
        <v>0.10172342509031296</v>
      </c>
      <c r="H63" s="124">
        <v>9.4831719994544983E-2</v>
      </c>
      <c r="I63" s="122">
        <v>0.24780711531639099</v>
      </c>
      <c r="J63" s="44"/>
      <c r="K63" s="44"/>
      <c r="L63" s="44"/>
      <c r="M63" s="41"/>
    </row>
    <row r="64" spans="1:13" ht="15" x14ac:dyDescent="0.25">
      <c r="A64" s="53">
        <f t="shared" si="0"/>
        <v>1958</v>
      </c>
      <c r="B64" s="122">
        <v>0.11114729940891266</v>
      </c>
      <c r="C64" s="124">
        <v>0.13607034385204314</v>
      </c>
      <c r="D64" s="124">
        <v>0.15203509938258392</v>
      </c>
      <c r="E64" s="124">
        <v>0.12907318770885468</v>
      </c>
      <c r="F64" s="124">
        <v>0.14656607806682587</v>
      </c>
      <c r="G64" s="124">
        <v>0.10000842809677124</v>
      </c>
      <c r="H64" s="124">
        <v>9.1714076697826385E-2</v>
      </c>
      <c r="I64" s="122">
        <v>0.22634907066822052</v>
      </c>
      <c r="J64" s="44"/>
      <c r="K64" s="44"/>
      <c r="L64" s="44"/>
      <c r="M64" s="41"/>
    </row>
    <row r="65" spans="1:13" ht="15" x14ac:dyDescent="0.25">
      <c r="A65" s="53">
        <f t="shared" si="0"/>
        <v>1959</v>
      </c>
      <c r="B65" s="122">
        <v>0.10274258255958557</v>
      </c>
      <c r="C65" s="124">
        <v>0.1422801822423935</v>
      </c>
      <c r="D65" s="124">
        <v>0.14681047602341726</v>
      </c>
      <c r="E65" s="124">
        <v>0.14250876009464264</v>
      </c>
      <c r="F65" s="124">
        <v>0.14193731546401978</v>
      </c>
      <c r="G65" s="124">
        <v>9.8291665315628052E-2</v>
      </c>
      <c r="H65" s="124">
        <v>9.3200571835041046E-2</v>
      </c>
      <c r="I65" s="122">
        <v>0.2259598970413208</v>
      </c>
      <c r="J65" s="44"/>
      <c r="K65" s="44"/>
      <c r="L65" s="44"/>
      <c r="M65" s="41"/>
    </row>
    <row r="66" spans="1:13" ht="15" x14ac:dyDescent="0.25">
      <c r="A66" s="53">
        <f t="shared" si="0"/>
        <v>1960</v>
      </c>
      <c r="B66" s="122">
        <v>9.678630530834198E-2</v>
      </c>
      <c r="C66" s="124">
        <v>0.14078558683395387</v>
      </c>
      <c r="D66" s="124">
        <v>0.14854395733429834</v>
      </c>
      <c r="E66" s="124">
        <v>0.13667431473731995</v>
      </c>
      <c r="F66" s="124">
        <v>0.14695249497890472</v>
      </c>
      <c r="G66" s="124">
        <v>9.5951497554779053E-2</v>
      </c>
      <c r="H66" s="124">
        <v>8.9670635759830475E-2</v>
      </c>
      <c r="I66" s="122">
        <v>0.24227398633956909</v>
      </c>
      <c r="J66" s="44"/>
      <c r="K66" s="44"/>
      <c r="L66" s="44"/>
      <c r="M66" s="41"/>
    </row>
    <row r="67" spans="1:13" ht="15" x14ac:dyDescent="0.25">
      <c r="A67" s="53">
        <f t="shared" si="0"/>
        <v>1961</v>
      </c>
      <c r="B67" s="122">
        <v>9.5829933881759644E-2</v>
      </c>
      <c r="C67" s="124">
        <v>0.1354503095149994</v>
      </c>
      <c r="D67" s="124">
        <v>0.14660117202080214</v>
      </c>
      <c r="E67" s="124">
        <v>0.12658777832984924</v>
      </c>
      <c r="F67" s="124">
        <v>0.14874410629272461</v>
      </c>
      <c r="G67" s="124">
        <v>9.9633626639842987E-2</v>
      </c>
      <c r="H67" s="124">
        <v>9.6666924655437469E-2</v>
      </c>
      <c r="I67" s="122">
        <v>0.23454686999320984</v>
      </c>
      <c r="J67" s="44"/>
      <c r="K67" s="44"/>
      <c r="L67" s="44"/>
      <c r="M67" s="41"/>
    </row>
    <row r="68" spans="1:13" ht="15" x14ac:dyDescent="0.25">
      <c r="A68" s="53">
        <f t="shared" si="0"/>
        <v>1962</v>
      </c>
      <c r="B68" s="122">
        <v>9.2057511210441589E-2</v>
      </c>
      <c r="C68" s="124">
        <v>0.13517042398452758</v>
      </c>
      <c r="D68" s="124">
        <v>0.1407360784136332</v>
      </c>
      <c r="E68" s="124">
        <v>0.12758520245552063</v>
      </c>
      <c r="F68" s="124">
        <v>0.14654825627803802</v>
      </c>
      <c r="G68" s="124">
        <v>0.10064879059791565</v>
      </c>
      <c r="H68" s="124">
        <v>9.4158880412578583E-2</v>
      </c>
      <c r="I68" s="122">
        <v>0.22650524973869324</v>
      </c>
      <c r="J68" s="44"/>
      <c r="K68" s="44"/>
      <c r="L68" s="44"/>
      <c r="M68" s="41"/>
    </row>
    <row r="69" spans="1:13" ht="15" x14ac:dyDescent="0.25">
      <c r="A69" s="53">
        <f t="shared" si="0"/>
        <v>1963</v>
      </c>
      <c r="B69" s="122">
        <v>9.0518318116664886E-2</v>
      </c>
      <c r="C69" s="124">
        <v>0.12942816317081451</v>
      </c>
      <c r="D69" s="124">
        <v>0.14179259825211304</v>
      </c>
      <c r="E69" s="124">
        <v>0.11873532831668854</v>
      </c>
      <c r="F69" s="124">
        <v>0.14546741545200348</v>
      </c>
      <c r="G69" s="124">
        <v>8.7801560759544373E-2</v>
      </c>
      <c r="H69" s="124">
        <v>9.5419935882091522E-2</v>
      </c>
      <c r="I69" s="122">
        <v>0.224827840924263</v>
      </c>
      <c r="J69" s="44"/>
      <c r="K69" s="44"/>
      <c r="L69" s="44"/>
      <c r="M69" s="41"/>
    </row>
    <row r="70" spans="1:13" ht="15" x14ac:dyDescent="0.25">
      <c r="A70" s="53">
        <f t="shared" si="0"/>
        <v>1964</v>
      </c>
      <c r="B70" s="122">
        <v>8.92038494348526E-2</v>
      </c>
      <c r="C70" s="124">
        <v>0.12318430691957474</v>
      </c>
      <c r="D70" s="124">
        <v>0.13728086707683709</v>
      </c>
      <c r="E70" s="124">
        <v>0.11031921952962875</v>
      </c>
      <c r="F70" s="124">
        <v>0.14248193800449371</v>
      </c>
      <c r="G70" s="124">
        <v>8.3965979516506195E-2</v>
      </c>
      <c r="H70" s="124">
        <v>9.1126658022403717E-2</v>
      </c>
      <c r="I70" s="122">
        <v>0.21644364297389984</v>
      </c>
      <c r="J70" s="44"/>
      <c r="K70" s="44"/>
      <c r="L70" s="44"/>
      <c r="M70" s="41"/>
    </row>
    <row r="71" spans="1:13" ht="15" x14ac:dyDescent="0.25">
      <c r="A71" s="53">
        <f t="shared" ref="A71:A115" si="1">A70+1</f>
        <v>1965</v>
      </c>
      <c r="B71" s="122">
        <v>8.5414819419384003E-2</v>
      </c>
      <c r="C71" s="124">
        <v>0.12062579542398452</v>
      </c>
      <c r="D71" s="124">
        <v>0.13307316085466972</v>
      </c>
      <c r="E71" s="124">
        <v>0.10942437499761581</v>
      </c>
      <c r="F71" s="124">
        <v>0.1374279260635376</v>
      </c>
      <c r="G71" s="124">
        <v>8.367551863193512E-2</v>
      </c>
      <c r="H71" s="124">
        <v>9.5931969583034515E-2</v>
      </c>
      <c r="I71" s="122">
        <v>0.20942381024360657</v>
      </c>
      <c r="J71" s="44"/>
      <c r="K71" s="44"/>
      <c r="L71" s="44"/>
      <c r="M71" s="41"/>
    </row>
    <row r="72" spans="1:13" ht="15" x14ac:dyDescent="0.25">
      <c r="A72" s="53">
        <f t="shared" si="1"/>
        <v>1966</v>
      </c>
      <c r="B72" s="122">
        <v>8.3411045372486115E-2</v>
      </c>
      <c r="C72" s="124">
        <v>0.1201731950044632</v>
      </c>
      <c r="D72" s="124">
        <v>0.1306988877745775</v>
      </c>
      <c r="E72" s="124">
        <v>0.1086757630109787</v>
      </c>
      <c r="F72" s="124">
        <v>0.13741934299468994</v>
      </c>
      <c r="G72" s="124">
        <v>8.4970086812973022E-2</v>
      </c>
      <c r="H72" s="124">
        <v>8.8069163262844086E-2</v>
      </c>
      <c r="I72" s="122">
        <v>0.20347568392753601</v>
      </c>
      <c r="J72" s="44"/>
      <c r="K72" s="44"/>
      <c r="L72" s="44"/>
      <c r="M72" s="41"/>
    </row>
    <row r="73" spans="1:13" ht="15" x14ac:dyDescent="0.25">
      <c r="A73" s="53">
        <f t="shared" si="1"/>
        <v>1967</v>
      </c>
      <c r="B73" s="122">
        <v>8.4441222250461578E-2</v>
      </c>
      <c r="C73" s="124">
        <v>0.12543719112873078</v>
      </c>
      <c r="D73" s="124">
        <v>0.13276558541334593</v>
      </c>
      <c r="E73" s="124">
        <v>0.10996107757091522</v>
      </c>
      <c r="F73" s="124">
        <v>0.1486513614654541</v>
      </c>
      <c r="G73" s="124">
        <v>8.6247555911540985E-2</v>
      </c>
      <c r="H73" s="124">
        <v>8.9109219610691071E-2</v>
      </c>
      <c r="I73" s="122">
        <v>0.21985501050949097</v>
      </c>
      <c r="J73" s="44"/>
      <c r="K73" s="44"/>
      <c r="L73" s="44"/>
      <c r="M73" s="41"/>
    </row>
    <row r="74" spans="1:13" ht="15" x14ac:dyDescent="0.25">
      <c r="A74" s="53">
        <f t="shared" si="1"/>
        <v>1968</v>
      </c>
      <c r="B74" s="122">
        <v>8.14175084233284E-2</v>
      </c>
      <c r="C74" s="124">
        <v>0.11251864880323409</v>
      </c>
      <c r="D74" s="124">
        <v>0.12763670172828895</v>
      </c>
      <c r="E74" s="124">
        <v>9.7394205629825592E-2</v>
      </c>
      <c r="F74" s="124">
        <v>0.13520531356334686</v>
      </c>
      <c r="G74" s="124">
        <v>8.3349667489528656E-2</v>
      </c>
      <c r="H74" s="124">
        <v>8.8136076927185059E-2</v>
      </c>
      <c r="I74" s="122">
        <v>0.20903915166854858</v>
      </c>
      <c r="J74" s="44"/>
      <c r="K74" s="44"/>
      <c r="L74" s="44"/>
      <c r="M74" s="41"/>
    </row>
    <row r="75" spans="1:13" ht="15" x14ac:dyDescent="0.25">
      <c r="A75" s="53">
        <f t="shared" si="1"/>
        <v>1969</v>
      </c>
      <c r="B75" s="122">
        <v>7.9162664711475372E-2</v>
      </c>
      <c r="C75" s="124">
        <v>0.12091517746448516</v>
      </c>
      <c r="D75" s="124">
        <v>0.12610802828119352</v>
      </c>
      <c r="E75" s="124">
        <v>0.12036485970020294</v>
      </c>
      <c r="F75" s="124">
        <v>0.12174065411090851</v>
      </c>
      <c r="G75" s="124">
        <v>7.9763844609260559E-2</v>
      </c>
      <c r="H75" s="124">
        <v>8.9088834822177887E-2</v>
      </c>
      <c r="I75" s="122">
        <v>0.20748744904994965</v>
      </c>
      <c r="J75" s="44"/>
      <c r="K75" s="44"/>
      <c r="L75" s="44"/>
      <c r="M75" s="41"/>
    </row>
    <row r="76" spans="1:13" ht="15" x14ac:dyDescent="0.25">
      <c r="A76" s="53">
        <f t="shared" si="1"/>
        <v>1970</v>
      </c>
      <c r="B76" s="122">
        <v>8.0048330128192902E-2</v>
      </c>
      <c r="C76" s="124">
        <v>0.124863401055336</v>
      </c>
      <c r="D76" s="124">
        <v>0.12542992400435302</v>
      </c>
      <c r="E76" s="124">
        <v>0.12906849384307861</v>
      </c>
      <c r="F76" s="124">
        <v>0.11855576187372208</v>
      </c>
      <c r="G76" s="124">
        <v>7.1385279297828674E-2</v>
      </c>
      <c r="H76" s="124">
        <v>8.7655723094940186E-2</v>
      </c>
      <c r="I76" s="122">
        <v>0.2221062183380127</v>
      </c>
      <c r="J76" s="44"/>
      <c r="K76" s="44"/>
      <c r="L76" s="44"/>
      <c r="M76" s="41"/>
    </row>
    <row r="77" spans="1:13" ht="15" x14ac:dyDescent="0.25">
      <c r="A77" s="53">
        <f t="shared" si="1"/>
        <v>1971</v>
      </c>
      <c r="B77" s="122">
        <v>8.1005312502384186E-2</v>
      </c>
      <c r="C77" s="124">
        <v>0.13763301670551301</v>
      </c>
      <c r="D77" s="124">
        <v>0.12860909390908021</v>
      </c>
      <c r="E77" s="124">
        <v>0.13558368384838104</v>
      </c>
      <c r="F77" s="124">
        <v>0.14070701599121094</v>
      </c>
      <c r="G77" s="124">
        <v>7.670062780380249E-2</v>
      </c>
      <c r="H77" s="124">
        <v>9.5655210316181183E-2</v>
      </c>
      <c r="I77" s="122">
        <v>0.22312940657138824</v>
      </c>
      <c r="J77" s="44"/>
      <c r="K77" s="44"/>
      <c r="L77" s="44"/>
      <c r="M77" s="41"/>
    </row>
    <row r="78" spans="1:13" ht="15" x14ac:dyDescent="0.25">
      <c r="A78" s="53">
        <f t="shared" si="1"/>
        <v>1972</v>
      </c>
      <c r="B78" s="122">
        <v>7.610417902469635E-2</v>
      </c>
      <c r="C78" s="124">
        <v>0.14025942683219911</v>
      </c>
      <c r="D78" s="124">
        <v>0.12578845138733202</v>
      </c>
      <c r="E78" s="124">
        <v>0.13859543204307556</v>
      </c>
      <c r="F78" s="124">
        <v>0.1427554190158844</v>
      </c>
      <c r="G78" s="124">
        <v>6.2332853674888611E-2</v>
      </c>
      <c r="H78" s="124">
        <v>9.7863070666790009E-2</v>
      </c>
      <c r="I78" s="122">
        <v>0.21180211007595062</v>
      </c>
      <c r="J78" s="44"/>
      <c r="K78" s="44"/>
      <c r="L78" s="44"/>
      <c r="M78" s="41"/>
    </row>
    <row r="79" spans="1:13" ht="15" x14ac:dyDescent="0.25">
      <c r="A79" s="53">
        <f t="shared" si="1"/>
        <v>1973</v>
      </c>
      <c r="B79" s="122">
        <v>7.4826039373874664E-2</v>
      </c>
      <c r="C79" s="124">
        <v>0.1445200914144516</v>
      </c>
      <c r="D79" s="124">
        <v>0.12998638347937511</v>
      </c>
      <c r="E79" s="124">
        <v>0.12784726917743683</v>
      </c>
      <c r="F79" s="124">
        <v>0.16952932476997376</v>
      </c>
      <c r="G79" s="124">
        <v>6.9776318967342377E-2</v>
      </c>
      <c r="H79" s="124">
        <v>0.11087120324373245</v>
      </c>
      <c r="I79" s="122">
        <v>0.21958659589290619</v>
      </c>
      <c r="J79" s="44"/>
      <c r="K79" s="44"/>
      <c r="L79" s="44"/>
      <c r="M79" s="41"/>
    </row>
    <row r="80" spans="1:13" ht="15" x14ac:dyDescent="0.25">
      <c r="A80" s="53">
        <f t="shared" si="1"/>
        <v>1974</v>
      </c>
      <c r="B80" s="122">
        <v>7.3236696422100067E-2</v>
      </c>
      <c r="C80" s="124">
        <v>0.15107145637273789</v>
      </c>
      <c r="D80" s="124">
        <v>0.12907975803201016</v>
      </c>
      <c r="E80" s="124">
        <v>0.1209169402718544</v>
      </c>
      <c r="F80" s="124">
        <v>0.19630323052406312</v>
      </c>
      <c r="G80" s="124">
        <v>7.4436113238334656E-2</v>
      </c>
      <c r="H80" s="124">
        <v>0.11191727221012115</v>
      </c>
      <c r="I80" s="122">
        <v>0.22807343304157257</v>
      </c>
      <c r="J80" s="44"/>
      <c r="K80" s="44"/>
      <c r="L80" s="44"/>
      <c r="M80" s="41"/>
    </row>
    <row r="81" spans="1:13" ht="15" x14ac:dyDescent="0.25">
      <c r="A81" s="53">
        <f t="shared" si="1"/>
        <v>1975</v>
      </c>
      <c r="B81" s="122">
        <v>7.3859319090843201E-2</v>
      </c>
      <c r="C81" s="124">
        <v>0.15750038743019107</v>
      </c>
      <c r="D81" s="124">
        <v>0.13491870170602432</v>
      </c>
      <c r="E81" s="124">
        <v>0.11378255486488342</v>
      </c>
      <c r="F81" s="124">
        <v>0.22307713627815248</v>
      </c>
      <c r="G81" s="124">
        <v>6.3555829226970673E-2</v>
      </c>
      <c r="H81" s="124">
        <v>0.10533139109611511</v>
      </c>
      <c r="I81" s="122">
        <v>0.24958260357379913</v>
      </c>
      <c r="J81" s="44"/>
      <c r="K81" s="44"/>
      <c r="L81" s="44"/>
      <c r="M81" s="41"/>
    </row>
    <row r="82" spans="1:13" ht="15" x14ac:dyDescent="0.25">
      <c r="A82" s="53">
        <f t="shared" si="1"/>
        <v>1976</v>
      </c>
      <c r="B82" s="122">
        <v>7.1610033512115479E-2</v>
      </c>
      <c r="C82" s="124">
        <v>0.16709753930568697</v>
      </c>
      <c r="D82" s="124">
        <v>0.1322226651586019</v>
      </c>
      <c r="E82" s="124">
        <v>0.1119285374879837</v>
      </c>
      <c r="F82" s="124">
        <v>0.24985104203224184</v>
      </c>
      <c r="G82" s="124">
        <v>5.9304751455783844E-2</v>
      </c>
      <c r="H82" s="124">
        <v>0.10219224542379379</v>
      </c>
      <c r="I82" s="122">
        <v>0.23744024336338043</v>
      </c>
      <c r="J82" s="44"/>
      <c r="K82" s="44"/>
      <c r="L82" s="44"/>
      <c r="M82" s="41"/>
    </row>
    <row r="83" spans="1:13" ht="15" x14ac:dyDescent="0.25">
      <c r="A83" s="53">
        <f t="shared" si="1"/>
        <v>1977</v>
      </c>
      <c r="B83" s="122">
        <v>6.8540744483470917E-2</v>
      </c>
      <c r="C83" s="124">
        <v>0.18779650628566741</v>
      </c>
      <c r="D83" s="124">
        <v>0.13768357984148538</v>
      </c>
      <c r="E83" s="124">
        <v>0.12857754528522491</v>
      </c>
      <c r="F83" s="124">
        <v>0.27662494778633118</v>
      </c>
      <c r="G83" s="124">
        <v>5.4079141467809677E-2</v>
      </c>
      <c r="H83" s="124">
        <v>9.9937506020069122E-2</v>
      </c>
      <c r="I83" s="122">
        <v>0.27092325687408447</v>
      </c>
      <c r="J83" s="44"/>
      <c r="K83" s="44"/>
      <c r="L83" s="44"/>
      <c r="M83" s="41"/>
    </row>
    <row r="84" spans="1:13" ht="15" x14ac:dyDescent="0.25">
      <c r="A84" s="53">
        <f t="shared" si="1"/>
        <v>1978</v>
      </c>
      <c r="B84" s="122">
        <v>6.6253073513507843E-2</v>
      </c>
      <c r="C84" s="124">
        <v>0.18331882059574128</v>
      </c>
      <c r="D84" s="124">
        <v>0.13183833945256013</v>
      </c>
      <c r="E84" s="124">
        <v>0.12493322789669037</v>
      </c>
      <c r="F84" s="124">
        <v>0.27089720964431763</v>
      </c>
      <c r="G84" s="124">
        <v>5.7112518697977066E-2</v>
      </c>
      <c r="H84" s="124">
        <v>0.10221125930547714</v>
      </c>
      <c r="I84" s="122">
        <v>0.23492221534252167</v>
      </c>
      <c r="J84" s="44"/>
      <c r="K84" s="44"/>
      <c r="L84" s="44"/>
      <c r="M84" s="41"/>
    </row>
    <row r="85" spans="1:13" ht="15" x14ac:dyDescent="0.25">
      <c r="A85" s="53">
        <f t="shared" si="1"/>
        <v>1979</v>
      </c>
      <c r="B85" s="122">
        <v>6.3316740095615387E-2</v>
      </c>
      <c r="C85" s="124">
        <v>0.18866268396377564</v>
      </c>
      <c r="D85" s="124">
        <v>0.13912422369633401</v>
      </c>
      <c r="E85" s="124">
        <v>0.12415939569473267</v>
      </c>
      <c r="F85" s="124">
        <v>0.28541761636734009</v>
      </c>
      <c r="G85" s="124">
        <v>4.9171943217515945E-2</v>
      </c>
      <c r="H85" s="124">
        <v>0.10049939900636673</v>
      </c>
      <c r="I85" s="122">
        <v>0.2242671400308609</v>
      </c>
      <c r="J85" s="44"/>
      <c r="K85" s="44"/>
      <c r="L85" s="44"/>
      <c r="M85" s="41"/>
    </row>
    <row r="86" spans="1:13" ht="15" x14ac:dyDescent="0.25">
      <c r="A86" s="53">
        <f t="shared" si="1"/>
        <v>1980</v>
      </c>
      <c r="B86" s="122">
        <v>6.0690306127071381E-2</v>
      </c>
      <c r="C86" s="124">
        <v>0.18389424979686736</v>
      </c>
      <c r="D86" s="124">
        <v>0.14346783129232271</v>
      </c>
      <c r="E86" s="124">
        <v>0.12151099741458893</v>
      </c>
      <c r="F86" s="124">
        <v>0.27746912837028503</v>
      </c>
      <c r="G86" s="124">
        <v>4.5516811311244965E-2</v>
      </c>
      <c r="H86" s="124">
        <v>9.9261358380317688E-2</v>
      </c>
      <c r="I86" s="122">
        <v>0.21295738220214844</v>
      </c>
      <c r="J86" s="44"/>
      <c r="K86" s="44"/>
      <c r="L86" s="44"/>
      <c r="M86" s="41"/>
    </row>
    <row r="87" spans="1:13" ht="15" x14ac:dyDescent="0.25">
      <c r="A87" s="53">
        <f t="shared" si="1"/>
        <v>1981</v>
      </c>
      <c r="B87" s="122">
        <v>5.6649331003427505E-2</v>
      </c>
      <c r="C87" s="124">
        <v>0.17957177907228472</v>
      </c>
      <c r="D87" s="124">
        <v>0.14748623967170715</v>
      </c>
      <c r="E87" s="124">
        <v>0.1232447549700737</v>
      </c>
      <c r="F87" s="124">
        <v>0.2640623152256012</v>
      </c>
      <c r="G87" s="124">
        <v>4.5011799782514572E-2</v>
      </c>
      <c r="H87" s="124">
        <v>9.6005946397781372E-2</v>
      </c>
      <c r="I87" s="122">
        <v>0.22891946136951447</v>
      </c>
      <c r="J87" s="44"/>
      <c r="K87" s="44"/>
      <c r="L87" s="44"/>
      <c r="M87" s="41"/>
    </row>
    <row r="88" spans="1:13" ht="15" x14ac:dyDescent="0.25">
      <c r="A88" s="53">
        <f t="shared" si="1"/>
        <v>1982</v>
      </c>
      <c r="B88" s="122">
        <v>5.8074440807104111E-2</v>
      </c>
      <c r="C88" s="124">
        <v>0.17387839257717133</v>
      </c>
      <c r="D88" s="124">
        <v>0.15559455672545092</v>
      </c>
      <c r="E88" s="124">
        <v>0.11221589148044586</v>
      </c>
      <c r="F88" s="124">
        <v>0.26637214422225952</v>
      </c>
      <c r="G88" s="124">
        <v>4.308139905333519E-2</v>
      </c>
      <c r="H88" s="124">
        <v>9.631955623626709E-2</v>
      </c>
      <c r="I88" s="122">
        <v>0.22500433027744293</v>
      </c>
      <c r="J88" s="44"/>
      <c r="K88" s="44"/>
      <c r="L88" s="44"/>
      <c r="M88" s="41"/>
    </row>
    <row r="89" spans="1:13" ht="15" x14ac:dyDescent="0.25">
      <c r="A89" s="53">
        <f t="shared" si="1"/>
        <v>1983</v>
      </c>
      <c r="B89" s="122">
        <v>5.5981144309043884E-2</v>
      </c>
      <c r="C89" s="124">
        <v>0.1702402949333191</v>
      </c>
      <c r="D89" s="124">
        <v>0.158475663246853</v>
      </c>
      <c r="E89" s="124">
        <v>0.11304163932800293</v>
      </c>
      <c r="F89" s="124">
        <v>0.25603827834129333</v>
      </c>
      <c r="G89" s="124">
        <v>4.9414709210395813E-2</v>
      </c>
      <c r="H89" s="124">
        <v>9.7201168537139893E-2</v>
      </c>
      <c r="I89" s="122">
        <v>0.24035923182964325</v>
      </c>
      <c r="J89" s="44"/>
      <c r="K89" s="44"/>
      <c r="L89" s="44"/>
      <c r="M89" s="41"/>
    </row>
    <row r="90" spans="1:13" ht="15" x14ac:dyDescent="0.25">
      <c r="A90" s="53">
        <f t="shared" si="1"/>
        <v>1984</v>
      </c>
      <c r="B90" s="122">
        <v>5.401168018579483E-2</v>
      </c>
      <c r="C90" s="124">
        <v>0.16238486170768737</v>
      </c>
      <c r="D90" s="124">
        <v>0.16509883983858994</v>
      </c>
      <c r="E90" s="124">
        <v>0.11265343427658081</v>
      </c>
      <c r="F90" s="124">
        <v>0.23698200285434723</v>
      </c>
      <c r="G90" s="124">
        <v>4.1260022670030594E-2</v>
      </c>
      <c r="H90" s="124">
        <v>9.9318459630012512E-2</v>
      </c>
      <c r="I90" s="122">
        <v>0.22823555767536163</v>
      </c>
      <c r="J90" s="44"/>
      <c r="K90" s="44"/>
      <c r="L90" s="44"/>
      <c r="M90" s="41"/>
    </row>
    <row r="91" spans="1:13" ht="15" x14ac:dyDescent="0.25">
      <c r="A91" s="53">
        <f t="shared" si="1"/>
        <v>1985</v>
      </c>
      <c r="B91" s="122">
        <v>5.5941980332136154E-2</v>
      </c>
      <c r="C91" s="124">
        <v>0.14966417700052262</v>
      </c>
      <c r="D91" s="124">
        <v>0.1595117005386523</v>
      </c>
      <c r="E91" s="124">
        <v>0.10887672752141953</v>
      </c>
      <c r="F91" s="124">
        <v>0.21084535121917725</v>
      </c>
      <c r="G91" s="124">
        <v>5.1312454044818878E-2</v>
      </c>
      <c r="H91" s="124">
        <v>9.56377312541008E-2</v>
      </c>
      <c r="I91" s="122">
        <v>0.21396934986114502</v>
      </c>
      <c r="J91" s="44"/>
      <c r="K91" s="44"/>
      <c r="L91" s="44"/>
      <c r="M91" s="41"/>
    </row>
    <row r="92" spans="1:13" ht="15" x14ac:dyDescent="0.25">
      <c r="A92" s="53">
        <f t="shared" si="1"/>
        <v>1986</v>
      </c>
      <c r="B92" s="122">
        <v>5.9928324073553085E-2</v>
      </c>
      <c r="C92" s="124">
        <v>0.15099021345376967</v>
      </c>
      <c r="D92" s="124">
        <v>0.15306011161633901</v>
      </c>
      <c r="E92" s="124">
        <v>0.11063437908887863</v>
      </c>
      <c r="F92" s="124">
        <v>0.21152396500110626</v>
      </c>
      <c r="G92" s="124">
        <v>4.6736881136894226E-2</v>
      </c>
      <c r="H92" s="124">
        <v>9.5628514885902405E-2</v>
      </c>
      <c r="I92" s="122">
        <v>0.20415595173835754</v>
      </c>
      <c r="J92" s="44"/>
      <c r="K92" s="44"/>
      <c r="L92" s="44"/>
      <c r="M92" s="41"/>
    </row>
    <row r="93" spans="1:13" ht="15" x14ac:dyDescent="0.25">
      <c r="A93" s="53">
        <f t="shared" si="1"/>
        <v>1987</v>
      </c>
      <c r="B93" s="122">
        <v>5.8690812438726425E-2</v>
      </c>
      <c r="C93" s="124">
        <v>0.15349520146846771</v>
      </c>
      <c r="D93" s="124">
        <v>0.14448522217571735</v>
      </c>
      <c r="E93" s="124">
        <v>0.12240754067897797</v>
      </c>
      <c r="F93" s="124">
        <v>0.20012669265270233</v>
      </c>
      <c r="G93" s="124">
        <v>3.7778064608573914E-2</v>
      </c>
      <c r="H93" s="124">
        <v>9.8087869584560394E-2</v>
      </c>
      <c r="I93" s="122">
        <v>0.17673525214195251</v>
      </c>
      <c r="J93" s="44"/>
      <c r="K93" s="44"/>
      <c r="L93" s="44"/>
      <c r="M93" s="41"/>
    </row>
    <row r="94" spans="1:13" ht="15" x14ac:dyDescent="0.25">
      <c r="A94" s="53">
        <f t="shared" si="1"/>
        <v>1988</v>
      </c>
      <c r="B94" s="122">
        <v>5.8043826371431351E-2</v>
      </c>
      <c r="C94" s="124">
        <v>0.15073520839214324</v>
      </c>
      <c r="D94" s="124">
        <v>0.142301651516131</v>
      </c>
      <c r="E94" s="124">
        <v>0.13140259683132172</v>
      </c>
      <c r="F94" s="124">
        <v>0.17973412573337555</v>
      </c>
      <c r="G94" s="124">
        <v>3.2952539622783661E-2</v>
      </c>
      <c r="H94" s="124">
        <v>0.10412143915891647</v>
      </c>
      <c r="I94" s="122">
        <v>0.17010074853897095</v>
      </c>
      <c r="J94" s="44"/>
      <c r="K94" s="44"/>
      <c r="L94" s="44"/>
      <c r="M94" s="41"/>
    </row>
    <row r="95" spans="1:13" ht="15" x14ac:dyDescent="0.25">
      <c r="A95" s="53">
        <f t="shared" si="1"/>
        <v>1989</v>
      </c>
      <c r="B95" s="122">
        <v>5.5624015629291534E-2</v>
      </c>
      <c r="C95" s="124">
        <v>0.14840870797634126</v>
      </c>
      <c r="D95" s="124">
        <v>0.14342992832618101</v>
      </c>
      <c r="E95" s="124">
        <v>0.13679449260234833</v>
      </c>
      <c r="F95" s="124">
        <v>0.16583003103733063</v>
      </c>
      <c r="G95" s="124">
        <v>3.0575219541788101E-2</v>
      </c>
      <c r="H95" s="124">
        <v>0.11004208028316498</v>
      </c>
      <c r="I95" s="122">
        <v>0.15020480751991272</v>
      </c>
      <c r="J95" s="44"/>
      <c r="K95" s="44"/>
      <c r="L95" s="44"/>
      <c r="M95" s="41"/>
    </row>
    <row r="96" spans="1:13" ht="15" x14ac:dyDescent="0.25">
      <c r="A96" s="53">
        <f t="shared" si="1"/>
        <v>1990</v>
      </c>
      <c r="B96" s="122">
        <v>5.7243961840867996E-2</v>
      </c>
      <c r="C96" s="124">
        <v>0.13343865275382996</v>
      </c>
      <c r="D96" s="124">
        <v>0.1324616071901151</v>
      </c>
      <c r="E96" s="124">
        <v>0.11991304159164429</v>
      </c>
      <c r="F96" s="124">
        <v>0.15372706949710846</v>
      </c>
      <c r="G96" s="124">
        <v>3.0282691121101379E-2</v>
      </c>
      <c r="H96" s="124">
        <v>0.1110178604722023</v>
      </c>
      <c r="I96" s="122">
        <v>0.15194928646087646</v>
      </c>
      <c r="J96" s="44"/>
      <c r="K96" s="44"/>
      <c r="L96" s="44"/>
      <c r="M96" s="41"/>
    </row>
    <row r="97" spans="1:13" ht="15" x14ac:dyDescent="0.25">
      <c r="A97" s="53">
        <f t="shared" si="1"/>
        <v>1991</v>
      </c>
      <c r="B97" s="122">
        <v>5.9054583311080933E-2</v>
      </c>
      <c r="C97" s="124">
        <v>0.12905431687831881</v>
      </c>
      <c r="D97" s="124">
        <v>0.13912555947899818</v>
      </c>
      <c r="E97" s="124">
        <v>0.11437292397022247</v>
      </c>
      <c r="F97" s="124">
        <v>0.15107640624046326</v>
      </c>
      <c r="G97" s="124">
        <v>3.034089133143425E-2</v>
      </c>
      <c r="H97" s="124">
        <v>0.1056433692574501</v>
      </c>
      <c r="I97" s="122">
        <v>0.16745150089263916</v>
      </c>
      <c r="J97" s="44"/>
      <c r="K97" s="44"/>
      <c r="L97" s="44"/>
      <c r="M97" s="41"/>
    </row>
    <row r="98" spans="1:13" ht="15" x14ac:dyDescent="0.25">
      <c r="A98" s="53">
        <f t="shared" si="1"/>
        <v>1992</v>
      </c>
      <c r="B98" s="122">
        <v>5.8375973254442215E-2</v>
      </c>
      <c r="C98" s="124">
        <v>0.13602865040302276</v>
      </c>
      <c r="D98" s="124">
        <v>0.14965839843664849</v>
      </c>
      <c r="E98" s="124">
        <v>0.12238360941410065</v>
      </c>
      <c r="F98" s="124">
        <v>0.15649621188640594</v>
      </c>
      <c r="G98" s="124">
        <v>3.0119586735963821E-2</v>
      </c>
      <c r="H98" s="124">
        <v>9.981430321931839E-2</v>
      </c>
      <c r="I98" s="122">
        <v>0.16898816823959351</v>
      </c>
      <c r="J98" s="44"/>
      <c r="K98" s="44"/>
      <c r="L98" s="44"/>
      <c r="M98" s="41"/>
    </row>
    <row r="99" spans="1:13" ht="15" x14ac:dyDescent="0.25">
      <c r="A99" s="53">
        <f t="shared" si="1"/>
        <v>1993</v>
      </c>
      <c r="B99" s="122">
        <v>6.1615712940692902E-2</v>
      </c>
      <c r="C99" s="124">
        <v>0.11070268750190734</v>
      </c>
      <c r="D99" s="124">
        <v>0.13790066274149076</v>
      </c>
      <c r="E99" s="124">
        <v>0.10235226154327393</v>
      </c>
      <c r="F99" s="124">
        <v>0.12322832643985748</v>
      </c>
      <c r="G99" s="124">
        <v>3.4658115357160568E-2</v>
      </c>
      <c r="H99" s="124">
        <v>0.10372064262628555</v>
      </c>
      <c r="I99" s="122">
        <v>0.16234749555587769</v>
      </c>
      <c r="J99" s="44"/>
      <c r="K99" s="44"/>
      <c r="L99" s="44"/>
      <c r="M99" s="41"/>
    </row>
    <row r="100" spans="1:13" ht="15" x14ac:dyDescent="0.25">
      <c r="A100" s="53">
        <f t="shared" si="1"/>
        <v>1994</v>
      </c>
      <c r="B100" s="122">
        <v>6.1854477971792221E-2</v>
      </c>
      <c r="C100" s="124">
        <v>9.399598091840744E-2</v>
      </c>
      <c r="D100" s="124">
        <v>0.12660955344992025</v>
      </c>
      <c r="E100" s="124">
        <v>9.80420783162117E-2</v>
      </c>
      <c r="F100" s="124">
        <v>8.792683482170105E-2</v>
      </c>
      <c r="G100" s="124">
        <v>3.5302992910146713E-2</v>
      </c>
      <c r="H100" s="124">
        <v>0.10168910026550293</v>
      </c>
      <c r="I100" s="122">
        <v>0.15341416001319885</v>
      </c>
      <c r="J100" s="44"/>
      <c r="K100" s="44"/>
      <c r="L100" s="44"/>
      <c r="M100" s="41"/>
    </row>
    <row r="101" spans="1:13" ht="15" x14ac:dyDescent="0.25">
      <c r="A101" s="53">
        <f t="shared" si="1"/>
        <v>1995</v>
      </c>
      <c r="B101" s="122">
        <v>6.157226487994194E-2</v>
      </c>
      <c r="C101" s="124">
        <v>9.3697735667228693E-2</v>
      </c>
      <c r="D101" s="124">
        <v>0.12330882237958056</v>
      </c>
      <c r="E101" s="124">
        <v>9.9851503968238831E-2</v>
      </c>
      <c r="F101" s="124">
        <v>8.4467083215713501E-2</v>
      </c>
      <c r="G101" s="124">
        <v>3.085140697658062E-2</v>
      </c>
      <c r="H101" s="124">
        <v>0.10822214931249619</v>
      </c>
      <c r="I101" s="122">
        <v>0.17799025774002075</v>
      </c>
      <c r="J101" s="44"/>
      <c r="K101" s="44"/>
      <c r="L101" s="44"/>
      <c r="M101" s="41"/>
    </row>
    <row r="102" spans="1:13" ht="15" x14ac:dyDescent="0.25">
      <c r="A102" s="53">
        <f t="shared" si="1"/>
        <v>1996</v>
      </c>
      <c r="B102" s="122">
        <v>6.1134170740842819E-2</v>
      </c>
      <c r="C102" s="124">
        <v>9.5341557264327997E-2</v>
      </c>
      <c r="D102" s="124">
        <v>0.12027353447462831</v>
      </c>
      <c r="E102" s="124">
        <v>0.101567342877388</v>
      </c>
      <c r="F102" s="124">
        <v>8.6002878844738007E-2</v>
      </c>
      <c r="G102" s="124">
        <v>3.0066326260566711E-2</v>
      </c>
      <c r="H102" s="124">
        <v>0.12103709578514099</v>
      </c>
      <c r="I102" s="122">
        <v>0.18252182006835938</v>
      </c>
      <c r="J102" s="44"/>
      <c r="K102" s="44"/>
      <c r="L102" s="44"/>
      <c r="M102" s="41"/>
    </row>
    <row r="103" spans="1:13" ht="15" x14ac:dyDescent="0.25">
      <c r="A103" s="53">
        <f t="shared" si="1"/>
        <v>1997</v>
      </c>
      <c r="B103" s="122">
        <v>6.2028810381889343E-2</v>
      </c>
      <c r="C103" s="124">
        <v>9.49860319495201E-2</v>
      </c>
      <c r="D103" s="124">
        <v>0.12063294742256403</v>
      </c>
      <c r="E103" s="124">
        <v>9.6500493586063385E-2</v>
      </c>
      <c r="F103" s="124">
        <v>9.27143394947052E-2</v>
      </c>
      <c r="G103" s="124">
        <v>3.0466740950942039E-2</v>
      </c>
      <c r="H103" s="124">
        <v>0.1365799605846405</v>
      </c>
      <c r="I103" s="122">
        <v>0.21736644208431244</v>
      </c>
      <c r="J103" s="44"/>
      <c r="K103" s="44"/>
      <c r="L103" s="44"/>
      <c r="M103" s="41"/>
    </row>
    <row r="104" spans="1:13" ht="15" x14ac:dyDescent="0.25">
      <c r="A104" s="53">
        <f t="shared" si="1"/>
        <v>1998</v>
      </c>
      <c r="B104" s="122">
        <v>6.2363684177398682E-2</v>
      </c>
      <c r="C104" s="124">
        <v>0.11644092947244644</v>
      </c>
      <c r="D104" s="124">
        <v>0.12988392343478544</v>
      </c>
      <c r="E104" s="124">
        <v>0.1213100478053093</v>
      </c>
      <c r="F104" s="124">
        <v>0.10913725197315216</v>
      </c>
      <c r="G104" s="124">
        <v>3.5212688148021698E-2</v>
      </c>
      <c r="H104" s="124">
        <v>0.17804709076881409</v>
      </c>
      <c r="I104" s="122">
        <v>0.2410692572593689</v>
      </c>
      <c r="J104" s="44"/>
      <c r="K104" s="44"/>
      <c r="L104" s="44"/>
      <c r="M104" s="41"/>
    </row>
    <row r="105" spans="1:13" ht="15" x14ac:dyDescent="0.25">
      <c r="A105" s="53">
        <f t="shared" si="1"/>
        <v>1999</v>
      </c>
      <c r="B105" s="122">
        <v>7.2133719921112061E-2</v>
      </c>
      <c r="C105" s="124">
        <v>0.11269094887451163</v>
      </c>
      <c r="D105" s="124">
        <v>0.14620126863675459</v>
      </c>
      <c r="E105" s="124">
        <v>0.11269094887451163</v>
      </c>
      <c r="F105" s="124">
        <v>0.11269094887451163</v>
      </c>
      <c r="G105" s="124">
        <v>0.10537227243185043</v>
      </c>
      <c r="H105" s="124">
        <v>0.22053296864032745</v>
      </c>
      <c r="I105" s="122">
        <v>0.25945737957954407</v>
      </c>
      <c r="J105" s="44"/>
      <c r="K105" s="44"/>
      <c r="L105" s="44"/>
      <c r="M105" s="41"/>
    </row>
    <row r="106" spans="1:13" ht="15" x14ac:dyDescent="0.25">
      <c r="A106" s="53">
        <f t="shared" si="1"/>
        <v>2000</v>
      </c>
      <c r="B106" s="122">
        <v>6.1832509934902191E-2</v>
      </c>
      <c r="C106" s="124">
        <v>0.11282935576464441</v>
      </c>
      <c r="D106" s="124">
        <v>0.12917773372360639</v>
      </c>
      <c r="E106" s="124">
        <v>0.11282935576464441</v>
      </c>
      <c r="F106" s="124">
        <v>0.11282935576464441</v>
      </c>
      <c r="G106" s="124">
        <v>7.8589446842670441E-2</v>
      </c>
      <c r="H106" s="124">
        <v>0.20946180820465088</v>
      </c>
      <c r="I106" s="122">
        <v>0.25542238354682922</v>
      </c>
      <c r="J106" s="44"/>
      <c r="K106" s="44"/>
      <c r="L106" s="44"/>
      <c r="M106" s="41"/>
    </row>
    <row r="107" spans="1:13" ht="15" x14ac:dyDescent="0.25">
      <c r="A107" s="53">
        <f t="shared" si="1"/>
        <v>2001</v>
      </c>
      <c r="B107" s="122">
        <v>6.4297765493392944E-2</v>
      </c>
      <c r="C107" s="124">
        <v>0.10655918125018002</v>
      </c>
      <c r="D107" s="124">
        <v>0.12842350213655404</v>
      </c>
      <c r="E107" s="124">
        <v>0.10655918125018002</v>
      </c>
      <c r="F107" s="124">
        <v>0.10655918125018002</v>
      </c>
      <c r="G107" s="124">
        <v>3.5472657531499863E-2</v>
      </c>
      <c r="H107" s="124">
        <v>0.23243889212608337</v>
      </c>
      <c r="I107" s="122">
        <v>0.25977319478988647</v>
      </c>
      <c r="J107" s="44"/>
      <c r="K107" s="44"/>
      <c r="L107" s="44"/>
      <c r="M107" s="41"/>
    </row>
    <row r="108" spans="1:13" ht="15" x14ac:dyDescent="0.25">
      <c r="A108" s="53">
        <f t="shared" si="1"/>
        <v>2002</v>
      </c>
      <c r="B108" s="122">
        <v>6.8653970956802368E-2</v>
      </c>
      <c r="C108" s="124">
        <v>0.10275626858935187</v>
      </c>
      <c r="D108" s="124">
        <v>0.13209314910428865</v>
      </c>
      <c r="E108" s="124">
        <v>0.10275626858935187</v>
      </c>
      <c r="F108" s="124">
        <v>0.10275626858935187</v>
      </c>
      <c r="G108" s="124">
        <v>3.6886285990476608E-2</v>
      </c>
      <c r="H108" s="124">
        <v>0.25068026781082153</v>
      </c>
      <c r="I108" s="122">
        <v>0.25884413719177246</v>
      </c>
      <c r="J108" s="44"/>
      <c r="K108" s="44"/>
      <c r="L108" s="44"/>
      <c r="M108" s="41"/>
    </row>
    <row r="109" spans="1:13" ht="15" x14ac:dyDescent="0.25">
      <c r="A109" s="53">
        <f t="shared" si="1"/>
        <v>2003</v>
      </c>
      <c r="B109" s="122">
        <v>6.9225937128067017E-2</v>
      </c>
      <c r="C109" s="124">
        <v>0.10616103116225659</v>
      </c>
      <c r="D109" s="124">
        <v>0.1339910522635494</v>
      </c>
      <c r="E109" s="124">
        <v>0.10616103116225659</v>
      </c>
      <c r="F109" s="124">
        <v>0.10616103116225659</v>
      </c>
      <c r="G109" s="124">
        <v>3.9250385016202927E-2</v>
      </c>
      <c r="H109" s="124">
        <v>0.26334014534950256</v>
      </c>
      <c r="I109" s="122">
        <v>0.24124619364738464</v>
      </c>
      <c r="J109" s="44"/>
      <c r="K109" s="44"/>
      <c r="L109" s="44"/>
      <c r="M109" s="41"/>
    </row>
    <row r="110" spans="1:13" ht="15" x14ac:dyDescent="0.25">
      <c r="A110" s="53">
        <f t="shared" si="1"/>
        <v>2004</v>
      </c>
      <c r="B110" s="122">
        <v>6.8536281585693359E-2</v>
      </c>
      <c r="C110" s="124">
        <v>0.10764095272525619</v>
      </c>
      <c r="D110" s="124">
        <v>0.13983393141201564</v>
      </c>
      <c r="E110" s="124">
        <v>0.10764095272525619</v>
      </c>
      <c r="F110" s="124">
        <v>0.10764095272525619</v>
      </c>
      <c r="G110" s="124">
        <v>3.8693912327289581E-2</v>
      </c>
      <c r="H110" s="124">
        <v>0.28695541620254517</v>
      </c>
      <c r="I110" s="122">
        <v>0.2147749662399292</v>
      </c>
      <c r="J110" s="44"/>
      <c r="K110" s="44"/>
      <c r="L110" s="44"/>
      <c r="M110" s="41"/>
    </row>
    <row r="111" spans="1:13" ht="15" x14ac:dyDescent="0.25">
      <c r="A111" s="53">
        <f t="shared" si="1"/>
        <v>2005</v>
      </c>
      <c r="B111" s="122">
        <v>6.7105479538440704E-2</v>
      </c>
      <c r="C111" s="124">
        <v>0.12345946628566096</v>
      </c>
      <c r="D111" s="124">
        <v>0.14446617290377617</v>
      </c>
      <c r="E111" s="124">
        <v>0.12345946628566096</v>
      </c>
      <c r="F111" s="124">
        <v>0.12345946628566096</v>
      </c>
      <c r="G111" s="124">
        <v>4.1877064853906631E-2</v>
      </c>
      <c r="H111" s="124">
        <v>0.30880367755889893</v>
      </c>
      <c r="I111" s="122">
        <v>0.20768105983734131</v>
      </c>
      <c r="J111" s="44"/>
      <c r="K111" s="44"/>
      <c r="L111" s="44"/>
      <c r="M111" s="41"/>
    </row>
    <row r="112" spans="1:13" ht="15" x14ac:dyDescent="0.25">
      <c r="A112" s="53">
        <f t="shared" si="1"/>
        <v>2006</v>
      </c>
      <c r="B112" s="122">
        <v>6.5547458827495575E-2</v>
      </c>
      <c r="C112" s="124">
        <v>0.13019801605633088</v>
      </c>
      <c r="D112" s="124">
        <v>0.14917233639529773</v>
      </c>
      <c r="E112" s="124">
        <v>0.13019801605633088</v>
      </c>
      <c r="F112" s="124">
        <v>0.13019801605633088</v>
      </c>
      <c r="G112" s="124">
        <v>4.3934397399425507E-2</v>
      </c>
      <c r="H112" s="124">
        <v>0.22803743183612823</v>
      </c>
      <c r="I112" s="122">
        <v>0.22135919332504272</v>
      </c>
      <c r="J112" s="44"/>
      <c r="K112" s="44"/>
      <c r="L112" s="44"/>
      <c r="M112" s="41"/>
    </row>
    <row r="113" spans="1:13" ht="15" x14ac:dyDescent="0.25">
      <c r="A113" s="53">
        <f t="shared" si="1"/>
        <v>2007</v>
      </c>
      <c r="B113" s="122">
        <v>6.1617142960549209E-2</v>
      </c>
      <c r="C113" s="124">
        <v>0.16288999129218615</v>
      </c>
      <c r="D113" s="124">
        <v>0.18912161005076347</v>
      </c>
      <c r="E113" s="124">
        <v>0.16288999129218615</v>
      </c>
      <c r="F113" s="124">
        <v>0.16288999129218615</v>
      </c>
      <c r="G113" s="124">
        <v>5.1871184259653091E-2</v>
      </c>
      <c r="H113" s="124">
        <v>0.21693913638591766</v>
      </c>
      <c r="I113" s="122">
        <v>0.35912182927131653</v>
      </c>
      <c r="J113" s="44"/>
      <c r="K113" s="44"/>
      <c r="L113" s="44"/>
      <c r="M113" s="41"/>
    </row>
    <row r="114" spans="1:13" ht="15" x14ac:dyDescent="0.25">
      <c r="A114" s="53">
        <f t="shared" si="1"/>
        <v>2008</v>
      </c>
      <c r="B114" s="122">
        <v>0.1531545309237434</v>
      </c>
      <c r="C114" s="124">
        <v>0.21840750239817489</v>
      </c>
      <c r="D114" s="124">
        <v>0.21973854605294263</v>
      </c>
      <c r="E114" s="124">
        <v>0.21840750239817489</v>
      </c>
      <c r="F114" s="124">
        <v>0.21840750239817489</v>
      </c>
      <c r="G114" s="124">
        <v>6.4238086342811584E-2</v>
      </c>
      <c r="H114" s="124">
        <v>0.24494916200637817</v>
      </c>
      <c r="I114" s="122">
        <v>0.35287228226661682</v>
      </c>
      <c r="J114" s="44"/>
      <c r="K114" s="44"/>
      <c r="L114" s="44"/>
      <c r="M114" s="41"/>
    </row>
    <row r="115" spans="1:13" ht="15" x14ac:dyDescent="0.25">
      <c r="A115" s="53">
        <f t="shared" si="1"/>
        <v>2009</v>
      </c>
      <c r="B115" s="122">
        <v>0.15582131039792721</v>
      </c>
      <c r="C115" s="124">
        <v>0.20603549051359277</v>
      </c>
      <c r="D115" s="124">
        <v>0.22462497532133149</v>
      </c>
      <c r="E115" s="124">
        <v>0.20603549051359277</v>
      </c>
      <c r="F115" s="124">
        <v>0.20603549051359277</v>
      </c>
      <c r="G115" s="124">
        <v>0.11334787309169769</v>
      </c>
      <c r="H115" s="124">
        <v>0.26007968187332153</v>
      </c>
      <c r="I115" s="122">
        <v>0.44575631618499756</v>
      </c>
      <c r="J115" s="44"/>
      <c r="K115" s="44"/>
      <c r="L115" s="44"/>
      <c r="M115" s="41"/>
    </row>
    <row r="116" spans="1:13" ht="15" x14ac:dyDescent="0.25">
      <c r="A116" s="53">
        <v>2010</v>
      </c>
      <c r="B116" s="122">
        <v>0.16225016982607274</v>
      </c>
      <c r="C116" s="124">
        <v>0.2109438763136306</v>
      </c>
      <c r="D116" s="124">
        <v>0.26512647322334859</v>
      </c>
      <c r="E116" s="124">
        <v>0.2109438763136306</v>
      </c>
      <c r="F116" s="124">
        <v>0.2109438763136306</v>
      </c>
      <c r="G116" s="124">
        <v>0.15896648168563843</v>
      </c>
      <c r="H116" s="124">
        <v>0.2668212354183197</v>
      </c>
      <c r="I116" s="122">
        <v>0.55950427055358887</v>
      </c>
      <c r="J116" s="44"/>
      <c r="K116" s="44"/>
      <c r="L116" s="44"/>
      <c r="M116" s="41"/>
    </row>
    <row r="117" spans="1:13" ht="15" x14ac:dyDescent="0.25">
      <c r="A117" s="53">
        <f>A116+1</f>
        <v>2011</v>
      </c>
      <c r="B117" s="122">
        <v>0.18809072931373391</v>
      </c>
      <c r="C117" s="124">
        <v>0.28021692901593515</v>
      </c>
      <c r="D117" s="124">
        <v>0.3522335984591673</v>
      </c>
      <c r="E117" s="124">
        <v>0.28021692901593515</v>
      </c>
      <c r="F117" s="124">
        <v>0.28021692901593515</v>
      </c>
      <c r="G117" s="124">
        <v>0.14920961856842041</v>
      </c>
      <c r="H117" s="124">
        <v>0.30345559120178223</v>
      </c>
      <c r="I117" s="122">
        <v>0.79985916614532471</v>
      </c>
      <c r="J117" s="44"/>
      <c r="K117" s="44"/>
      <c r="L117" s="44"/>
      <c r="M117" s="41"/>
    </row>
    <row r="118" spans="1:13" ht="15" x14ac:dyDescent="0.25">
      <c r="A118" s="53">
        <f>A117+1</f>
        <v>2012</v>
      </c>
      <c r="B118" s="122">
        <v>0.17849960768127204</v>
      </c>
      <c r="C118" s="124">
        <v>0.30257424227397073</v>
      </c>
      <c r="D118" s="124">
        <v>0.32312350070469703</v>
      </c>
      <c r="E118" s="124">
        <v>0.30257424227397073</v>
      </c>
      <c r="F118" s="124">
        <v>0.30257424227397073</v>
      </c>
      <c r="G118" s="124">
        <v>0.18703854084014893</v>
      </c>
      <c r="H118" s="124">
        <v>0.33425569534301758</v>
      </c>
      <c r="I118" s="122">
        <v>0.77136057615280151</v>
      </c>
      <c r="J118" s="44"/>
      <c r="K118" s="44"/>
      <c r="L118" s="44"/>
      <c r="M118" s="41"/>
    </row>
    <row r="119" spans="1:13" ht="15" x14ac:dyDescent="0.25">
      <c r="A119" s="53">
        <f>A118+1</f>
        <v>2013</v>
      </c>
      <c r="B119" s="122">
        <v>0.23910518949805223</v>
      </c>
      <c r="C119" s="124">
        <v>0.22994443987412125</v>
      </c>
      <c r="D119" s="124">
        <v>0.30627741174369943</v>
      </c>
      <c r="E119" s="124">
        <v>0.22994443987412125</v>
      </c>
      <c r="F119" s="124">
        <v>0.22994443987412125</v>
      </c>
      <c r="G119" s="124">
        <v>0.2329912930727005</v>
      </c>
      <c r="H119" s="124">
        <v>0.46865501999855042</v>
      </c>
      <c r="I119" s="122">
        <v>0.77136057615280151</v>
      </c>
      <c r="J119" s="44"/>
      <c r="K119" s="44"/>
      <c r="L119" s="44"/>
      <c r="M119" s="41"/>
    </row>
    <row r="120" spans="1:13" ht="15" x14ac:dyDescent="0.25">
      <c r="A120" s="53">
        <f>A119+1</f>
        <v>2014</v>
      </c>
      <c r="B120" s="122">
        <v>0.25545287842291819</v>
      </c>
      <c r="C120" s="124">
        <v>0.21780505853491219</v>
      </c>
      <c r="D120" s="124">
        <v>0.30430791728668311</v>
      </c>
      <c r="E120" s="124">
        <v>0.21780505853491219</v>
      </c>
      <c r="F120" s="124">
        <v>0.21780505853491219</v>
      </c>
      <c r="G120" s="124">
        <v>0.21001491695642471</v>
      </c>
      <c r="H120" s="124">
        <v>0.49932750999927522</v>
      </c>
      <c r="I120" s="122">
        <v>0.84708846092224122</v>
      </c>
      <c r="J120" s="44"/>
      <c r="K120" s="44"/>
      <c r="L120" s="44"/>
      <c r="M120" s="41"/>
    </row>
    <row r="121" spans="1:13" ht="15" x14ac:dyDescent="0.25">
      <c r="A121" s="53">
        <v>2015</v>
      </c>
      <c r="B121" s="122">
        <v>0.24532088756201434</v>
      </c>
      <c r="C121" s="124">
        <v>0.26390963968871722</v>
      </c>
      <c r="D121" s="124">
        <v>0.34634982988569446</v>
      </c>
      <c r="E121" s="124">
        <v>0.26390963968871722</v>
      </c>
      <c r="F121" s="124">
        <v>0.26390963968871722</v>
      </c>
      <c r="G121" s="124">
        <v>0.22150310501456261</v>
      </c>
      <c r="H121" s="124">
        <v>0.53</v>
      </c>
      <c r="I121" s="122">
        <v>0.92</v>
      </c>
      <c r="J121" s="44"/>
      <c r="K121" s="44"/>
      <c r="L121" s="44"/>
      <c r="M121" s="41"/>
    </row>
    <row r="122" spans="1:13" ht="15" x14ac:dyDescent="0.25">
      <c r="A122" s="53">
        <v>2016</v>
      </c>
      <c r="B122" s="122">
        <v>0.23772715426447905</v>
      </c>
      <c r="C122" s="124">
        <v>0.33815489646765834</v>
      </c>
      <c r="D122" s="124">
        <v>0.4157239791399362</v>
      </c>
      <c r="E122" s="124">
        <v>0.33815489646765834</v>
      </c>
      <c r="F122" s="124">
        <v>0.33815489646765834</v>
      </c>
      <c r="G122" s="124">
        <v>0.21575901098549366</v>
      </c>
      <c r="H122" s="124">
        <v>0.66</v>
      </c>
      <c r="I122" s="122">
        <v>0.99572788476943974</v>
      </c>
      <c r="J122" s="44"/>
      <c r="K122" s="44"/>
      <c r="L122" s="44"/>
      <c r="M122" s="41"/>
    </row>
    <row r="123" spans="1:13" ht="15" x14ac:dyDescent="0.25">
      <c r="A123" s="53">
        <v>2017</v>
      </c>
      <c r="B123" s="122">
        <v>0.22705721154311603</v>
      </c>
      <c r="C123" s="124">
        <v>0.39868180819727433</v>
      </c>
      <c r="D123" s="124">
        <v>0.48189640679748097</v>
      </c>
      <c r="E123" s="124">
        <v>0.39868180819727433</v>
      </c>
      <c r="F123" s="124">
        <v>0.39868180819727433</v>
      </c>
      <c r="G123" s="124">
        <v>0.21863105800002813</v>
      </c>
      <c r="H123" s="124">
        <v>0.83499999999999996</v>
      </c>
      <c r="I123" s="122">
        <v>1.1200000000000001</v>
      </c>
      <c r="J123" s="44"/>
      <c r="K123" s="44"/>
      <c r="L123" s="44"/>
      <c r="M123" s="41"/>
    </row>
    <row r="124" spans="1:13" ht="15.6" thickBot="1" x14ac:dyDescent="0.3">
      <c r="A124" s="47">
        <v>2018</v>
      </c>
      <c r="B124" s="123">
        <v>0.20002682334541175</v>
      </c>
      <c r="C124" s="123">
        <v>0.40309782134708549</v>
      </c>
      <c r="D124" s="123">
        <v>0.49781486933871999</v>
      </c>
      <c r="E124" s="123">
        <v>0.40309782134708549</v>
      </c>
      <c r="F124" s="123">
        <v>0.40309782134708549</v>
      </c>
      <c r="G124" s="123">
        <v>0.2171950344927609</v>
      </c>
      <c r="H124" s="123">
        <v>1.01</v>
      </c>
      <c r="I124" s="123">
        <v>1.1499999999999999</v>
      </c>
      <c r="J124" s="44"/>
      <c r="K124" s="44"/>
      <c r="L124" s="44"/>
      <c r="M124" s="41"/>
    </row>
    <row r="125" spans="1:13" ht="15.6" thickTop="1" x14ac:dyDescent="0.25">
      <c r="A125" s="43"/>
      <c r="B125" s="41"/>
      <c r="C125" s="4"/>
      <c r="D125" s="4"/>
      <c r="E125" s="4"/>
      <c r="F125" s="4"/>
      <c r="G125" s="4"/>
      <c r="H125" s="4"/>
      <c r="I125" s="41"/>
      <c r="J125" s="41"/>
      <c r="K125" s="41"/>
      <c r="L125" s="41"/>
      <c r="M125" s="41"/>
    </row>
    <row r="126" spans="1:13" ht="15.6" x14ac:dyDescent="0.3">
      <c r="A126" s="42"/>
      <c r="B126" s="41"/>
      <c r="C126" s="4"/>
      <c r="D126" s="4"/>
      <c r="E126" s="4"/>
      <c r="F126" s="4"/>
      <c r="G126" s="4"/>
      <c r="H126" s="4"/>
      <c r="I126" s="41"/>
      <c r="J126" s="41"/>
      <c r="K126" s="41"/>
      <c r="L126" s="41"/>
      <c r="M126" s="41"/>
    </row>
    <row r="127" spans="1:13" ht="15.6" x14ac:dyDescent="0.3">
      <c r="A127" s="42" t="s">
        <v>16</v>
      </c>
      <c r="B127" s="41"/>
      <c r="C127" s="41"/>
      <c r="D127" s="41"/>
      <c r="E127" s="41"/>
      <c r="F127" s="41"/>
      <c r="G127" s="41"/>
      <c r="H127" s="41"/>
      <c r="I127" s="41"/>
      <c r="J127" s="41"/>
      <c r="K127" s="41"/>
      <c r="L127" s="41"/>
      <c r="M127" s="41"/>
    </row>
    <row r="128" spans="1:13" ht="15" x14ac:dyDescent="0.25">
      <c r="A128" s="41" t="s">
        <v>4930</v>
      </c>
      <c r="B128" s="41"/>
      <c r="C128" s="41"/>
      <c r="D128" s="41"/>
      <c r="E128" s="41"/>
      <c r="F128" s="41"/>
      <c r="G128" s="41"/>
      <c r="H128" s="41"/>
      <c r="I128" s="41"/>
      <c r="J128" s="41"/>
      <c r="K128" s="41"/>
      <c r="L128" s="41"/>
      <c r="M128" s="41"/>
    </row>
    <row r="129" spans="1:13" ht="15" x14ac:dyDescent="0.25">
      <c r="A129" s="41"/>
      <c r="B129" s="41"/>
      <c r="C129" s="41"/>
      <c r="D129" s="41"/>
      <c r="E129" s="41"/>
      <c r="F129" s="41"/>
      <c r="G129" s="41"/>
      <c r="H129" s="41"/>
      <c r="I129" s="41"/>
      <c r="J129" s="41"/>
      <c r="K129" s="41"/>
      <c r="L129" s="41"/>
      <c r="M129" s="41"/>
    </row>
    <row r="130" spans="1:13" ht="15" x14ac:dyDescent="0.25">
      <c r="A130" s="41"/>
      <c r="B130" s="41"/>
      <c r="C130" s="41"/>
      <c r="D130" s="41"/>
      <c r="E130" s="41"/>
      <c r="F130" s="41"/>
      <c r="G130" s="41"/>
      <c r="H130" s="41"/>
      <c r="I130" s="41"/>
      <c r="J130" s="41"/>
      <c r="K130" s="41"/>
      <c r="L130" s="41"/>
      <c r="M130" s="41"/>
    </row>
    <row r="131" spans="1:13" ht="15" x14ac:dyDescent="0.25">
      <c r="A131" s="41"/>
      <c r="B131" s="41"/>
      <c r="C131" s="41"/>
      <c r="D131" s="41"/>
      <c r="E131" s="41"/>
      <c r="F131" s="41"/>
      <c r="G131" s="41"/>
      <c r="H131" s="41"/>
      <c r="I131" s="41"/>
      <c r="J131" s="41"/>
      <c r="K131" s="41"/>
      <c r="L131" s="41"/>
      <c r="M131" s="41"/>
    </row>
    <row r="132" spans="1:13" ht="15" x14ac:dyDescent="0.25">
      <c r="A132" s="41"/>
      <c r="B132" s="41"/>
      <c r="C132" s="41"/>
      <c r="D132" s="41"/>
      <c r="E132" s="41"/>
      <c r="F132" s="41"/>
      <c r="G132" s="41"/>
      <c r="H132" s="41"/>
      <c r="I132" s="41"/>
      <c r="J132" s="41"/>
      <c r="K132" s="41"/>
      <c r="L132" s="41"/>
      <c r="M132" s="41"/>
    </row>
    <row r="133" spans="1:13" ht="15" x14ac:dyDescent="0.25">
      <c r="A133" s="41"/>
      <c r="B133" s="41"/>
      <c r="C133" s="41"/>
      <c r="D133" s="41"/>
      <c r="E133" s="41"/>
      <c r="F133" s="41"/>
      <c r="G133" s="41"/>
      <c r="H133" s="41"/>
      <c r="I133" s="41"/>
      <c r="J133" s="41"/>
      <c r="K133" s="41"/>
      <c r="L133" s="41"/>
      <c r="M133" s="41"/>
    </row>
    <row r="134" spans="1:13" ht="15" x14ac:dyDescent="0.25">
      <c r="A134" s="41"/>
      <c r="B134" s="41"/>
      <c r="C134" s="41"/>
      <c r="D134" s="41"/>
      <c r="E134" s="41"/>
      <c r="F134" s="41"/>
      <c r="G134" s="41"/>
      <c r="H134" s="41"/>
      <c r="I134" s="41"/>
      <c r="J134" s="41"/>
      <c r="K134" s="41"/>
      <c r="L134" s="41"/>
      <c r="M134" s="41"/>
    </row>
    <row r="135" spans="1:13" ht="15" x14ac:dyDescent="0.25">
      <c r="A135" s="41"/>
      <c r="B135" s="41"/>
      <c r="C135" s="41"/>
      <c r="D135" s="41"/>
      <c r="E135" s="41"/>
      <c r="F135" s="41"/>
      <c r="G135" s="41"/>
      <c r="H135" s="41"/>
      <c r="I135" s="41"/>
      <c r="J135" s="41"/>
      <c r="K135" s="41"/>
      <c r="L135" s="41"/>
      <c r="M135" s="41"/>
    </row>
    <row r="136" spans="1:13" ht="15" x14ac:dyDescent="0.25">
      <c r="A136" s="41"/>
      <c r="B136" s="41"/>
      <c r="C136" s="41"/>
      <c r="D136" s="41"/>
      <c r="E136" s="41"/>
      <c r="F136" s="41"/>
      <c r="G136" s="41"/>
      <c r="H136" s="41"/>
      <c r="I136" s="41"/>
      <c r="J136" s="41"/>
      <c r="K136" s="41"/>
      <c r="L136" s="41"/>
      <c r="M136" s="41"/>
    </row>
    <row r="137" spans="1:13" ht="15" x14ac:dyDescent="0.25">
      <c r="A137" s="41"/>
      <c r="B137" s="41"/>
      <c r="C137" s="41"/>
      <c r="D137" s="41"/>
      <c r="E137" s="41"/>
      <c r="F137" s="41"/>
      <c r="G137" s="41"/>
      <c r="H137" s="41"/>
      <c r="I137" s="41"/>
      <c r="J137" s="41"/>
      <c r="K137" s="41"/>
      <c r="L137" s="41"/>
      <c r="M137" s="41"/>
    </row>
    <row r="138" spans="1:13" ht="15" x14ac:dyDescent="0.25">
      <c r="A138" s="41"/>
      <c r="B138" s="41"/>
      <c r="C138" s="41"/>
      <c r="D138" s="41"/>
      <c r="E138" s="41"/>
      <c r="F138" s="41"/>
      <c r="G138" s="41"/>
      <c r="H138" s="41"/>
      <c r="I138" s="41"/>
      <c r="J138" s="41"/>
      <c r="K138" s="41"/>
      <c r="L138" s="41"/>
      <c r="M138" s="41"/>
    </row>
    <row r="139" spans="1:13" ht="15" x14ac:dyDescent="0.25">
      <c r="A139" s="41"/>
      <c r="B139" s="41"/>
      <c r="C139" s="41"/>
      <c r="D139" s="41"/>
      <c r="E139" s="41"/>
      <c r="F139" s="41"/>
      <c r="G139" s="41"/>
      <c r="H139" s="41"/>
      <c r="I139" s="41"/>
      <c r="J139" s="41"/>
      <c r="K139" s="41"/>
      <c r="L139" s="41"/>
      <c r="M139" s="41"/>
    </row>
    <row r="140" spans="1:13" ht="15" x14ac:dyDescent="0.25">
      <c r="A140" s="41"/>
      <c r="B140" s="41"/>
      <c r="C140" s="41"/>
      <c r="D140" s="41"/>
      <c r="E140" s="41"/>
      <c r="F140" s="41"/>
      <c r="G140" s="41"/>
      <c r="H140" s="41"/>
      <c r="I140" s="41"/>
      <c r="J140" s="41"/>
      <c r="K140" s="41"/>
      <c r="L140" s="41"/>
      <c r="M140" s="41"/>
    </row>
    <row r="141" spans="1:13" ht="15" x14ac:dyDescent="0.25">
      <c r="A141" s="41"/>
      <c r="B141" s="41"/>
      <c r="C141" s="41"/>
      <c r="D141" s="41"/>
      <c r="E141" s="41"/>
      <c r="F141" s="41"/>
      <c r="G141" s="41"/>
      <c r="H141" s="41"/>
      <c r="I141" s="41"/>
      <c r="J141" s="41"/>
      <c r="K141" s="41"/>
      <c r="L141" s="41"/>
      <c r="M141" s="41"/>
    </row>
    <row r="142" spans="1:13" ht="15" x14ac:dyDescent="0.25">
      <c r="A142" s="41"/>
      <c r="B142" s="41"/>
      <c r="C142" s="41"/>
      <c r="D142" s="41"/>
      <c r="E142" s="41"/>
      <c r="F142" s="41"/>
      <c r="G142" s="41"/>
      <c r="H142" s="41"/>
      <c r="I142" s="41"/>
      <c r="J142" s="41"/>
      <c r="K142" s="41"/>
      <c r="L142" s="41"/>
      <c r="M142" s="41"/>
    </row>
    <row r="143" spans="1:13" ht="15" x14ac:dyDescent="0.25">
      <c r="A143" s="41"/>
      <c r="B143" s="41"/>
      <c r="C143" s="41"/>
      <c r="D143" s="41"/>
      <c r="E143" s="41"/>
      <c r="F143" s="41"/>
      <c r="G143" s="41"/>
      <c r="H143" s="41"/>
      <c r="I143" s="41"/>
      <c r="J143" s="41"/>
      <c r="K143" s="41"/>
      <c r="L143" s="41"/>
      <c r="M143" s="41"/>
    </row>
    <row r="144" spans="1:13" ht="15" x14ac:dyDescent="0.25">
      <c r="A144" s="41"/>
      <c r="B144" s="41"/>
      <c r="C144" s="41"/>
      <c r="D144" s="41"/>
      <c r="E144" s="41"/>
      <c r="F144" s="41"/>
      <c r="G144" s="41"/>
      <c r="H144" s="41"/>
      <c r="I144" s="41"/>
      <c r="J144" s="41"/>
      <c r="K144" s="41"/>
      <c r="L144" s="41"/>
      <c r="M144" s="41"/>
    </row>
    <row r="145" spans="1:13" ht="15" x14ac:dyDescent="0.25">
      <c r="A145" s="41"/>
      <c r="B145" s="41"/>
      <c r="C145" s="41"/>
      <c r="D145" s="41"/>
      <c r="E145" s="41"/>
      <c r="F145" s="41"/>
      <c r="G145" s="41"/>
      <c r="H145" s="41"/>
      <c r="I145" s="41"/>
      <c r="J145" s="41"/>
      <c r="K145" s="41"/>
      <c r="L145" s="41"/>
      <c r="M145" s="41"/>
    </row>
    <row r="146" spans="1:13" ht="15" x14ac:dyDescent="0.25">
      <c r="A146" s="41"/>
      <c r="B146" s="41"/>
      <c r="C146" s="41"/>
      <c r="D146" s="41"/>
      <c r="E146" s="41"/>
      <c r="F146" s="41"/>
      <c r="G146" s="41"/>
      <c r="H146" s="41"/>
      <c r="I146" s="41"/>
      <c r="J146" s="41"/>
      <c r="K146" s="41"/>
      <c r="L146" s="41"/>
      <c r="M146" s="41"/>
    </row>
    <row r="147" spans="1:13" ht="15" x14ac:dyDescent="0.25">
      <c r="A147" s="41"/>
      <c r="B147" s="41"/>
      <c r="C147" s="41"/>
      <c r="D147" s="41"/>
      <c r="E147" s="41"/>
      <c r="F147" s="41"/>
      <c r="G147" s="41"/>
      <c r="H147" s="41"/>
      <c r="I147" s="41"/>
      <c r="J147" s="41"/>
      <c r="K147" s="41"/>
      <c r="L147" s="41"/>
      <c r="M147" s="41"/>
    </row>
    <row r="148" spans="1:13" ht="15" x14ac:dyDescent="0.25">
      <c r="A148" s="41"/>
      <c r="B148" s="41"/>
      <c r="C148" s="41"/>
      <c r="D148" s="41"/>
      <c r="E148" s="41"/>
      <c r="F148" s="41"/>
      <c r="G148" s="41"/>
      <c r="H148" s="41"/>
      <c r="I148" s="41"/>
      <c r="J148" s="41"/>
      <c r="K148" s="41"/>
      <c r="L148" s="41"/>
      <c r="M148" s="41"/>
    </row>
    <row r="149" spans="1:13" ht="15" x14ac:dyDescent="0.25">
      <c r="A149" s="41"/>
      <c r="B149" s="41"/>
      <c r="C149" s="41"/>
      <c r="D149" s="41"/>
      <c r="E149" s="41"/>
      <c r="F149" s="41"/>
      <c r="G149" s="41"/>
      <c r="H149" s="41"/>
      <c r="I149" s="41"/>
      <c r="J149" s="41"/>
      <c r="K149" s="41"/>
      <c r="L149" s="41"/>
      <c r="M149" s="41"/>
    </row>
    <row r="150" spans="1:13" ht="15" x14ac:dyDescent="0.25">
      <c r="A150" s="41"/>
      <c r="B150" s="41"/>
      <c r="C150" s="41"/>
      <c r="D150" s="41"/>
      <c r="E150" s="41"/>
      <c r="F150" s="41"/>
      <c r="G150" s="41"/>
      <c r="H150" s="41"/>
      <c r="I150" s="41"/>
      <c r="J150" s="41"/>
      <c r="K150" s="41"/>
      <c r="L150" s="41"/>
      <c r="M150" s="41"/>
    </row>
    <row r="151" spans="1:13" ht="15" x14ac:dyDescent="0.25">
      <c r="A151" s="41"/>
      <c r="B151" s="41"/>
      <c r="C151" s="41"/>
      <c r="D151" s="41"/>
      <c r="E151" s="41"/>
      <c r="F151" s="41"/>
      <c r="G151" s="41"/>
      <c r="H151" s="41"/>
      <c r="I151" s="41"/>
      <c r="J151" s="41"/>
      <c r="K151" s="41"/>
      <c r="L151" s="41"/>
      <c r="M151" s="41"/>
    </row>
    <row r="152" spans="1:13" ht="15" x14ac:dyDescent="0.25">
      <c r="A152" s="41"/>
      <c r="B152" s="41"/>
      <c r="C152" s="41"/>
      <c r="D152" s="41"/>
      <c r="E152" s="41"/>
      <c r="F152" s="41"/>
      <c r="G152" s="41"/>
      <c r="H152" s="41"/>
      <c r="I152" s="41"/>
      <c r="J152" s="41"/>
      <c r="K152" s="41"/>
      <c r="L152" s="41"/>
      <c r="M152" s="41"/>
    </row>
    <row r="153" spans="1:13" ht="15" x14ac:dyDescent="0.25">
      <c r="A153" s="41"/>
      <c r="B153" s="41"/>
      <c r="C153" s="41"/>
      <c r="D153" s="41"/>
      <c r="E153" s="41"/>
      <c r="F153" s="41"/>
      <c r="G153" s="41"/>
      <c r="H153" s="41"/>
      <c r="I153" s="41"/>
      <c r="J153" s="41"/>
      <c r="K153" s="41"/>
      <c r="L153" s="41"/>
      <c r="M153" s="41"/>
    </row>
    <row r="154" spans="1:13" ht="15" x14ac:dyDescent="0.25">
      <c r="A154" s="41"/>
      <c r="B154" s="41"/>
      <c r="C154" s="41"/>
      <c r="D154" s="41"/>
      <c r="E154" s="41"/>
      <c r="F154" s="41"/>
      <c r="G154" s="41"/>
      <c r="H154" s="41"/>
      <c r="I154" s="41"/>
      <c r="J154" s="41"/>
      <c r="K154" s="41"/>
      <c r="L154" s="41"/>
      <c r="M154" s="41"/>
    </row>
    <row r="155" spans="1:13" ht="15" x14ac:dyDescent="0.25">
      <c r="A155" s="41"/>
      <c r="B155" s="41"/>
      <c r="C155" s="41"/>
      <c r="D155" s="41"/>
      <c r="E155" s="41"/>
      <c r="F155" s="41"/>
      <c r="G155" s="41"/>
      <c r="H155" s="41"/>
      <c r="I155" s="41"/>
      <c r="J155" s="41"/>
      <c r="K155" s="41"/>
      <c r="L155" s="41"/>
      <c r="M155" s="41"/>
    </row>
    <row r="156" spans="1:13" ht="15" x14ac:dyDescent="0.25">
      <c r="A156" s="41"/>
      <c r="B156" s="41"/>
      <c r="C156" s="41"/>
      <c r="D156" s="41"/>
      <c r="E156" s="41"/>
      <c r="F156" s="41"/>
      <c r="G156" s="41"/>
      <c r="H156" s="41"/>
      <c r="I156" s="41"/>
      <c r="J156" s="41"/>
      <c r="K156" s="41"/>
      <c r="L156" s="41"/>
      <c r="M156" s="41"/>
    </row>
    <row r="157" spans="1:13" ht="15" x14ac:dyDescent="0.25">
      <c r="A157" s="41"/>
      <c r="B157" s="41"/>
      <c r="C157" s="41"/>
      <c r="D157" s="41"/>
      <c r="E157" s="41"/>
      <c r="F157" s="41"/>
      <c r="G157" s="41"/>
      <c r="H157" s="41"/>
      <c r="I157" s="41"/>
      <c r="J157" s="41"/>
      <c r="K157" s="41"/>
      <c r="L157" s="41"/>
      <c r="M157" s="41"/>
    </row>
    <row r="158" spans="1:13" ht="15" x14ac:dyDescent="0.25">
      <c r="A158" s="41"/>
      <c r="B158" s="41"/>
      <c r="C158" s="41"/>
      <c r="D158" s="41"/>
      <c r="E158" s="41"/>
      <c r="F158" s="41"/>
      <c r="G158" s="41"/>
      <c r="H158" s="41"/>
      <c r="I158" s="41"/>
      <c r="J158" s="41"/>
      <c r="K158" s="41"/>
      <c r="L158" s="41"/>
      <c r="M158" s="41"/>
    </row>
    <row r="159" spans="1:13" ht="15" x14ac:dyDescent="0.25">
      <c r="A159" s="41"/>
      <c r="B159" s="41"/>
      <c r="C159" s="41"/>
      <c r="D159" s="41"/>
      <c r="E159" s="41"/>
      <c r="F159" s="41"/>
      <c r="G159" s="41"/>
      <c r="H159" s="41"/>
      <c r="I159" s="41"/>
      <c r="J159" s="41"/>
      <c r="K159" s="41"/>
      <c r="L159" s="41"/>
      <c r="M159" s="41"/>
    </row>
    <row r="160" spans="1:13" ht="15" x14ac:dyDescent="0.25">
      <c r="A160" s="41"/>
      <c r="B160" s="41"/>
      <c r="C160" s="41"/>
      <c r="D160" s="41"/>
      <c r="E160" s="41"/>
      <c r="F160" s="41"/>
      <c r="G160" s="41"/>
      <c r="H160" s="41"/>
      <c r="I160" s="41"/>
      <c r="J160" s="41"/>
      <c r="K160" s="41"/>
      <c r="L160" s="41"/>
      <c r="M160" s="41"/>
    </row>
    <row r="161" spans="1:13" ht="15" x14ac:dyDescent="0.25">
      <c r="A161" s="41"/>
      <c r="B161" s="41"/>
      <c r="C161" s="41"/>
      <c r="D161" s="41"/>
      <c r="E161" s="41"/>
      <c r="F161" s="41"/>
      <c r="G161" s="41"/>
      <c r="H161" s="41"/>
      <c r="I161" s="41"/>
      <c r="J161" s="41"/>
      <c r="K161" s="41"/>
      <c r="L161" s="41"/>
      <c r="M161" s="41"/>
    </row>
    <row r="162" spans="1:13" ht="15" x14ac:dyDescent="0.25">
      <c r="A162" s="41"/>
      <c r="B162" s="41"/>
      <c r="C162" s="41"/>
      <c r="D162" s="41"/>
      <c r="E162" s="41"/>
      <c r="F162" s="41"/>
      <c r="G162" s="41"/>
      <c r="H162" s="41"/>
      <c r="I162" s="41"/>
      <c r="J162" s="41"/>
      <c r="K162" s="41"/>
      <c r="L162" s="41"/>
      <c r="M162" s="41"/>
    </row>
    <row r="163" spans="1:13" ht="15" x14ac:dyDescent="0.25">
      <c r="A163" s="41"/>
      <c r="B163" s="41"/>
      <c r="C163" s="41"/>
      <c r="D163" s="41"/>
      <c r="E163" s="41"/>
      <c r="F163" s="41"/>
      <c r="G163" s="41"/>
      <c r="H163" s="41"/>
      <c r="I163" s="41"/>
      <c r="J163" s="41"/>
      <c r="K163" s="41"/>
      <c r="L163" s="41"/>
      <c r="M163" s="41"/>
    </row>
    <row r="164" spans="1:13" ht="15" x14ac:dyDescent="0.25">
      <c r="A164" s="41"/>
      <c r="B164" s="41"/>
      <c r="C164" s="41"/>
      <c r="D164" s="41"/>
      <c r="E164" s="41"/>
      <c r="F164" s="41"/>
      <c r="G164" s="41"/>
      <c r="H164" s="41"/>
      <c r="I164" s="41"/>
      <c r="J164" s="41"/>
      <c r="K164" s="41"/>
      <c r="L164" s="41"/>
      <c r="M164" s="41"/>
    </row>
    <row r="165" spans="1:13" ht="15" x14ac:dyDescent="0.25">
      <c r="A165" s="41"/>
      <c r="B165" s="41"/>
      <c r="C165" s="41"/>
      <c r="D165" s="41"/>
      <c r="E165" s="41"/>
      <c r="F165" s="41"/>
      <c r="G165" s="41"/>
      <c r="H165" s="41"/>
      <c r="I165" s="41"/>
      <c r="J165" s="41"/>
      <c r="K165" s="41"/>
      <c r="L165" s="41"/>
      <c r="M165" s="41"/>
    </row>
    <row r="166" spans="1:13" ht="15" x14ac:dyDescent="0.25">
      <c r="A166" s="41"/>
      <c r="B166" s="41"/>
      <c r="C166" s="41"/>
      <c r="D166" s="41"/>
      <c r="E166" s="41"/>
      <c r="F166" s="41"/>
      <c r="G166" s="41"/>
      <c r="H166" s="41"/>
      <c r="I166" s="41"/>
      <c r="J166" s="41"/>
      <c r="K166" s="41"/>
      <c r="L166" s="41"/>
      <c r="M166" s="41"/>
    </row>
    <row r="167" spans="1:13" ht="15" x14ac:dyDescent="0.25">
      <c r="A167" s="41"/>
      <c r="B167" s="41"/>
      <c r="C167" s="41"/>
      <c r="D167" s="41"/>
      <c r="E167" s="41"/>
      <c r="F167" s="41"/>
      <c r="G167" s="41"/>
      <c r="H167" s="41"/>
      <c r="I167" s="41"/>
      <c r="J167" s="41"/>
      <c r="K167" s="41"/>
      <c r="L167" s="41"/>
      <c r="M167" s="41"/>
    </row>
    <row r="168" spans="1:13" ht="15" x14ac:dyDescent="0.25">
      <c r="A168" s="41"/>
      <c r="B168" s="41"/>
      <c r="C168" s="41"/>
      <c r="D168" s="41"/>
      <c r="E168" s="41"/>
      <c r="F168" s="41"/>
      <c r="G168" s="41"/>
      <c r="H168" s="41"/>
      <c r="I168" s="41"/>
      <c r="J168" s="41"/>
      <c r="K168" s="41"/>
      <c r="L168" s="41"/>
      <c r="M168" s="41"/>
    </row>
    <row r="169" spans="1:13" ht="15" x14ac:dyDescent="0.25">
      <c r="A169" s="41"/>
      <c r="B169" s="41"/>
      <c r="C169" s="41"/>
      <c r="D169" s="41"/>
      <c r="E169" s="41"/>
      <c r="F169" s="41"/>
      <c r="G169" s="41"/>
      <c r="H169" s="41"/>
      <c r="I169" s="41"/>
      <c r="J169" s="41"/>
      <c r="K169" s="41"/>
      <c r="L169" s="41"/>
      <c r="M169" s="41"/>
    </row>
    <row r="170" spans="1:13" ht="15" x14ac:dyDescent="0.25">
      <c r="A170" s="41"/>
      <c r="B170" s="41"/>
      <c r="C170" s="41"/>
      <c r="D170" s="41"/>
      <c r="E170" s="41"/>
      <c r="F170" s="41"/>
      <c r="G170" s="41"/>
      <c r="H170" s="41"/>
      <c r="I170" s="41"/>
      <c r="J170" s="41"/>
      <c r="K170" s="41"/>
      <c r="L170" s="41"/>
      <c r="M170" s="41"/>
    </row>
    <row r="171" spans="1:13" ht="15" x14ac:dyDescent="0.25">
      <c r="A171" s="41"/>
      <c r="B171" s="41"/>
      <c r="C171" s="41"/>
      <c r="D171" s="41"/>
      <c r="E171" s="41"/>
      <c r="F171" s="41"/>
      <c r="G171" s="41"/>
      <c r="H171" s="41"/>
      <c r="I171" s="41"/>
      <c r="J171" s="41"/>
      <c r="K171" s="41"/>
      <c r="L171" s="41"/>
      <c r="M171" s="41"/>
    </row>
    <row r="172" spans="1:13" ht="15" x14ac:dyDescent="0.25">
      <c r="A172" s="41"/>
      <c r="B172" s="41"/>
      <c r="C172" s="41"/>
      <c r="D172" s="41"/>
      <c r="E172" s="41"/>
      <c r="F172" s="41"/>
      <c r="G172" s="41"/>
      <c r="H172" s="41"/>
      <c r="I172" s="41"/>
      <c r="J172" s="41"/>
      <c r="K172" s="41"/>
      <c r="L172" s="41"/>
      <c r="M172" s="41"/>
    </row>
    <row r="173" spans="1:13" ht="15" x14ac:dyDescent="0.25">
      <c r="A173" s="41"/>
      <c r="B173" s="41"/>
      <c r="C173" s="41"/>
      <c r="D173" s="41"/>
      <c r="E173" s="41"/>
      <c r="F173" s="41"/>
      <c r="G173" s="41"/>
      <c r="H173" s="41"/>
      <c r="I173" s="41"/>
      <c r="J173" s="41"/>
      <c r="K173" s="41"/>
      <c r="L173" s="41"/>
      <c r="M173" s="41"/>
    </row>
    <row r="174" spans="1:13" ht="15" x14ac:dyDescent="0.25">
      <c r="A174" s="41"/>
      <c r="B174" s="41"/>
      <c r="C174" s="41"/>
      <c r="D174" s="41"/>
      <c r="E174" s="41"/>
      <c r="F174" s="41"/>
      <c r="G174" s="41"/>
      <c r="H174" s="41"/>
      <c r="I174" s="41"/>
      <c r="J174" s="41"/>
      <c r="K174" s="41"/>
      <c r="L174" s="41"/>
      <c r="M174" s="41"/>
    </row>
    <row r="175" spans="1:13" ht="15" x14ac:dyDescent="0.25">
      <c r="A175" s="41"/>
      <c r="B175" s="41"/>
      <c r="C175" s="41"/>
      <c r="D175" s="41"/>
      <c r="E175" s="41"/>
      <c r="F175" s="41"/>
      <c r="G175" s="41"/>
      <c r="H175" s="41"/>
      <c r="I175" s="41"/>
      <c r="J175" s="41"/>
      <c r="K175" s="41"/>
      <c r="L175" s="41"/>
      <c r="M175" s="41"/>
    </row>
    <row r="176" spans="1:13" ht="15" x14ac:dyDescent="0.25">
      <c r="A176" s="41"/>
      <c r="B176" s="41"/>
      <c r="C176" s="41"/>
      <c r="D176" s="41"/>
      <c r="E176" s="41"/>
      <c r="F176" s="41"/>
      <c r="G176" s="41"/>
      <c r="H176" s="41"/>
      <c r="I176" s="41"/>
      <c r="J176" s="41"/>
      <c r="K176" s="41"/>
      <c r="L176" s="41"/>
      <c r="M176" s="41"/>
    </row>
    <row r="177" spans="1:13" ht="15" x14ac:dyDescent="0.25">
      <c r="A177" s="41"/>
      <c r="B177" s="41"/>
      <c r="C177" s="41"/>
      <c r="D177" s="41"/>
      <c r="E177" s="41"/>
      <c r="F177" s="41"/>
      <c r="G177" s="41"/>
      <c r="H177" s="41"/>
      <c r="I177" s="41"/>
      <c r="J177" s="41"/>
      <c r="K177" s="41"/>
      <c r="L177" s="41"/>
      <c r="M177" s="41"/>
    </row>
    <row r="178" spans="1:13" ht="15" x14ac:dyDescent="0.25">
      <c r="A178" s="41"/>
      <c r="B178" s="41"/>
      <c r="C178" s="41"/>
      <c r="D178" s="41"/>
      <c r="E178" s="41"/>
      <c r="F178" s="41"/>
      <c r="G178" s="41"/>
      <c r="H178" s="41"/>
      <c r="I178" s="41"/>
      <c r="J178" s="41"/>
      <c r="K178" s="41"/>
      <c r="L178" s="41"/>
      <c r="M178" s="41"/>
    </row>
    <row r="179" spans="1:13" ht="15" x14ac:dyDescent="0.25">
      <c r="A179" s="41"/>
      <c r="B179" s="41"/>
      <c r="C179" s="41"/>
      <c r="D179" s="41"/>
      <c r="E179" s="41"/>
      <c r="F179" s="41"/>
      <c r="G179" s="41"/>
      <c r="H179" s="41"/>
      <c r="I179" s="41"/>
      <c r="J179" s="41"/>
      <c r="K179" s="41"/>
      <c r="L179" s="41"/>
      <c r="M179" s="41"/>
    </row>
    <row r="180" spans="1:13" ht="15" x14ac:dyDescent="0.25">
      <c r="A180" s="41"/>
      <c r="B180" s="41"/>
      <c r="C180" s="41"/>
      <c r="D180" s="41"/>
      <c r="E180" s="41"/>
      <c r="F180" s="41"/>
      <c r="G180" s="41"/>
      <c r="H180" s="41"/>
      <c r="I180" s="41"/>
      <c r="J180" s="41"/>
      <c r="K180" s="41"/>
      <c r="L180" s="41"/>
      <c r="M180" s="41"/>
    </row>
    <row r="181" spans="1:13" ht="15" x14ac:dyDescent="0.25">
      <c r="A181" s="41"/>
      <c r="B181" s="41"/>
      <c r="C181" s="41"/>
      <c r="D181" s="41"/>
      <c r="E181" s="41"/>
      <c r="F181" s="41"/>
      <c r="G181" s="41"/>
      <c r="H181" s="41"/>
      <c r="I181" s="41"/>
      <c r="J181" s="41"/>
      <c r="K181" s="41"/>
      <c r="L181" s="41"/>
      <c r="M181" s="41"/>
    </row>
    <row r="182" spans="1:13" ht="15" x14ac:dyDescent="0.25">
      <c r="A182" s="41"/>
      <c r="B182" s="41"/>
      <c r="C182" s="41"/>
      <c r="D182" s="41"/>
      <c r="E182" s="41"/>
      <c r="F182" s="41"/>
      <c r="G182" s="41"/>
      <c r="H182" s="41"/>
      <c r="I182" s="41"/>
      <c r="J182" s="41"/>
      <c r="K182" s="41"/>
      <c r="L182" s="41"/>
      <c r="M182" s="41"/>
    </row>
    <row r="183" spans="1:13" ht="15" x14ac:dyDescent="0.25">
      <c r="A183" s="41"/>
      <c r="B183" s="41"/>
      <c r="C183" s="41"/>
      <c r="D183" s="41"/>
      <c r="E183" s="41"/>
      <c r="F183" s="41"/>
      <c r="G183" s="41"/>
      <c r="H183" s="41"/>
      <c r="I183" s="41"/>
      <c r="J183" s="41"/>
      <c r="K183" s="41"/>
      <c r="L183" s="41"/>
      <c r="M183" s="41"/>
    </row>
    <row r="184" spans="1:13" ht="15" x14ac:dyDescent="0.25">
      <c r="A184" s="41"/>
      <c r="B184" s="41"/>
      <c r="C184" s="41"/>
      <c r="D184" s="41"/>
      <c r="E184" s="41"/>
      <c r="F184" s="41"/>
      <c r="G184" s="41"/>
      <c r="H184" s="41"/>
      <c r="I184" s="41"/>
      <c r="J184" s="41"/>
      <c r="K184" s="41"/>
      <c r="L184" s="41"/>
      <c r="M184" s="41"/>
    </row>
    <row r="185" spans="1:13" ht="15" x14ac:dyDescent="0.25">
      <c r="A185" s="41"/>
      <c r="B185" s="41"/>
      <c r="C185" s="41"/>
      <c r="D185" s="41"/>
      <c r="E185" s="41"/>
      <c r="F185" s="41"/>
      <c r="G185" s="41"/>
      <c r="H185" s="41"/>
      <c r="I185" s="41"/>
      <c r="J185" s="41"/>
      <c r="K185" s="41"/>
      <c r="L185" s="41"/>
      <c r="M185" s="41"/>
    </row>
    <row r="186" spans="1:13" ht="15" x14ac:dyDescent="0.25">
      <c r="A186" s="41"/>
      <c r="B186" s="41"/>
      <c r="C186" s="41"/>
      <c r="D186" s="41"/>
      <c r="E186" s="41"/>
      <c r="F186" s="41"/>
      <c r="G186" s="41"/>
      <c r="H186" s="41"/>
      <c r="I186" s="41"/>
      <c r="J186" s="41"/>
      <c r="K186" s="41"/>
      <c r="L186" s="41"/>
      <c r="M186" s="41"/>
    </row>
    <row r="187" spans="1:13" ht="15" x14ac:dyDescent="0.25">
      <c r="A187" s="41"/>
      <c r="B187" s="41"/>
      <c r="C187" s="41"/>
      <c r="D187" s="41"/>
      <c r="E187" s="41"/>
      <c r="F187" s="41"/>
      <c r="G187" s="41"/>
      <c r="H187" s="41"/>
      <c r="I187" s="41"/>
      <c r="J187" s="41"/>
      <c r="K187" s="41"/>
      <c r="L187" s="41"/>
      <c r="M187" s="41"/>
    </row>
    <row r="188" spans="1:13" ht="15" x14ac:dyDescent="0.25">
      <c r="A188" s="41"/>
      <c r="B188" s="41"/>
      <c r="C188" s="41"/>
      <c r="D188" s="41"/>
      <c r="E188" s="41"/>
      <c r="F188" s="41"/>
      <c r="G188" s="41"/>
      <c r="H188" s="41"/>
      <c r="I188" s="41"/>
      <c r="J188" s="41"/>
      <c r="K188" s="41"/>
      <c r="L188" s="41"/>
      <c r="M188" s="41"/>
    </row>
    <row r="189" spans="1:13" ht="15" x14ac:dyDescent="0.25">
      <c r="A189" s="41"/>
      <c r="B189" s="41"/>
      <c r="C189" s="41"/>
      <c r="D189" s="41"/>
      <c r="E189" s="41"/>
      <c r="F189" s="41"/>
      <c r="G189" s="41"/>
      <c r="H189" s="41"/>
      <c r="I189" s="41"/>
      <c r="J189" s="41"/>
      <c r="K189" s="41"/>
      <c r="L189" s="41"/>
      <c r="M189" s="41"/>
    </row>
    <row r="190" spans="1:13" ht="15" x14ac:dyDescent="0.25">
      <c r="A190" s="41"/>
      <c r="B190" s="41"/>
      <c r="C190" s="41"/>
      <c r="D190" s="41"/>
      <c r="E190" s="41"/>
      <c r="F190" s="41"/>
      <c r="G190" s="41"/>
      <c r="H190" s="41"/>
      <c r="I190" s="41"/>
      <c r="J190" s="41"/>
      <c r="K190" s="41"/>
      <c r="L190" s="41"/>
      <c r="M190" s="41"/>
    </row>
    <row r="191" spans="1:13" ht="15" x14ac:dyDescent="0.25">
      <c r="A191" s="41"/>
      <c r="B191" s="41"/>
      <c r="C191" s="41"/>
      <c r="D191" s="41"/>
      <c r="E191" s="41"/>
      <c r="F191" s="41"/>
      <c r="G191" s="41"/>
      <c r="H191" s="41"/>
      <c r="I191" s="41"/>
      <c r="J191" s="41"/>
      <c r="K191" s="41"/>
      <c r="L191" s="41"/>
      <c r="M191" s="41"/>
    </row>
    <row r="192" spans="1:13" ht="15" x14ac:dyDescent="0.25">
      <c r="A192" s="41"/>
      <c r="B192" s="41"/>
      <c r="C192" s="41"/>
      <c r="D192" s="41"/>
      <c r="E192" s="41"/>
      <c r="F192" s="41"/>
      <c r="G192" s="41"/>
      <c r="H192" s="41"/>
      <c r="I192" s="41"/>
      <c r="J192" s="41"/>
      <c r="K192" s="41"/>
      <c r="L192" s="41"/>
      <c r="M192" s="41"/>
    </row>
    <row r="193" spans="1:13" ht="15" x14ac:dyDescent="0.25">
      <c r="A193" s="41"/>
      <c r="B193" s="41"/>
      <c r="C193" s="41"/>
      <c r="D193" s="41"/>
      <c r="E193" s="41"/>
      <c r="F193" s="41"/>
      <c r="G193" s="41"/>
      <c r="H193" s="41"/>
      <c r="I193" s="41"/>
      <c r="J193" s="41"/>
      <c r="K193" s="41"/>
      <c r="L193" s="41"/>
      <c r="M193" s="41"/>
    </row>
    <row r="194" spans="1:13" ht="15" x14ac:dyDescent="0.25">
      <c r="A194" s="41"/>
      <c r="B194" s="41"/>
      <c r="C194" s="41"/>
      <c r="D194" s="41"/>
      <c r="E194" s="41"/>
      <c r="F194" s="41"/>
      <c r="G194" s="41"/>
      <c r="H194" s="41"/>
      <c r="I194" s="41"/>
      <c r="J194" s="41"/>
      <c r="K194" s="41"/>
      <c r="L194" s="41"/>
      <c r="M194" s="41"/>
    </row>
    <row r="195" spans="1:13" ht="15" x14ac:dyDescent="0.25">
      <c r="A195" s="41"/>
      <c r="B195" s="41"/>
      <c r="C195" s="41"/>
      <c r="D195" s="41"/>
      <c r="E195" s="41"/>
      <c r="F195" s="41"/>
      <c r="G195" s="41"/>
      <c r="H195" s="41"/>
      <c r="I195" s="41"/>
      <c r="J195" s="41"/>
      <c r="K195" s="41"/>
      <c r="L195" s="41"/>
      <c r="M195" s="41"/>
    </row>
    <row r="196" spans="1:13" ht="15" x14ac:dyDescent="0.25">
      <c r="A196" s="41"/>
      <c r="B196" s="41"/>
      <c r="C196" s="41"/>
      <c r="D196" s="41"/>
      <c r="E196" s="41"/>
      <c r="F196" s="41"/>
      <c r="G196" s="41"/>
      <c r="H196" s="41"/>
      <c r="I196" s="41"/>
      <c r="J196" s="41"/>
      <c r="K196" s="41"/>
      <c r="L196" s="41"/>
      <c r="M196" s="41"/>
    </row>
    <row r="197" spans="1:13" ht="15" x14ac:dyDescent="0.25">
      <c r="A197" s="41"/>
      <c r="B197" s="41"/>
      <c r="C197" s="41"/>
      <c r="D197" s="41"/>
      <c r="E197" s="41"/>
      <c r="F197" s="41"/>
      <c r="G197" s="41"/>
      <c r="H197" s="41"/>
      <c r="I197" s="41"/>
      <c r="J197" s="41"/>
      <c r="K197" s="41"/>
      <c r="L197" s="41"/>
      <c r="M197" s="41"/>
    </row>
    <row r="198" spans="1:13" ht="15" x14ac:dyDescent="0.25">
      <c r="A198" s="41"/>
      <c r="B198" s="41"/>
      <c r="C198" s="41"/>
      <c r="D198" s="41"/>
      <c r="E198" s="41"/>
      <c r="F198" s="41"/>
      <c r="G198" s="41"/>
      <c r="H198" s="41"/>
      <c r="I198" s="41"/>
      <c r="J198" s="41"/>
      <c r="K198" s="41"/>
      <c r="L198" s="41"/>
      <c r="M198" s="41"/>
    </row>
    <row r="199" spans="1:13" ht="15" x14ac:dyDescent="0.25">
      <c r="A199" s="41"/>
      <c r="B199" s="41"/>
      <c r="C199" s="41"/>
      <c r="D199" s="41"/>
      <c r="E199" s="41"/>
      <c r="F199" s="41"/>
      <c r="G199" s="41"/>
      <c r="H199" s="41"/>
      <c r="I199" s="41"/>
      <c r="J199" s="41"/>
      <c r="K199" s="41"/>
      <c r="L199" s="41"/>
      <c r="M199" s="41"/>
    </row>
    <row r="200" spans="1:13" ht="15" x14ac:dyDescent="0.25">
      <c r="A200" s="41"/>
      <c r="B200" s="41"/>
      <c r="C200" s="41"/>
      <c r="D200" s="41"/>
      <c r="E200" s="41"/>
      <c r="F200" s="41"/>
      <c r="G200" s="41"/>
      <c r="H200" s="41"/>
      <c r="I200" s="41"/>
      <c r="J200" s="41"/>
      <c r="K200" s="41"/>
      <c r="L200" s="41"/>
      <c r="M200" s="41"/>
    </row>
    <row r="201" spans="1:13" ht="15" x14ac:dyDescent="0.25">
      <c r="A201" s="41"/>
      <c r="B201" s="41"/>
      <c r="C201" s="41"/>
      <c r="D201" s="41"/>
      <c r="E201" s="41"/>
      <c r="F201" s="41"/>
      <c r="G201" s="41"/>
      <c r="H201" s="41"/>
      <c r="I201" s="41"/>
      <c r="J201" s="41"/>
      <c r="K201" s="41"/>
      <c r="L201" s="41"/>
      <c r="M201" s="41"/>
    </row>
    <row r="202" spans="1:13" ht="15" x14ac:dyDescent="0.25">
      <c r="A202" s="41"/>
      <c r="B202" s="41"/>
      <c r="C202" s="41"/>
      <c r="D202" s="41"/>
      <c r="E202" s="41"/>
      <c r="F202" s="41"/>
      <c r="G202" s="41"/>
      <c r="H202" s="41"/>
      <c r="I202" s="41"/>
      <c r="J202" s="41"/>
      <c r="K202" s="41"/>
      <c r="L202" s="41"/>
      <c r="M202" s="41"/>
    </row>
    <row r="203" spans="1:13" ht="15" x14ac:dyDescent="0.25">
      <c r="A203" s="41"/>
      <c r="B203" s="41"/>
      <c r="C203" s="41"/>
      <c r="D203" s="41"/>
      <c r="E203" s="41"/>
      <c r="F203" s="41"/>
      <c r="G203" s="41"/>
      <c r="H203" s="41"/>
      <c r="I203" s="41"/>
      <c r="J203" s="41"/>
      <c r="K203" s="41"/>
      <c r="L203" s="41"/>
      <c r="M203" s="41"/>
    </row>
    <row r="204" spans="1:13" ht="15" x14ac:dyDescent="0.25">
      <c r="A204" s="41"/>
      <c r="B204" s="41"/>
      <c r="C204" s="41"/>
      <c r="D204" s="41"/>
      <c r="E204" s="41"/>
      <c r="F204" s="41"/>
      <c r="G204" s="41"/>
      <c r="H204" s="41"/>
      <c r="I204" s="41"/>
      <c r="J204" s="41"/>
      <c r="K204" s="41"/>
      <c r="L204" s="41"/>
      <c r="M204" s="41"/>
    </row>
    <row r="205" spans="1:13" ht="15" x14ac:dyDescent="0.25">
      <c r="A205" s="41"/>
      <c r="B205" s="41"/>
      <c r="C205" s="41"/>
      <c r="D205" s="41"/>
      <c r="E205" s="41"/>
      <c r="F205" s="41"/>
      <c r="G205" s="41"/>
      <c r="H205" s="41"/>
      <c r="I205" s="41"/>
      <c r="J205" s="41"/>
      <c r="K205" s="41"/>
      <c r="L205" s="41"/>
      <c r="M205" s="41"/>
    </row>
    <row r="206" spans="1:13" ht="15" x14ac:dyDescent="0.25">
      <c r="A206" s="41"/>
      <c r="B206" s="41"/>
      <c r="C206" s="41"/>
      <c r="D206" s="41"/>
      <c r="E206" s="41"/>
      <c r="F206" s="41"/>
      <c r="G206" s="41"/>
      <c r="H206" s="41"/>
      <c r="I206" s="41"/>
      <c r="J206" s="41"/>
      <c r="K206" s="41"/>
      <c r="L206" s="41"/>
      <c r="M206" s="41"/>
    </row>
    <row r="207" spans="1:13" ht="15" x14ac:dyDescent="0.25">
      <c r="A207" s="41"/>
      <c r="B207" s="41"/>
      <c r="C207" s="41"/>
      <c r="D207" s="41"/>
      <c r="E207" s="41"/>
      <c r="F207" s="41"/>
      <c r="G207" s="41"/>
      <c r="H207" s="41"/>
      <c r="I207" s="41"/>
      <c r="J207" s="41"/>
      <c r="K207" s="41"/>
      <c r="L207" s="41"/>
      <c r="M207" s="41"/>
    </row>
    <row r="208" spans="1:13" ht="15" x14ac:dyDescent="0.25">
      <c r="A208" s="41"/>
      <c r="B208" s="41"/>
      <c r="C208" s="41"/>
      <c r="D208" s="41"/>
      <c r="E208" s="41"/>
      <c r="F208" s="41"/>
      <c r="G208" s="41"/>
      <c r="H208" s="41"/>
      <c r="I208" s="41"/>
      <c r="J208" s="41"/>
      <c r="K208" s="41"/>
      <c r="L208" s="41"/>
      <c r="M208" s="41"/>
    </row>
    <row r="209" spans="1:13" ht="15" x14ac:dyDescent="0.25">
      <c r="A209" s="41"/>
      <c r="B209" s="41"/>
      <c r="C209" s="41"/>
      <c r="D209" s="41"/>
      <c r="E209" s="41"/>
      <c r="F209" s="41"/>
      <c r="G209" s="41"/>
      <c r="H209" s="41"/>
      <c r="I209" s="41"/>
      <c r="J209" s="41"/>
      <c r="K209" s="41"/>
      <c r="L209" s="41"/>
      <c r="M209" s="41"/>
    </row>
  </sheetData>
  <mergeCells count="1">
    <mergeCell ref="B4:I4"/>
  </mergeCells>
  <printOptions horizontalCentered="1" verticalCentered="1"/>
  <pageMargins left="0.78740157480314965" right="0.78740157480314965" top="0.98425196850393704" bottom="0.98425196850393704" header="0.51181102362204722" footer="0.51181102362204722"/>
  <pageSetup paperSize="9" scale="35"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55"/>
  <sheetViews>
    <sheetView workbookViewId="0">
      <pane xSplit="1" ySplit="5" topLeftCell="B6" activePane="bottomRight" state="frozen"/>
      <selection activeCell="B7" sqref="B7"/>
      <selection pane="topRight" activeCell="B7" sqref="B7"/>
      <selection pane="bottomLeft" activeCell="B7" sqref="B7"/>
      <selection pane="bottomRight" activeCell="A3" sqref="A3:C19"/>
    </sheetView>
  </sheetViews>
  <sheetFormatPr baseColWidth="10" defaultColWidth="12.6640625" defaultRowHeight="13.2" x14ac:dyDescent="0.25"/>
  <cols>
    <col min="1" max="1" width="43.109375" style="14" customWidth="1"/>
    <col min="2" max="3" width="35.77734375" style="14" customWidth="1"/>
    <col min="4" max="16384" width="12.6640625" style="14"/>
  </cols>
  <sheetData>
    <row r="1" spans="1:3" ht="15.6" x14ac:dyDescent="0.3">
      <c r="A1" s="27"/>
      <c r="B1" s="27"/>
    </row>
    <row r="2" spans="1:3" ht="13.8" thickBot="1" x14ac:dyDescent="0.3"/>
    <row r="3" spans="1:3" ht="49.8" customHeight="1" thickTop="1" x14ac:dyDescent="0.25">
      <c r="A3" s="159" t="s">
        <v>4858</v>
      </c>
      <c r="B3" s="160"/>
      <c r="C3" s="161"/>
    </row>
    <row r="4" spans="1:3" ht="15" customHeight="1" thickBot="1" x14ac:dyDescent="0.45">
      <c r="A4" s="26"/>
      <c r="B4" s="36"/>
      <c r="C4" s="25"/>
    </row>
    <row r="5" spans="1:3" ht="49.95" customHeight="1" thickBot="1" x14ac:dyDescent="0.3">
      <c r="A5" s="120" t="s">
        <v>4853</v>
      </c>
      <c r="B5" s="121" t="s">
        <v>4855</v>
      </c>
      <c r="C5" s="125" t="s">
        <v>4854</v>
      </c>
    </row>
    <row r="6" spans="1:3" ht="40.049999999999997" customHeight="1" thickBot="1" x14ac:dyDescent="0.3">
      <c r="A6" s="24" t="s">
        <v>4860</v>
      </c>
      <c r="B6" s="23">
        <v>6.3916169999999994E-2</v>
      </c>
      <c r="C6" s="126">
        <v>7.8160279999999999E-2</v>
      </c>
    </row>
    <row r="7" spans="1:3" ht="40.049999999999997" customHeight="1" thickBot="1" x14ac:dyDescent="0.3">
      <c r="A7" s="24" t="s">
        <v>4861</v>
      </c>
      <c r="B7" s="23">
        <v>5.3247349999999999E-2</v>
      </c>
      <c r="C7" s="126">
        <v>7.0013119999999998E-2</v>
      </c>
    </row>
    <row r="8" spans="1:3" ht="40.049999999999997" customHeight="1" thickBot="1" x14ac:dyDescent="0.3">
      <c r="A8" s="24" t="s">
        <v>4862</v>
      </c>
      <c r="B8" s="23">
        <v>4.7033360000000003E-2</v>
      </c>
      <c r="C8" s="126">
        <v>5.684049E-2</v>
      </c>
    </row>
    <row r="9" spans="1:3" ht="40.049999999999997" customHeight="1" thickBot="1" x14ac:dyDescent="0.3">
      <c r="A9" s="24" t="s">
        <v>4863</v>
      </c>
      <c r="B9" s="23">
        <v>3.5253220000000002E-2</v>
      </c>
      <c r="C9" s="126">
        <v>4.4950009999999999E-2</v>
      </c>
    </row>
    <row r="10" spans="1:3" ht="40.049999999999997" customHeight="1" thickBot="1" x14ac:dyDescent="0.3">
      <c r="A10" s="24" t="s">
        <v>4864</v>
      </c>
      <c r="B10" s="23">
        <v>2.567351E-2</v>
      </c>
      <c r="C10" s="126">
        <v>3.5280579999999999E-2</v>
      </c>
    </row>
    <row r="11" spans="1:3" ht="30" customHeight="1" thickBot="1" x14ac:dyDescent="0.3">
      <c r="A11" s="37" t="s">
        <v>4857</v>
      </c>
      <c r="B11" s="23">
        <v>1.9203580000000001E-2</v>
      </c>
      <c r="C11" s="126">
        <v>2.804852E-2</v>
      </c>
    </row>
    <row r="12" spans="1:3" ht="30" customHeight="1" thickBot="1" x14ac:dyDescent="0.3">
      <c r="A12" s="38" t="s">
        <v>4856</v>
      </c>
      <c r="B12" s="21">
        <v>1.34428E-2</v>
      </c>
      <c r="C12" s="127">
        <v>1.387362E-2</v>
      </c>
    </row>
    <row r="13" spans="1:3" ht="18.600000000000001" thickTop="1" thickBot="1" x14ac:dyDescent="0.35">
      <c r="A13" s="20"/>
      <c r="B13" s="20"/>
      <c r="C13" s="19"/>
    </row>
    <row r="14" spans="1:3" ht="13.05" customHeight="1" thickTop="1" x14ac:dyDescent="0.25">
      <c r="A14" s="140" t="s">
        <v>4859</v>
      </c>
      <c r="B14" s="141"/>
      <c r="C14" s="142"/>
    </row>
    <row r="15" spans="1:3" ht="13.05" customHeight="1" x14ac:dyDescent="0.25">
      <c r="A15" s="143"/>
      <c r="B15" s="144"/>
      <c r="C15" s="145"/>
    </row>
    <row r="16" spans="1:3" ht="13.05" customHeight="1" x14ac:dyDescent="0.25">
      <c r="A16" s="143"/>
      <c r="B16" s="144"/>
      <c r="C16" s="145"/>
    </row>
    <row r="17" spans="1:3" ht="13.05" customHeight="1" x14ac:dyDescent="0.25">
      <c r="A17" s="143"/>
      <c r="B17" s="144"/>
      <c r="C17" s="145"/>
    </row>
    <row r="18" spans="1:3" ht="12" customHeight="1" x14ac:dyDescent="0.25">
      <c r="A18" s="143"/>
      <c r="B18" s="144"/>
      <c r="C18" s="145"/>
    </row>
    <row r="19" spans="1:3" ht="13.05" customHeight="1" thickBot="1" x14ac:dyDescent="0.3">
      <c r="A19" s="146"/>
      <c r="B19" s="147"/>
      <c r="C19" s="148"/>
    </row>
    <row r="20" spans="1:3" ht="13.8" thickTop="1" x14ac:dyDescent="0.25">
      <c r="A20" s="17"/>
      <c r="B20" s="17"/>
      <c r="C20" s="16"/>
    </row>
    <row r="21" spans="1:3" x14ac:dyDescent="0.25">
      <c r="A21" s="18"/>
      <c r="B21" s="18"/>
      <c r="C21" s="16"/>
    </row>
    <row r="22" spans="1:3" x14ac:dyDescent="0.25">
      <c r="A22" s="17"/>
      <c r="B22" s="17"/>
      <c r="C22" s="16"/>
    </row>
    <row r="23" spans="1:3" ht="15" x14ac:dyDescent="0.25">
      <c r="A23" s="39" t="s">
        <v>4865</v>
      </c>
      <c r="B23" s="17"/>
      <c r="C23" s="16"/>
    </row>
    <row r="24" spans="1:3" ht="15" x14ac:dyDescent="0.25">
      <c r="A24" s="39" t="s">
        <v>4866</v>
      </c>
      <c r="B24" s="17"/>
      <c r="C24" s="16"/>
    </row>
    <row r="25" spans="1:3" x14ac:dyDescent="0.25">
      <c r="A25" s="17"/>
      <c r="B25" s="17"/>
      <c r="C25" s="16"/>
    </row>
    <row r="26" spans="1:3" x14ac:dyDescent="0.25">
      <c r="A26" s="17"/>
      <c r="B26" s="17"/>
      <c r="C26" s="16"/>
    </row>
    <row r="27" spans="1:3" x14ac:dyDescent="0.25">
      <c r="A27" s="17"/>
      <c r="B27" s="17"/>
      <c r="C27" s="16"/>
    </row>
    <row r="28" spans="1:3" x14ac:dyDescent="0.25">
      <c r="A28" s="17"/>
      <c r="B28" s="17"/>
      <c r="C28" s="16"/>
    </row>
    <row r="29" spans="1:3" x14ac:dyDescent="0.25">
      <c r="A29" s="17"/>
      <c r="B29" s="17"/>
      <c r="C29" s="16"/>
    </row>
    <row r="30" spans="1:3" x14ac:dyDescent="0.25">
      <c r="A30" s="17"/>
      <c r="B30" s="17"/>
      <c r="C30" s="16"/>
    </row>
    <row r="31" spans="1:3" x14ac:dyDescent="0.25">
      <c r="A31" s="17"/>
      <c r="B31" s="17"/>
      <c r="C31" s="16"/>
    </row>
    <row r="32" spans="1:3" x14ac:dyDescent="0.25">
      <c r="A32" s="17"/>
      <c r="B32" s="17"/>
      <c r="C32" s="16"/>
    </row>
    <row r="33" spans="1:3" x14ac:dyDescent="0.25">
      <c r="A33" s="17"/>
      <c r="B33" s="17"/>
      <c r="C33" s="16"/>
    </row>
    <row r="34" spans="1:3" x14ac:dyDescent="0.25">
      <c r="A34" s="17"/>
      <c r="B34" s="17"/>
      <c r="C34" s="16"/>
    </row>
    <row r="35" spans="1:3" x14ac:dyDescent="0.25">
      <c r="A35" s="17"/>
      <c r="B35" s="17"/>
      <c r="C35" s="16"/>
    </row>
    <row r="36" spans="1:3" x14ac:dyDescent="0.25">
      <c r="A36" s="17"/>
      <c r="B36" s="17"/>
      <c r="C36" s="16"/>
    </row>
    <row r="37" spans="1:3" x14ac:dyDescent="0.25">
      <c r="A37" s="17"/>
      <c r="B37" s="17"/>
      <c r="C37" s="16"/>
    </row>
    <row r="38" spans="1:3" x14ac:dyDescent="0.25">
      <c r="A38" s="17"/>
      <c r="B38" s="17"/>
      <c r="C38" s="16"/>
    </row>
    <row r="39" spans="1:3" x14ac:dyDescent="0.25">
      <c r="A39" s="17"/>
      <c r="B39" s="17"/>
      <c r="C39" s="16"/>
    </row>
    <row r="40" spans="1:3" x14ac:dyDescent="0.25">
      <c r="A40" s="17"/>
      <c r="B40" s="17"/>
      <c r="C40" s="16"/>
    </row>
    <row r="41" spans="1:3" x14ac:dyDescent="0.25">
      <c r="A41" s="17"/>
      <c r="B41" s="17"/>
      <c r="C41" s="16"/>
    </row>
    <row r="42" spans="1:3" x14ac:dyDescent="0.25">
      <c r="A42" s="17"/>
      <c r="B42" s="17"/>
      <c r="C42" s="16"/>
    </row>
    <row r="43" spans="1:3" x14ac:dyDescent="0.25">
      <c r="A43" s="17"/>
      <c r="B43" s="17"/>
      <c r="C43" s="16"/>
    </row>
    <row r="44" spans="1:3" x14ac:dyDescent="0.25">
      <c r="A44" s="17"/>
      <c r="B44" s="17"/>
      <c r="C44" s="16"/>
    </row>
    <row r="45" spans="1:3" x14ac:dyDescent="0.25">
      <c r="A45" s="17"/>
      <c r="B45" s="17"/>
      <c r="C45" s="16"/>
    </row>
    <row r="46" spans="1:3" x14ac:dyDescent="0.25">
      <c r="C46" s="15"/>
    </row>
    <row r="47" spans="1:3" x14ac:dyDescent="0.25">
      <c r="C47" s="15"/>
    </row>
    <row r="48" spans="1:3" x14ac:dyDescent="0.25">
      <c r="C48" s="15"/>
    </row>
    <row r="49" spans="3:3" x14ac:dyDescent="0.25">
      <c r="C49" s="15"/>
    </row>
    <row r="50" spans="3:3" x14ac:dyDescent="0.25">
      <c r="C50" s="15"/>
    </row>
    <row r="51" spans="3:3" x14ac:dyDescent="0.25">
      <c r="C51" s="15"/>
    </row>
    <row r="52" spans="3:3" x14ac:dyDescent="0.25">
      <c r="C52" s="15"/>
    </row>
    <row r="53" spans="3:3" x14ac:dyDescent="0.25">
      <c r="C53" s="15"/>
    </row>
    <row r="54" spans="3:3" x14ac:dyDescent="0.25">
      <c r="C54" s="15"/>
    </row>
    <row r="55" spans="3:3" x14ac:dyDescent="0.25">
      <c r="C55" s="15"/>
    </row>
    <row r="56" spans="3:3" x14ac:dyDescent="0.25">
      <c r="C56" s="15"/>
    </row>
    <row r="57" spans="3:3" x14ac:dyDescent="0.25">
      <c r="C57" s="15"/>
    </row>
    <row r="58" spans="3:3" x14ac:dyDescent="0.25">
      <c r="C58" s="15"/>
    </row>
    <row r="59" spans="3:3" x14ac:dyDescent="0.25">
      <c r="C59" s="15"/>
    </row>
    <row r="60" spans="3:3" x14ac:dyDescent="0.25">
      <c r="C60" s="15"/>
    </row>
    <row r="61" spans="3:3" x14ac:dyDescent="0.25">
      <c r="C61" s="15"/>
    </row>
    <row r="62" spans="3:3" x14ac:dyDescent="0.25">
      <c r="C62" s="15"/>
    </row>
    <row r="63" spans="3:3" x14ac:dyDescent="0.25">
      <c r="C63" s="15"/>
    </row>
    <row r="64" spans="3:3" x14ac:dyDescent="0.25">
      <c r="C64" s="15"/>
    </row>
    <row r="65" spans="3:3" x14ac:dyDescent="0.25">
      <c r="C65" s="15"/>
    </row>
    <row r="66" spans="3:3" x14ac:dyDescent="0.25">
      <c r="C66" s="15"/>
    </row>
    <row r="67" spans="3:3" x14ac:dyDescent="0.25">
      <c r="C67" s="15"/>
    </row>
    <row r="68" spans="3:3" x14ac:dyDescent="0.25">
      <c r="C68" s="15"/>
    </row>
    <row r="69" spans="3:3" x14ac:dyDescent="0.25">
      <c r="C69" s="15"/>
    </row>
    <row r="70" spans="3:3" x14ac:dyDescent="0.25">
      <c r="C70" s="15"/>
    </row>
    <row r="71" spans="3:3" x14ac:dyDescent="0.25">
      <c r="C71" s="15"/>
    </row>
    <row r="72" spans="3:3" x14ac:dyDescent="0.25">
      <c r="C72" s="15"/>
    </row>
    <row r="73" spans="3:3" x14ac:dyDescent="0.25">
      <c r="C73" s="15"/>
    </row>
    <row r="74" spans="3:3" x14ac:dyDescent="0.25">
      <c r="C74" s="15"/>
    </row>
    <row r="75" spans="3:3" x14ac:dyDescent="0.25">
      <c r="C75" s="15"/>
    </row>
    <row r="76" spans="3:3" x14ac:dyDescent="0.25">
      <c r="C76" s="15"/>
    </row>
    <row r="77" spans="3:3" x14ac:dyDescent="0.25">
      <c r="C77" s="15"/>
    </row>
    <row r="78" spans="3:3" x14ac:dyDescent="0.25">
      <c r="C78" s="15"/>
    </row>
    <row r="79" spans="3:3" x14ac:dyDescent="0.25">
      <c r="C79" s="15"/>
    </row>
    <row r="80" spans="3:3" x14ac:dyDescent="0.25">
      <c r="C80" s="15"/>
    </row>
    <row r="81" spans="3:3" x14ac:dyDescent="0.25">
      <c r="C81" s="15"/>
    </row>
    <row r="82" spans="3:3" x14ac:dyDescent="0.25">
      <c r="C82" s="15"/>
    </row>
    <row r="83" spans="3:3" x14ac:dyDescent="0.25">
      <c r="C83" s="15"/>
    </row>
    <row r="84" spans="3:3" x14ac:dyDescent="0.25">
      <c r="C84" s="15"/>
    </row>
    <row r="85" spans="3:3" x14ac:dyDescent="0.25">
      <c r="C85" s="15"/>
    </row>
    <row r="86" spans="3:3" x14ac:dyDescent="0.25">
      <c r="C86" s="15"/>
    </row>
    <row r="87" spans="3:3" x14ac:dyDescent="0.25">
      <c r="C87" s="15"/>
    </row>
    <row r="88" spans="3:3" x14ac:dyDescent="0.25">
      <c r="C88" s="15"/>
    </row>
    <row r="89" spans="3:3" x14ac:dyDescent="0.25">
      <c r="C89" s="15"/>
    </row>
    <row r="90" spans="3:3" x14ac:dyDescent="0.25">
      <c r="C90" s="15"/>
    </row>
    <row r="91" spans="3:3" x14ac:dyDescent="0.25">
      <c r="C91" s="15"/>
    </row>
    <row r="92" spans="3:3" x14ac:dyDescent="0.25">
      <c r="C92" s="15"/>
    </row>
    <row r="93" spans="3:3" x14ac:dyDescent="0.25">
      <c r="C93" s="15"/>
    </row>
    <row r="94" spans="3:3" x14ac:dyDescent="0.25">
      <c r="C94" s="15"/>
    </row>
    <row r="95" spans="3:3" x14ac:dyDescent="0.25">
      <c r="C95" s="15"/>
    </row>
    <row r="96" spans="3:3" x14ac:dyDescent="0.25">
      <c r="C96" s="15"/>
    </row>
    <row r="97" spans="3:3" x14ac:dyDescent="0.25">
      <c r="C97" s="15"/>
    </row>
    <row r="98" spans="3:3" x14ac:dyDescent="0.25">
      <c r="C98" s="15"/>
    </row>
    <row r="99" spans="3:3" x14ac:dyDescent="0.25">
      <c r="C99" s="15"/>
    </row>
    <row r="100" spans="3:3" x14ac:dyDescent="0.25">
      <c r="C100" s="15"/>
    </row>
    <row r="101" spans="3:3" x14ac:dyDescent="0.25">
      <c r="C101" s="15"/>
    </row>
    <row r="102" spans="3:3" x14ac:dyDescent="0.25">
      <c r="C102" s="15"/>
    </row>
    <row r="103" spans="3:3" x14ac:dyDescent="0.25">
      <c r="C103" s="15"/>
    </row>
    <row r="104" spans="3:3" x14ac:dyDescent="0.25">
      <c r="C104" s="15"/>
    </row>
    <row r="105" spans="3:3" x14ac:dyDescent="0.25">
      <c r="C105" s="15"/>
    </row>
    <row r="106" spans="3:3" x14ac:dyDescent="0.25">
      <c r="C106" s="15"/>
    </row>
    <row r="107" spans="3:3" x14ac:dyDescent="0.25">
      <c r="C107" s="15"/>
    </row>
    <row r="108" spans="3:3" x14ac:dyDescent="0.25">
      <c r="C108" s="15"/>
    </row>
    <row r="109" spans="3:3" x14ac:dyDescent="0.25">
      <c r="C109" s="15"/>
    </row>
    <row r="110" spans="3:3" x14ac:dyDescent="0.25">
      <c r="C110" s="15"/>
    </row>
    <row r="111" spans="3:3" x14ac:dyDescent="0.25">
      <c r="C111" s="15"/>
    </row>
    <row r="112" spans="3:3" x14ac:dyDescent="0.25">
      <c r="C112" s="15"/>
    </row>
    <row r="113" spans="3:3" x14ac:dyDescent="0.25">
      <c r="C113" s="15"/>
    </row>
    <row r="114" spans="3:3" x14ac:dyDescent="0.25">
      <c r="C114" s="15"/>
    </row>
    <row r="115" spans="3:3" x14ac:dyDescent="0.25">
      <c r="C115" s="15"/>
    </row>
    <row r="116" spans="3:3" x14ac:dyDescent="0.25">
      <c r="C116" s="15"/>
    </row>
    <row r="117" spans="3:3" x14ac:dyDescent="0.25">
      <c r="C117" s="15"/>
    </row>
    <row r="118" spans="3:3" x14ac:dyDescent="0.25">
      <c r="C118" s="15"/>
    </row>
    <row r="119" spans="3:3" x14ac:dyDescent="0.25">
      <c r="C119" s="15"/>
    </row>
    <row r="120" spans="3:3" x14ac:dyDescent="0.25">
      <c r="C120" s="15"/>
    </row>
    <row r="121" spans="3:3" x14ac:dyDescent="0.25">
      <c r="C121" s="15"/>
    </row>
    <row r="122" spans="3:3" x14ac:dyDescent="0.25">
      <c r="C122" s="15"/>
    </row>
    <row r="123" spans="3:3" x14ac:dyDescent="0.25">
      <c r="C123" s="15"/>
    </row>
    <row r="124" spans="3:3" x14ac:dyDescent="0.25">
      <c r="C124" s="15"/>
    </row>
    <row r="125" spans="3:3" x14ac:dyDescent="0.25">
      <c r="C125" s="15"/>
    </row>
    <row r="126" spans="3:3" x14ac:dyDescent="0.25">
      <c r="C126" s="15"/>
    </row>
    <row r="127" spans="3:3" x14ac:dyDescent="0.25">
      <c r="C127" s="15"/>
    </row>
    <row r="128" spans="3:3" x14ac:dyDescent="0.25">
      <c r="C128" s="15"/>
    </row>
    <row r="129" spans="3:3" x14ac:dyDescent="0.25">
      <c r="C129" s="15"/>
    </row>
    <row r="130" spans="3:3" x14ac:dyDescent="0.25">
      <c r="C130" s="15"/>
    </row>
    <row r="131" spans="3:3" x14ac:dyDescent="0.25">
      <c r="C131" s="15"/>
    </row>
    <row r="132" spans="3:3" x14ac:dyDescent="0.25">
      <c r="C132" s="15"/>
    </row>
    <row r="133" spans="3:3" x14ac:dyDescent="0.25">
      <c r="C133" s="15"/>
    </row>
    <row r="134" spans="3:3" x14ac:dyDescent="0.25">
      <c r="C134" s="15"/>
    </row>
    <row r="135" spans="3:3" x14ac:dyDescent="0.25">
      <c r="C135" s="15"/>
    </row>
    <row r="136" spans="3:3" x14ac:dyDescent="0.25">
      <c r="C136" s="15"/>
    </row>
    <row r="137" spans="3:3" x14ac:dyDescent="0.25">
      <c r="C137" s="15"/>
    </row>
    <row r="138" spans="3:3" x14ac:dyDescent="0.25">
      <c r="C138" s="15"/>
    </row>
    <row r="139" spans="3:3" x14ac:dyDescent="0.25">
      <c r="C139" s="15"/>
    </row>
    <row r="140" spans="3:3" x14ac:dyDescent="0.25">
      <c r="C140" s="15"/>
    </row>
    <row r="141" spans="3:3" x14ac:dyDescent="0.25">
      <c r="C141" s="15"/>
    </row>
    <row r="142" spans="3:3" x14ac:dyDescent="0.25">
      <c r="C142" s="15"/>
    </row>
    <row r="143" spans="3:3" x14ac:dyDescent="0.25">
      <c r="C143" s="15"/>
    </row>
    <row r="144" spans="3:3" x14ac:dyDescent="0.25">
      <c r="C144" s="15"/>
    </row>
    <row r="145" spans="3:3" x14ac:dyDescent="0.25">
      <c r="C145" s="15"/>
    </row>
    <row r="146" spans="3:3" x14ac:dyDescent="0.25">
      <c r="C146" s="15"/>
    </row>
    <row r="147" spans="3:3" x14ac:dyDescent="0.25">
      <c r="C147" s="15"/>
    </row>
    <row r="148" spans="3:3" x14ac:dyDescent="0.25">
      <c r="C148" s="15"/>
    </row>
    <row r="149" spans="3:3" x14ac:dyDescent="0.25">
      <c r="C149" s="15"/>
    </row>
    <row r="150" spans="3:3" x14ac:dyDescent="0.25">
      <c r="C150" s="15"/>
    </row>
    <row r="151" spans="3:3" x14ac:dyDescent="0.25">
      <c r="C151" s="15"/>
    </row>
    <row r="152" spans="3:3" x14ac:dyDescent="0.25">
      <c r="C152" s="15"/>
    </row>
    <row r="153" spans="3:3" x14ac:dyDescent="0.25">
      <c r="C153" s="15"/>
    </row>
    <row r="154" spans="3:3" x14ac:dyDescent="0.25">
      <c r="C154" s="15"/>
    </row>
    <row r="155" spans="3:3" x14ac:dyDescent="0.25">
      <c r="C155" s="15"/>
    </row>
  </sheetData>
  <mergeCells count="2">
    <mergeCell ref="A3:C3"/>
    <mergeCell ref="A14:C19"/>
  </mergeCells>
  <printOptions horizontalCentered="1" verticalCentered="1"/>
  <pageMargins left="0.19685039370078741" right="0.19685039370078741" top="0.98425196850393704" bottom="0.98425196850393704" header="0.51181102362204722" footer="0.51181102362204722"/>
  <pageSetup paperSize="9" scale="79" orientation="landscape"/>
  <headerFooter alignWithMargins="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30"/>
  <sheetViews>
    <sheetView workbookViewId="0">
      <selection activeCell="F30" sqref="F30"/>
    </sheetView>
  </sheetViews>
  <sheetFormatPr baseColWidth="10" defaultRowHeight="14.4" x14ac:dyDescent="0.3"/>
  <sheetData>
    <row r="1" spans="1:10" x14ac:dyDescent="0.3">
      <c r="A1" s="28" t="s">
        <v>4817</v>
      </c>
      <c r="B1" s="28"/>
      <c r="C1" s="28"/>
      <c r="D1" s="28"/>
      <c r="E1" s="28"/>
      <c r="F1" s="28"/>
      <c r="G1" s="28"/>
      <c r="H1" s="28"/>
      <c r="I1" s="28"/>
      <c r="J1" s="28"/>
    </row>
    <row r="2" spans="1:10" x14ac:dyDescent="0.3">
      <c r="A2" s="28" t="s">
        <v>4818</v>
      </c>
      <c r="B2" s="28"/>
      <c r="C2" s="28"/>
      <c r="D2" s="28"/>
      <c r="E2" s="28"/>
      <c r="F2" s="28"/>
      <c r="G2" s="28"/>
      <c r="H2" s="28"/>
      <c r="I2" s="28"/>
      <c r="J2" s="28"/>
    </row>
    <row r="3" spans="1:10" x14ac:dyDescent="0.3">
      <c r="A3" s="29" t="s">
        <v>4816</v>
      </c>
      <c r="B3" s="28"/>
      <c r="C3" s="28"/>
      <c r="D3" s="28"/>
      <c r="E3" s="28"/>
      <c r="F3" s="28"/>
      <c r="G3" s="28"/>
      <c r="H3" s="28"/>
      <c r="I3" s="28"/>
      <c r="J3" s="28"/>
    </row>
    <row r="4" spans="1:10" x14ac:dyDescent="0.3">
      <c r="A4" s="28"/>
      <c r="B4" s="28"/>
      <c r="C4" s="28"/>
      <c r="D4" s="28"/>
      <c r="E4" s="28"/>
      <c r="F4" s="28"/>
      <c r="G4" s="28"/>
      <c r="H4" s="28"/>
      <c r="I4" s="28"/>
      <c r="J4" s="28"/>
    </row>
    <row r="5" spans="1:10" x14ac:dyDescent="0.3">
      <c r="A5" s="28" t="s">
        <v>4826</v>
      </c>
      <c r="B5" s="30">
        <v>1967</v>
      </c>
      <c r="C5" s="28"/>
      <c r="D5" s="28"/>
      <c r="E5" s="28"/>
      <c r="F5" s="28"/>
      <c r="G5" s="28"/>
      <c r="H5" s="28"/>
      <c r="I5" s="28"/>
      <c r="J5" s="28"/>
    </row>
    <row r="6" spans="1:10" x14ac:dyDescent="0.3">
      <c r="A6" s="28" t="s">
        <v>4827</v>
      </c>
      <c r="B6" s="31" t="e">
        <f>E10+E11+E12+E13+E14+E15+E16+E17+E18+E19+E20+E21+E22+E23+E24+E25+E26+E27+E28+E29+E30+E31+E32+E33+E34+E35+E36+E37+E38+E39+E40+E41+E50+E51+E52+E53+E54+E55+E56+E57+E58+E59+E60+E61+E62+E63+E64+E65+E66+E67+E68+E69+E70+E71+E72+E73+E74+E75+E76+E77+E78+E79+E80+E81+E82+E83+E84+E85+E86+E87+E88+E89+E90+E91+E92+E93+E94+E95+E96+E97+E98+E99+E100+E101+E102+E103+E104+E105+E106+E107+E108+E109</f>
        <v>#VALUE!</v>
      </c>
      <c r="C6" s="28" t="s">
        <v>4830</v>
      </c>
      <c r="D6" s="31" t="e">
        <f>E10+E11+E12+E13+E14+E15+E16+E17+E18+E19+E20+E21+E22+E23+E24+E25+E26+E27+E28+E29+E30+E31+E32+E33+E34+E35+E36+E37+E38+E39+E40+E41+E50+E51+E52+E53+E54+E55+E56+E57+E58+E59+E60+E61+E62+E63+E64+E65+E66+E67+E68+E69+E70+E71+E72+E73+E74+E75+E76+E77+E78+E79+E80+E81+E82+E83+E84+E85+E86+E87+E88+E89+E90+E91+E92+E93+E94+E95+E96+E97+E98+E99+E100+E101+E102+E103+E104+E105+E106+E107+E108+E109+E110+E111+E112+E113+E114+E115+E116+E117+E118+E119+E120+E121+E122+E123+E124+E125+E126+E127+E128+E129+E130+E131+E132+E133+E134+E135+E136+E137+E138+E139+E140+E141+E150+E151+E152+E153+E154+E155+E156+E157+E158+E159+E160+E161+E162+E163+E164+E165+E166+E167+E168+E169+E170+E171+E172+E173+E174+E175+E176+E177+E178+E179+E180+E181+E182+E183+E184+E185+E186+E187+E188+E189+E190+E191+E192+E193+E194+E195+E196+E197+E198+E199+E200+E201+E202+E203+E204+E205+E206+E207+E208+E209+E210+E211+E212+E213+E214+E215+E216+E217+E218+E219+E220+E221+E222+E223+E224+E225+E226+E227+E228+E229+E230+E231+E232+E233+E234+E235+E236+E237+E238+E239+E240+E241+E250+E251+E252+E253+E254+E255+E256+E257+E258+E259+E260+E261+E262+E263+E264+E265+E266</f>
        <v>#VALUE!</v>
      </c>
      <c r="E6" s="28" t="s">
        <v>4833</v>
      </c>
      <c r="F6" s="30" t="e">
        <f>E10+E11+E12+E13+E14+E15+E16+E17+E18+E19+E20+E21+E22+E23+E24+E25+E26+E27+E28+E29+E30+E31+E32+E33+E34+E35+E36+E37+E38+E39+E40+E41+E50+E51+E52+E53+E54+E55+E56+E57+E58+E59+E60+E61</f>
        <v>#VALUE!</v>
      </c>
      <c r="G6" s="28"/>
      <c r="H6" s="28"/>
      <c r="I6" s="28"/>
      <c r="J6" s="28"/>
    </row>
    <row r="7" spans="1:10" x14ac:dyDescent="0.3">
      <c r="A7" s="28" t="s">
        <v>4829</v>
      </c>
      <c r="B7" s="31" t="e">
        <f>B6/100</f>
        <v>#VALUE!</v>
      </c>
      <c r="C7" s="28" t="s">
        <v>4831</v>
      </c>
      <c r="D7" s="31" t="e">
        <f>D6/257</f>
        <v>#VALUE!</v>
      </c>
      <c r="E7" s="28" t="s">
        <v>4834</v>
      </c>
      <c r="F7" s="31" t="e">
        <f>F6/51</f>
        <v>#VALUE!</v>
      </c>
      <c r="G7" s="28"/>
      <c r="H7" s="28"/>
      <c r="I7" s="28"/>
      <c r="J7" s="28"/>
    </row>
    <row r="8" spans="1:10" x14ac:dyDescent="0.3">
      <c r="A8" s="28" t="s">
        <v>4828</v>
      </c>
      <c r="B8" s="31" t="str">
        <f>E109</f>
        <v>13.1</v>
      </c>
      <c r="C8" s="28" t="s">
        <v>4832</v>
      </c>
      <c r="D8" s="31" t="str">
        <f>E266</f>
        <v>6.4</v>
      </c>
      <c r="E8" s="28" t="s">
        <v>4835</v>
      </c>
      <c r="F8" s="31" t="str">
        <f>E60</f>
        <v>20.1</v>
      </c>
      <c r="G8" s="28"/>
      <c r="H8" s="28"/>
      <c r="I8" s="28"/>
      <c r="J8" s="28"/>
    </row>
    <row r="9" spans="1:10" x14ac:dyDescent="0.3">
      <c r="A9" s="28"/>
      <c r="B9" s="28" t="s">
        <v>34</v>
      </c>
      <c r="C9" s="28" t="s">
        <v>35</v>
      </c>
      <c r="D9" s="28" t="s">
        <v>36</v>
      </c>
      <c r="E9" s="28" t="s">
        <v>36</v>
      </c>
      <c r="F9" s="28" t="s">
        <v>37</v>
      </c>
      <c r="G9" s="28" t="s">
        <v>38</v>
      </c>
      <c r="H9" s="28" t="s">
        <v>39</v>
      </c>
      <c r="I9" s="28"/>
      <c r="J9" s="28"/>
    </row>
    <row r="10" spans="1:10" x14ac:dyDescent="0.3">
      <c r="A10" s="28" t="e">
        <f>E10+E11+E12+E13+E14+E15+E16+E17+E18+E19+E20+E21+E22+E23+E24+E25+E26+E27+E28+E29+E30+E31+E32+E33+E34+E35+E36+E37+E38+E39+E40+E49+E50+E51+E52+E53+E54+E55+E56+E57+E58+E59+E60+E61+E62+E63+E64+E65+E66+E67+E68+E69+E70+E71+E72+E73+E74+E75+E76+E77+E78+E79+E80+E81+E82+E83+E84+E85+E86+E87+E88+E89+E90+E91+E92+E93+E94+E95+E96+E97+E98+E99+E100+E101+E102+E103+E104+E105+E106+E107+E108+E109+E110+E111+E112+E113+E114+E115+E116+E117+E118+E119+E120+E121+E122+E123+E124+E125+E126+E127+E128+E129+E130+E131+E132+E133+E134+E135+E136+E137+E138+E139+E140+E149+E150+E151+E152+E153+E154+E155+E156+E157+E158+E159+E160+E161+E162+E163+E164+E165+E166+E167+E168+E169+E170+E171+E172+E173+E174+E175+E176+E177+E178+E179+E180+E181+E182+E183+E184+E185+E186+E187+E188+E189+E190+E191+E192+E193+E194+E195+E196+E197+E198+E199+E200+E201+E202+E203+E204+E205+E206+E207+E208+E209+E210+E211+E212+E213+E214+E215+E216+E217+E218+E219+E220+E221+E222+E223+E224+E225+E226+E227+E228+E229+E230+E231+E232+E233+E234+E235+E236+E237+E238+E239+E240+E249+E250+E251+E252+E253+E254+E255+E256+E257+E258+E259+E260+E261+E262+E263+E264+E265+E266</f>
        <v>#VALUE!</v>
      </c>
      <c r="B10" s="28" t="s">
        <v>40</v>
      </c>
      <c r="C10" s="28" t="s">
        <v>41</v>
      </c>
      <c r="D10" s="28" t="s">
        <v>42</v>
      </c>
      <c r="E10" s="28" t="str">
        <f>MID(D10,2,5)</f>
        <v>133.5</v>
      </c>
      <c r="F10" s="28">
        <v>55</v>
      </c>
      <c r="G10" s="28" t="s">
        <v>43</v>
      </c>
      <c r="H10" s="28" t="s">
        <v>44</v>
      </c>
      <c r="I10" s="28"/>
      <c r="J10" s="28"/>
    </row>
    <row r="11" spans="1:10" x14ac:dyDescent="0.3">
      <c r="A11" s="28"/>
      <c r="B11" s="28" t="s">
        <v>45</v>
      </c>
      <c r="C11" s="28" t="s">
        <v>46</v>
      </c>
      <c r="D11" s="28" t="s">
        <v>47</v>
      </c>
      <c r="E11" s="28" t="str">
        <f>MID(D11,2,4)</f>
        <v>96.5</v>
      </c>
      <c r="F11" s="28">
        <v>63</v>
      </c>
      <c r="G11" s="28" t="s">
        <v>48</v>
      </c>
      <c r="H11" s="28" t="s">
        <v>44</v>
      </c>
      <c r="I11" s="28"/>
      <c r="J11" s="28"/>
    </row>
    <row r="12" spans="1:10" x14ac:dyDescent="0.3">
      <c r="A12" s="28"/>
      <c r="B12" s="28" t="s">
        <v>49</v>
      </c>
      <c r="C12" s="28" t="s">
        <v>50</v>
      </c>
      <c r="D12" s="28" t="s">
        <v>51</v>
      </c>
      <c r="E12" s="28" t="str">
        <f t="shared" ref="E12:E69" si="0">MID(D12,2,4)</f>
        <v>84.8</v>
      </c>
      <c r="F12" s="28">
        <v>88</v>
      </c>
      <c r="G12" s="28" t="s">
        <v>52</v>
      </c>
      <c r="H12" s="28" t="s">
        <v>44</v>
      </c>
      <c r="I12" s="28"/>
      <c r="J12" s="28"/>
    </row>
    <row r="13" spans="1:10" x14ac:dyDescent="0.3">
      <c r="A13" s="28"/>
      <c r="B13" s="28" t="s">
        <v>53</v>
      </c>
      <c r="C13" s="28" t="s">
        <v>54</v>
      </c>
      <c r="D13" s="28" t="s">
        <v>55</v>
      </c>
      <c r="E13" s="28" t="str">
        <f t="shared" si="0"/>
        <v>78.7</v>
      </c>
      <c r="F13" s="28">
        <v>69</v>
      </c>
      <c r="G13" s="28" t="s">
        <v>56</v>
      </c>
      <c r="H13" s="28" t="s">
        <v>5</v>
      </c>
      <c r="I13" s="28"/>
      <c r="J13" s="28"/>
    </row>
    <row r="14" spans="1:10" x14ac:dyDescent="0.3">
      <c r="A14" s="28"/>
      <c r="B14" s="28" t="s">
        <v>57</v>
      </c>
      <c r="C14" s="28" t="s">
        <v>58</v>
      </c>
      <c r="D14" s="28" t="s">
        <v>59</v>
      </c>
      <c r="E14" s="28" t="str">
        <f t="shared" si="0"/>
        <v>64.2</v>
      </c>
      <c r="F14" s="28">
        <v>82</v>
      </c>
      <c r="G14" s="28" t="s">
        <v>60</v>
      </c>
      <c r="H14" s="28" t="s">
        <v>1</v>
      </c>
      <c r="I14" s="28"/>
      <c r="J14" s="28"/>
    </row>
    <row r="15" spans="1:10" x14ac:dyDescent="0.3">
      <c r="A15" s="28"/>
      <c r="B15" s="28" t="s">
        <v>61</v>
      </c>
      <c r="C15" s="28" t="s">
        <v>62</v>
      </c>
      <c r="D15" s="28" t="s">
        <v>59</v>
      </c>
      <c r="E15" s="28" t="str">
        <f t="shared" si="0"/>
        <v>64.2</v>
      </c>
      <c r="F15" s="28">
        <v>79</v>
      </c>
      <c r="G15" s="28" t="s">
        <v>63</v>
      </c>
      <c r="H15" s="28" t="s">
        <v>64</v>
      </c>
      <c r="I15" s="28"/>
      <c r="J15" s="28"/>
    </row>
    <row r="16" spans="1:10" x14ac:dyDescent="0.3">
      <c r="A16" s="28"/>
      <c r="B16" s="28" t="s">
        <v>65</v>
      </c>
      <c r="C16" s="28" t="s">
        <v>66</v>
      </c>
      <c r="D16" s="28" t="s">
        <v>67</v>
      </c>
      <c r="E16" s="28" t="str">
        <f t="shared" si="0"/>
        <v>62.6</v>
      </c>
      <c r="F16" s="28">
        <v>74</v>
      </c>
      <c r="G16" s="28" t="s">
        <v>68</v>
      </c>
      <c r="H16" s="28" t="s">
        <v>44</v>
      </c>
      <c r="I16" s="28"/>
      <c r="J16" s="28"/>
    </row>
    <row r="17" spans="1:10" x14ac:dyDescent="0.3">
      <c r="A17" s="28"/>
      <c r="B17" s="28" t="s">
        <v>69</v>
      </c>
      <c r="C17" s="28" t="s">
        <v>70</v>
      </c>
      <c r="D17" s="28" t="s">
        <v>71</v>
      </c>
      <c r="E17" s="28" t="str">
        <f t="shared" si="0"/>
        <v>62.5</v>
      </c>
      <c r="F17" s="28">
        <v>34</v>
      </c>
      <c r="G17" s="28" t="s">
        <v>72</v>
      </c>
      <c r="H17" s="28" t="s">
        <v>44</v>
      </c>
      <c r="I17" s="28"/>
      <c r="J17" s="28"/>
    </row>
    <row r="18" spans="1:10" x14ac:dyDescent="0.3">
      <c r="A18" s="28"/>
      <c r="B18" s="28" t="s">
        <v>73</v>
      </c>
      <c r="C18" s="28" t="s">
        <v>74</v>
      </c>
      <c r="D18" s="28" t="s">
        <v>75</v>
      </c>
      <c r="E18" s="28" t="str">
        <f t="shared" si="0"/>
        <v>55.6</v>
      </c>
      <c r="F18" s="28">
        <v>76</v>
      </c>
      <c r="G18" s="28" t="s">
        <v>76</v>
      </c>
      <c r="H18" s="28" t="s">
        <v>44</v>
      </c>
      <c r="I18" s="28"/>
      <c r="J18" s="28"/>
    </row>
    <row r="19" spans="1:10" x14ac:dyDescent="0.3">
      <c r="A19" s="28"/>
      <c r="B19" s="28" t="s">
        <v>77</v>
      </c>
      <c r="C19" s="28" t="s">
        <v>78</v>
      </c>
      <c r="D19" s="28" t="s">
        <v>79</v>
      </c>
      <c r="E19" s="28" t="str">
        <f t="shared" si="0"/>
        <v>51.5</v>
      </c>
      <c r="F19" s="28">
        <v>45</v>
      </c>
      <c r="G19" s="28" t="s">
        <v>80</v>
      </c>
      <c r="H19" s="28" t="s">
        <v>44</v>
      </c>
      <c r="I19" s="28"/>
      <c r="J19" s="28"/>
    </row>
    <row r="20" spans="1:10" x14ac:dyDescent="0.3">
      <c r="A20" s="28"/>
      <c r="B20" s="28" t="s">
        <v>81</v>
      </c>
      <c r="C20" s="28" t="s">
        <v>82</v>
      </c>
      <c r="D20" s="28" t="s">
        <v>83</v>
      </c>
      <c r="E20" s="28" t="str">
        <f t="shared" si="0"/>
        <v>50.5</v>
      </c>
      <c r="F20" s="28">
        <v>45</v>
      </c>
      <c r="G20" s="28" t="s">
        <v>80</v>
      </c>
      <c r="H20" s="28" t="s">
        <v>44</v>
      </c>
      <c r="I20" s="28"/>
      <c r="J20" s="28"/>
    </row>
    <row r="21" spans="1:10" x14ac:dyDescent="0.3">
      <c r="A21" s="28"/>
      <c r="B21" s="28" t="s">
        <v>84</v>
      </c>
      <c r="C21" s="28" t="s">
        <v>85</v>
      </c>
      <c r="D21" s="28" t="s">
        <v>86</v>
      </c>
      <c r="E21" s="28" t="str">
        <f t="shared" si="0"/>
        <v>50.4</v>
      </c>
      <c r="F21" s="28">
        <v>83</v>
      </c>
      <c r="G21" s="28" t="s">
        <v>87</v>
      </c>
      <c r="H21" s="28" t="s">
        <v>44</v>
      </c>
      <c r="I21" s="28"/>
      <c r="J21" s="28"/>
    </row>
    <row r="22" spans="1:10" x14ac:dyDescent="0.3">
      <c r="A22" s="28"/>
      <c r="B22" s="28" t="s">
        <v>84</v>
      </c>
      <c r="C22" s="28" t="s">
        <v>88</v>
      </c>
      <c r="D22" s="28" t="s">
        <v>86</v>
      </c>
      <c r="E22" s="28" t="str">
        <f t="shared" si="0"/>
        <v>50.4</v>
      </c>
      <c r="F22" s="28">
        <v>78</v>
      </c>
      <c r="G22" s="28" t="s">
        <v>87</v>
      </c>
      <c r="H22" s="28" t="s">
        <v>44</v>
      </c>
      <c r="I22" s="28"/>
      <c r="J22" s="28"/>
    </row>
    <row r="23" spans="1:10" x14ac:dyDescent="0.3">
      <c r="A23" s="28"/>
      <c r="B23" s="28" t="s">
        <v>89</v>
      </c>
      <c r="C23" s="28" t="s">
        <v>90</v>
      </c>
      <c r="D23" s="28" t="s">
        <v>91</v>
      </c>
      <c r="E23" s="28" t="str">
        <f t="shared" si="0"/>
        <v>50.1</v>
      </c>
      <c r="F23" s="28">
        <v>65</v>
      </c>
      <c r="G23" s="28" t="s">
        <v>92</v>
      </c>
      <c r="H23" s="28" t="s">
        <v>5</v>
      </c>
      <c r="I23" s="28"/>
      <c r="J23" s="28"/>
    </row>
    <row r="24" spans="1:10" x14ac:dyDescent="0.3">
      <c r="A24" s="28"/>
      <c r="B24" s="28" t="s">
        <v>93</v>
      </c>
      <c r="C24" s="28" t="s">
        <v>94</v>
      </c>
      <c r="D24" s="28" t="s">
        <v>95</v>
      </c>
      <c r="E24" s="28" t="str">
        <f t="shared" si="0"/>
        <v>49.4</v>
      </c>
      <c r="F24" s="28">
        <v>61</v>
      </c>
      <c r="G24" s="28" t="s">
        <v>96</v>
      </c>
      <c r="H24" s="28" t="s">
        <v>97</v>
      </c>
      <c r="I24" s="28"/>
      <c r="J24" s="28"/>
    </row>
    <row r="25" spans="1:10" x14ac:dyDescent="0.3">
      <c r="A25" s="28"/>
      <c r="B25" s="28" t="s">
        <v>98</v>
      </c>
      <c r="C25" s="28" t="s">
        <v>99</v>
      </c>
      <c r="D25" s="28" t="s">
        <v>100</v>
      </c>
      <c r="E25" s="28" t="str">
        <f t="shared" si="0"/>
        <v>45.2</v>
      </c>
      <c r="F25" s="28">
        <v>70</v>
      </c>
      <c r="G25" s="28" t="s">
        <v>101</v>
      </c>
      <c r="H25" s="28" t="s">
        <v>44</v>
      </c>
      <c r="I25" s="28"/>
      <c r="J25" s="28"/>
    </row>
    <row r="26" spans="1:10" x14ac:dyDescent="0.3">
      <c r="A26" s="28"/>
      <c r="B26" s="28" t="s">
        <v>102</v>
      </c>
      <c r="C26" s="28" t="s">
        <v>103</v>
      </c>
      <c r="D26" s="28" t="s">
        <v>104</v>
      </c>
      <c r="E26" s="28" t="str">
        <f>MID(D26,2,3)</f>
        <v xml:space="preserve">45 </v>
      </c>
      <c r="F26" s="28">
        <v>69</v>
      </c>
      <c r="G26" s="28" t="s">
        <v>101</v>
      </c>
      <c r="H26" s="28" t="s">
        <v>44</v>
      </c>
      <c r="I26" s="28"/>
      <c r="J26" s="28"/>
    </row>
    <row r="27" spans="1:10" x14ac:dyDescent="0.3">
      <c r="A27" s="28"/>
      <c r="B27" s="28" t="s">
        <v>105</v>
      </c>
      <c r="C27" s="28" t="s">
        <v>106</v>
      </c>
      <c r="D27" s="28" t="s">
        <v>107</v>
      </c>
      <c r="E27" s="28" t="str">
        <f t="shared" si="0"/>
        <v>44.9</v>
      </c>
      <c r="F27" s="28">
        <v>74</v>
      </c>
      <c r="G27" s="28" t="s">
        <v>101</v>
      </c>
      <c r="H27" s="28" t="s">
        <v>44</v>
      </c>
      <c r="I27" s="28"/>
      <c r="J27" s="28"/>
    </row>
    <row r="28" spans="1:10" x14ac:dyDescent="0.3">
      <c r="A28" s="28"/>
      <c r="B28" s="28" t="s">
        <v>108</v>
      </c>
      <c r="C28" s="28" t="s">
        <v>109</v>
      </c>
      <c r="D28" s="28" t="s">
        <v>110</v>
      </c>
      <c r="E28" s="28" t="str">
        <f t="shared" si="0"/>
        <v>41.4</v>
      </c>
      <c r="F28" s="28">
        <v>62</v>
      </c>
      <c r="G28" s="28" t="s">
        <v>48</v>
      </c>
      <c r="H28" s="28" t="s">
        <v>44</v>
      </c>
      <c r="I28" s="28"/>
      <c r="J28" s="28"/>
    </row>
    <row r="29" spans="1:10" x14ac:dyDescent="0.3">
      <c r="A29" s="28"/>
      <c r="B29" s="28" t="s">
        <v>111</v>
      </c>
      <c r="C29" s="28" t="s">
        <v>112</v>
      </c>
      <c r="D29" s="28" t="s">
        <v>113</v>
      </c>
      <c r="E29" s="28" t="str">
        <f t="shared" si="0"/>
        <v>39.4</v>
      </c>
      <c r="F29" s="28">
        <v>47</v>
      </c>
      <c r="G29" s="28" t="s">
        <v>114</v>
      </c>
      <c r="H29" s="28" t="s">
        <v>10</v>
      </c>
      <c r="I29" s="28"/>
      <c r="J29" s="28"/>
    </row>
    <row r="30" spans="1:10" x14ac:dyDescent="0.3">
      <c r="A30" s="28"/>
      <c r="B30" s="28" t="s">
        <v>115</v>
      </c>
      <c r="C30" s="28" t="s">
        <v>116</v>
      </c>
      <c r="D30" s="28" t="s">
        <v>117</v>
      </c>
      <c r="E30" s="28" t="str">
        <f t="shared" si="0"/>
        <v>37.6</v>
      </c>
      <c r="F30" s="28">
        <v>54</v>
      </c>
      <c r="G30" s="28" t="s">
        <v>118</v>
      </c>
      <c r="H30" s="28" t="s">
        <v>10</v>
      </c>
      <c r="I30" s="28"/>
      <c r="J30" s="28"/>
    </row>
    <row r="31" spans="1:10" x14ac:dyDescent="0.3">
      <c r="A31" s="28"/>
      <c r="B31" s="28" t="s">
        <v>119</v>
      </c>
      <c r="C31" s="28" t="s">
        <v>120</v>
      </c>
      <c r="D31" s="28" t="s">
        <v>121</v>
      </c>
      <c r="E31" s="28" t="str">
        <f t="shared" si="0"/>
        <v>36.1</v>
      </c>
      <c r="F31" s="28">
        <v>60</v>
      </c>
      <c r="G31" s="28" t="s">
        <v>122</v>
      </c>
      <c r="H31" s="28" t="s">
        <v>10</v>
      </c>
      <c r="I31" s="28"/>
      <c r="J31" s="28"/>
    </row>
    <row r="32" spans="1:10" x14ac:dyDescent="0.3">
      <c r="A32" s="28"/>
      <c r="B32" s="28" t="s">
        <v>123</v>
      </c>
      <c r="C32" s="28" t="s">
        <v>124</v>
      </c>
      <c r="D32" s="28" t="s">
        <v>125</v>
      </c>
      <c r="E32" s="28" t="str">
        <f t="shared" si="0"/>
        <v>35.9</v>
      </c>
      <c r="F32" s="28">
        <v>85</v>
      </c>
      <c r="G32" s="28" t="s">
        <v>126</v>
      </c>
      <c r="H32" s="28" t="s">
        <v>44</v>
      </c>
      <c r="I32" s="28"/>
      <c r="J32" s="28"/>
    </row>
    <row r="33" spans="1:10" x14ac:dyDescent="0.3">
      <c r="A33" s="28"/>
      <c r="B33" s="28" t="s">
        <v>127</v>
      </c>
      <c r="C33" s="28" t="s">
        <v>128</v>
      </c>
      <c r="D33" s="28" t="s">
        <v>129</v>
      </c>
      <c r="E33" s="28" t="str">
        <f t="shared" si="0"/>
        <v>35.8</v>
      </c>
      <c r="F33" s="28">
        <v>67</v>
      </c>
      <c r="G33" s="28" t="s">
        <v>130</v>
      </c>
      <c r="H33" s="28" t="s">
        <v>4</v>
      </c>
      <c r="I33" s="28"/>
      <c r="J33" s="28"/>
    </row>
    <row r="34" spans="1:10" x14ac:dyDescent="0.3">
      <c r="A34" s="28"/>
      <c r="B34" s="28" t="s">
        <v>131</v>
      </c>
      <c r="C34" s="28" t="s">
        <v>132</v>
      </c>
      <c r="D34" s="28" t="s">
        <v>133</v>
      </c>
      <c r="E34" s="28" t="str">
        <f t="shared" si="0"/>
        <v>34.9</v>
      </c>
      <c r="F34" s="28">
        <v>53</v>
      </c>
      <c r="G34" s="28" t="s">
        <v>134</v>
      </c>
      <c r="H34" s="28" t="s">
        <v>44</v>
      </c>
      <c r="I34" s="28"/>
      <c r="J34" s="28"/>
    </row>
    <row r="35" spans="1:10" x14ac:dyDescent="0.3">
      <c r="A35" s="28"/>
      <c r="B35" s="28" t="s">
        <v>135</v>
      </c>
      <c r="C35" s="28" t="s">
        <v>136</v>
      </c>
      <c r="D35" s="28" t="s">
        <v>137</v>
      </c>
      <c r="E35" s="28" t="str">
        <f t="shared" si="0"/>
        <v>34.1</v>
      </c>
      <c r="F35" s="28">
        <v>80</v>
      </c>
      <c r="G35" s="28" t="s">
        <v>138</v>
      </c>
      <c r="H35" s="28" t="s">
        <v>44</v>
      </c>
      <c r="I35" s="28"/>
      <c r="J35" s="28"/>
    </row>
    <row r="36" spans="1:10" x14ac:dyDescent="0.3">
      <c r="A36" s="28"/>
      <c r="B36" s="28" t="s">
        <v>139</v>
      </c>
      <c r="C36" s="28" t="s">
        <v>140</v>
      </c>
      <c r="D36" s="28" t="s">
        <v>141</v>
      </c>
      <c r="E36" s="28" t="str">
        <f t="shared" si="0"/>
        <v>32.2</v>
      </c>
      <c r="F36" s="28">
        <v>61</v>
      </c>
      <c r="G36" s="28" t="s">
        <v>142</v>
      </c>
      <c r="H36" s="28" t="s">
        <v>6</v>
      </c>
      <c r="I36" s="28"/>
      <c r="J36" s="28"/>
    </row>
    <row r="37" spans="1:10" x14ac:dyDescent="0.3">
      <c r="A37" s="28"/>
      <c r="B37" s="28" t="s">
        <v>143</v>
      </c>
      <c r="C37" s="28" t="s">
        <v>144</v>
      </c>
      <c r="D37" s="28" t="s">
        <v>4824</v>
      </c>
      <c r="E37" s="28" t="str">
        <f t="shared" si="0"/>
        <v>32.0</v>
      </c>
      <c r="F37" s="28">
        <v>90</v>
      </c>
      <c r="G37" s="28" t="s">
        <v>145</v>
      </c>
      <c r="H37" s="28" t="s">
        <v>146</v>
      </c>
      <c r="I37" s="28"/>
      <c r="J37" s="28"/>
    </row>
    <row r="38" spans="1:10" x14ac:dyDescent="0.3">
      <c r="A38" s="28"/>
      <c r="B38" s="28" t="s">
        <v>147</v>
      </c>
      <c r="C38" s="28" t="s">
        <v>148</v>
      </c>
      <c r="D38" s="28" t="s">
        <v>149</v>
      </c>
      <c r="E38" s="28" t="str">
        <f t="shared" si="0"/>
        <v>30.8</v>
      </c>
      <c r="F38" s="28">
        <v>82</v>
      </c>
      <c r="G38" s="28" t="s">
        <v>150</v>
      </c>
      <c r="H38" s="28" t="s">
        <v>5</v>
      </c>
      <c r="I38" s="28"/>
      <c r="J38" s="28"/>
    </row>
    <row r="39" spans="1:10" x14ac:dyDescent="0.3">
      <c r="A39" s="28"/>
      <c r="B39" s="28" t="s">
        <v>151</v>
      </c>
      <c r="C39" s="28" t="s">
        <v>152</v>
      </c>
      <c r="D39" s="28" t="s">
        <v>153</v>
      </c>
      <c r="E39" s="28" t="str">
        <f t="shared" si="0"/>
        <v>30.1</v>
      </c>
      <c r="F39" s="28">
        <v>91</v>
      </c>
      <c r="G39" s="28" t="s">
        <v>122</v>
      </c>
      <c r="H39" s="28" t="s">
        <v>146</v>
      </c>
      <c r="I39" s="28"/>
      <c r="J39" s="28"/>
    </row>
    <row r="40" spans="1:10" x14ac:dyDescent="0.3">
      <c r="A40" s="28"/>
      <c r="B40" s="28" t="s">
        <v>154</v>
      </c>
      <c r="C40" s="28" t="s">
        <v>155</v>
      </c>
      <c r="D40" s="28" t="s">
        <v>4825</v>
      </c>
      <c r="E40" s="28" t="str">
        <f t="shared" si="0"/>
        <v>24.0</v>
      </c>
      <c r="F40" s="28">
        <v>79</v>
      </c>
      <c r="G40" s="28" t="s">
        <v>156</v>
      </c>
      <c r="H40" s="28" t="s">
        <v>44</v>
      </c>
      <c r="I40" s="28"/>
      <c r="J40" s="28"/>
    </row>
    <row r="41" spans="1:10" x14ac:dyDescent="0.3">
      <c r="A41" s="28"/>
      <c r="B41" s="28" t="s">
        <v>154</v>
      </c>
      <c r="C41" s="28" t="s">
        <v>157</v>
      </c>
      <c r="D41" s="28" t="s">
        <v>4825</v>
      </c>
      <c r="E41" s="28" t="str">
        <f t="shared" si="0"/>
        <v>24.0</v>
      </c>
      <c r="F41" s="28">
        <v>83</v>
      </c>
      <c r="G41" s="28" t="s">
        <v>156</v>
      </c>
      <c r="H41" s="28" t="s">
        <v>44</v>
      </c>
      <c r="I41" s="28"/>
      <c r="J41" s="28"/>
    </row>
    <row r="42" spans="1:10" x14ac:dyDescent="0.3">
      <c r="A42" s="28"/>
      <c r="B42" s="28" t="s">
        <v>158</v>
      </c>
      <c r="C42" s="28" t="s">
        <v>159</v>
      </c>
      <c r="D42" s="28" t="s">
        <v>4825</v>
      </c>
      <c r="E42" s="28" t="str">
        <f t="shared" si="0"/>
        <v>24.0</v>
      </c>
      <c r="F42" s="28">
        <v>63</v>
      </c>
      <c r="G42" s="28" t="s">
        <v>160</v>
      </c>
      <c r="H42" s="28" t="s">
        <v>161</v>
      </c>
      <c r="I42" s="28"/>
      <c r="J42" s="28"/>
    </row>
    <row r="43" spans="1:10" x14ac:dyDescent="0.3">
      <c r="A43" s="28"/>
      <c r="B43" s="28" t="s">
        <v>162</v>
      </c>
      <c r="C43" s="28" t="s">
        <v>163</v>
      </c>
      <c r="D43" s="28" t="s">
        <v>164</v>
      </c>
      <c r="E43" s="28" t="str">
        <f t="shared" si="0"/>
        <v>22.8</v>
      </c>
      <c r="F43" s="28">
        <v>79</v>
      </c>
      <c r="G43" s="28" t="s">
        <v>165</v>
      </c>
      <c r="H43" s="28" t="s">
        <v>166</v>
      </c>
      <c r="I43" s="28"/>
      <c r="J43" s="28"/>
    </row>
    <row r="44" spans="1:10" x14ac:dyDescent="0.3">
      <c r="A44" s="28"/>
      <c r="B44" s="28" t="s">
        <v>167</v>
      </c>
      <c r="C44" s="28" t="s">
        <v>168</v>
      </c>
      <c r="D44" s="28" t="s">
        <v>169</v>
      </c>
      <c r="E44" s="28" t="str">
        <f t="shared" si="0"/>
        <v>22.7</v>
      </c>
      <c r="F44" s="28">
        <v>73</v>
      </c>
      <c r="G44" s="28" t="s">
        <v>170</v>
      </c>
      <c r="H44" s="28" t="s">
        <v>97</v>
      </c>
      <c r="I44" s="28"/>
      <c r="J44" s="28"/>
    </row>
    <row r="45" spans="1:10" x14ac:dyDescent="0.3">
      <c r="A45" s="28"/>
      <c r="B45" s="28" t="s">
        <v>171</v>
      </c>
      <c r="C45" s="28" t="s">
        <v>172</v>
      </c>
      <c r="D45" s="28" t="s">
        <v>169</v>
      </c>
      <c r="E45" s="28" t="str">
        <f t="shared" si="0"/>
        <v>22.7</v>
      </c>
      <c r="F45" s="28">
        <v>80</v>
      </c>
      <c r="G45" s="28" t="s">
        <v>173</v>
      </c>
      <c r="H45" s="28" t="s">
        <v>166</v>
      </c>
      <c r="I45" s="28"/>
      <c r="J45" s="28"/>
    </row>
    <row r="46" spans="1:10" x14ac:dyDescent="0.3">
      <c r="A46" s="28"/>
      <c r="B46" s="28" t="s">
        <v>174</v>
      </c>
      <c r="C46" s="28" t="s">
        <v>175</v>
      </c>
      <c r="D46" s="28" t="s">
        <v>169</v>
      </c>
      <c r="E46" s="28" t="str">
        <f t="shared" si="0"/>
        <v>22.7</v>
      </c>
      <c r="F46" s="28">
        <v>70</v>
      </c>
      <c r="G46" s="28" t="s">
        <v>176</v>
      </c>
      <c r="H46" s="28" t="s">
        <v>2</v>
      </c>
      <c r="I46" s="28"/>
      <c r="J46" s="28"/>
    </row>
    <row r="47" spans="1:10" x14ac:dyDescent="0.3">
      <c r="A47" s="28"/>
      <c r="B47" s="28" t="s">
        <v>177</v>
      </c>
      <c r="C47" s="28" t="s">
        <v>178</v>
      </c>
      <c r="D47" s="28" t="s">
        <v>179</v>
      </c>
      <c r="E47" s="28" t="str">
        <f t="shared" si="0"/>
        <v>22.4</v>
      </c>
      <c r="F47" s="28">
        <v>64</v>
      </c>
      <c r="G47" s="28" t="s">
        <v>122</v>
      </c>
      <c r="H47" s="28" t="s">
        <v>10</v>
      </c>
      <c r="I47" s="28"/>
      <c r="J47" s="28"/>
    </row>
    <row r="48" spans="1:10" x14ac:dyDescent="0.3">
      <c r="A48" s="28"/>
      <c r="B48" s="28" t="s">
        <v>180</v>
      </c>
      <c r="C48" s="28" t="s">
        <v>181</v>
      </c>
      <c r="D48" s="28" t="s">
        <v>179</v>
      </c>
      <c r="E48" s="28" t="str">
        <f t="shared" si="0"/>
        <v>22.4</v>
      </c>
      <c r="F48" s="28">
        <v>47</v>
      </c>
      <c r="G48" s="28" t="s">
        <v>182</v>
      </c>
      <c r="H48" s="28" t="s">
        <v>44</v>
      </c>
      <c r="I48" s="28"/>
      <c r="J48" s="28"/>
    </row>
    <row r="49" spans="1:10" x14ac:dyDescent="0.3">
      <c r="A49" s="28"/>
      <c r="B49" s="28" t="s">
        <v>183</v>
      </c>
      <c r="C49" s="28" t="s">
        <v>184</v>
      </c>
      <c r="D49" s="28" t="s">
        <v>185</v>
      </c>
      <c r="E49" s="28" t="str">
        <f t="shared" si="0"/>
        <v>22.3</v>
      </c>
      <c r="F49" s="28">
        <v>54</v>
      </c>
      <c r="G49" s="28" t="s">
        <v>186</v>
      </c>
      <c r="H49" s="28" t="s">
        <v>3</v>
      </c>
      <c r="I49" s="28"/>
      <c r="J49" s="28"/>
    </row>
    <row r="50" spans="1:10" x14ac:dyDescent="0.3">
      <c r="A50" s="28"/>
      <c r="B50" s="28" t="s">
        <v>187</v>
      </c>
      <c r="C50" s="28" t="s">
        <v>188</v>
      </c>
      <c r="D50" s="28" t="s">
        <v>185</v>
      </c>
      <c r="E50" s="28" t="str">
        <f t="shared" si="0"/>
        <v>22.3</v>
      </c>
      <c r="F50" s="28">
        <v>79</v>
      </c>
      <c r="G50" s="28" t="s">
        <v>189</v>
      </c>
      <c r="H50" s="28" t="s">
        <v>4</v>
      </c>
      <c r="I50" s="28"/>
      <c r="J50" s="28"/>
    </row>
    <row r="51" spans="1:10" x14ac:dyDescent="0.3">
      <c r="A51" s="28"/>
      <c r="B51" s="28" t="s">
        <v>190</v>
      </c>
      <c r="C51" s="28" t="s">
        <v>191</v>
      </c>
      <c r="D51" s="28" t="s">
        <v>4823</v>
      </c>
      <c r="E51" s="28" t="str">
        <f t="shared" si="0"/>
        <v>22.0</v>
      </c>
      <c r="F51" s="28">
        <v>61</v>
      </c>
      <c r="G51" s="28" t="s">
        <v>192</v>
      </c>
      <c r="H51" s="28" t="s">
        <v>2</v>
      </c>
      <c r="I51" s="28"/>
      <c r="J51" s="28"/>
    </row>
    <row r="52" spans="1:10" x14ac:dyDescent="0.3">
      <c r="A52" s="28"/>
      <c r="B52" s="28" t="s">
        <v>193</v>
      </c>
      <c r="C52" s="28" t="s">
        <v>194</v>
      </c>
      <c r="D52" s="28" t="s">
        <v>195</v>
      </c>
      <c r="E52" s="28" t="str">
        <f t="shared" si="0"/>
        <v>21.7</v>
      </c>
      <c r="F52" s="28">
        <v>37</v>
      </c>
      <c r="G52" s="28" t="s">
        <v>122</v>
      </c>
      <c r="H52" s="28" t="s">
        <v>10</v>
      </c>
      <c r="I52" s="28"/>
      <c r="J52" s="28"/>
    </row>
    <row r="53" spans="1:10" x14ac:dyDescent="0.3">
      <c r="A53" s="28"/>
      <c r="B53" s="28" t="s">
        <v>196</v>
      </c>
      <c r="C53" s="28" t="s">
        <v>197</v>
      </c>
      <c r="D53" s="28" t="s">
        <v>198</v>
      </c>
      <c r="E53" s="28" t="str">
        <f t="shared" si="0"/>
        <v>21.5</v>
      </c>
      <c r="F53" s="28">
        <v>80</v>
      </c>
      <c r="G53" s="28" t="s">
        <v>199</v>
      </c>
      <c r="H53" s="28" t="s">
        <v>44</v>
      </c>
      <c r="I53" s="28"/>
      <c r="J53" s="28"/>
    </row>
    <row r="54" spans="1:10" x14ac:dyDescent="0.3">
      <c r="A54" s="28"/>
      <c r="B54" s="28" t="s">
        <v>200</v>
      </c>
      <c r="C54" s="28" t="s">
        <v>201</v>
      </c>
      <c r="D54" s="28" t="s">
        <v>202</v>
      </c>
      <c r="E54" s="28" t="str">
        <f t="shared" si="0"/>
        <v>21.3</v>
      </c>
      <c r="F54" s="28">
        <v>62</v>
      </c>
      <c r="G54" s="28" t="s">
        <v>203</v>
      </c>
      <c r="H54" s="28" t="s">
        <v>161</v>
      </c>
      <c r="I54" s="28"/>
      <c r="J54" s="28"/>
    </row>
    <row r="55" spans="1:10" x14ac:dyDescent="0.3">
      <c r="A55" s="28"/>
      <c r="B55" s="28" t="s">
        <v>204</v>
      </c>
      <c r="C55" s="28" t="s">
        <v>205</v>
      </c>
      <c r="D55" s="28" t="s">
        <v>206</v>
      </c>
      <c r="E55" s="28" t="str">
        <f t="shared" si="0"/>
        <v>20.9</v>
      </c>
      <c r="F55" s="28">
        <v>68</v>
      </c>
      <c r="G55" s="28" t="s">
        <v>207</v>
      </c>
      <c r="H55" s="28" t="s">
        <v>161</v>
      </c>
      <c r="I55" s="28"/>
      <c r="J55" s="28"/>
    </row>
    <row r="56" spans="1:10" x14ac:dyDescent="0.3">
      <c r="A56" s="28"/>
      <c r="B56" s="28" t="s">
        <v>208</v>
      </c>
      <c r="C56" s="28" t="s">
        <v>209</v>
      </c>
      <c r="D56" s="28" t="s">
        <v>210</v>
      </c>
      <c r="E56" s="28" t="str">
        <f t="shared" si="0"/>
        <v>20.6</v>
      </c>
      <c r="F56" s="28">
        <v>53</v>
      </c>
      <c r="G56" s="28" t="s">
        <v>211</v>
      </c>
      <c r="H56" s="28" t="s">
        <v>161</v>
      </c>
      <c r="I56" s="28"/>
      <c r="J56" s="28"/>
    </row>
    <row r="57" spans="1:10" x14ac:dyDescent="0.3">
      <c r="A57" s="28"/>
      <c r="B57" s="28" t="s">
        <v>212</v>
      </c>
      <c r="C57" s="28" t="s">
        <v>213</v>
      </c>
      <c r="D57" s="28" t="s">
        <v>214</v>
      </c>
      <c r="E57" s="28" t="str">
        <f t="shared" si="0"/>
        <v>20.4</v>
      </c>
      <c r="F57" s="28">
        <v>76</v>
      </c>
      <c r="G57" s="28" t="s">
        <v>215</v>
      </c>
      <c r="H57" s="28" t="s">
        <v>10</v>
      </c>
      <c r="I57" s="28"/>
      <c r="J57" s="28"/>
    </row>
    <row r="58" spans="1:10" x14ac:dyDescent="0.3">
      <c r="A58" s="28"/>
      <c r="B58" s="28" t="s">
        <v>216</v>
      </c>
      <c r="C58" s="28" t="s">
        <v>217</v>
      </c>
      <c r="D58" s="28" t="s">
        <v>218</v>
      </c>
      <c r="E58" s="28" t="str">
        <f t="shared" si="0"/>
        <v>20.2</v>
      </c>
      <c r="F58" s="28">
        <v>56</v>
      </c>
      <c r="G58" s="28" t="s">
        <v>219</v>
      </c>
      <c r="H58" s="28" t="s">
        <v>4</v>
      </c>
      <c r="I58" s="28"/>
      <c r="J58" s="28"/>
    </row>
    <row r="59" spans="1:10" x14ac:dyDescent="0.3">
      <c r="A59" s="28"/>
      <c r="B59" s="28" t="s">
        <v>220</v>
      </c>
      <c r="C59" s="28" t="s">
        <v>221</v>
      </c>
      <c r="D59" s="28" t="s">
        <v>222</v>
      </c>
      <c r="E59" s="28" t="str">
        <f t="shared" si="0"/>
        <v>20.1</v>
      </c>
      <c r="F59" s="28">
        <v>83</v>
      </c>
      <c r="G59" s="28" t="s">
        <v>223</v>
      </c>
      <c r="H59" s="28" t="s">
        <v>3</v>
      </c>
      <c r="I59" s="28"/>
      <c r="J59" s="28"/>
    </row>
    <row r="60" spans="1:10" x14ac:dyDescent="0.3">
      <c r="A60" s="28"/>
      <c r="B60" s="28" t="s">
        <v>224</v>
      </c>
      <c r="C60" s="28" t="s">
        <v>225</v>
      </c>
      <c r="D60" s="28" t="s">
        <v>222</v>
      </c>
      <c r="E60" s="28" t="str">
        <f t="shared" si="0"/>
        <v>20.1</v>
      </c>
      <c r="F60" s="28">
        <v>66</v>
      </c>
      <c r="G60" s="28" t="s">
        <v>226</v>
      </c>
      <c r="H60" s="28" t="s">
        <v>161</v>
      </c>
      <c r="I60" s="28"/>
      <c r="J60" s="28"/>
    </row>
    <row r="61" spans="1:10" x14ac:dyDescent="0.3">
      <c r="A61" s="28"/>
      <c r="B61" s="28" t="s">
        <v>227</v>
      </c>
      <c r="C61" s="28" t="s">
        <v>228</v>
      </c>
      <c r="D61" s="28" t="s">
        <v>229</v>
      </c>
      <c r="E61" s="28" t="str">
        <f t="shared" si="0"/>
        <v>19.5</v>
      </c>
      <c r="F61" s="28">
        <v>87</v>
      </c>
      <c r="G61" s="28" t="s">
        <v>230</v>
      </c>
      <c r="H61" s="28" t="s">
        <v>44</v>
      </c>
      <c r="I61" s="28"/>
      <c r="J61" s="28"/>
    </row>
    <row r="62" spans="1:10" x14ac:dyDescent="0.3">
      <c r="A62" s="28"/>
      <c r="B62" s="28" t="s">
        <v>231</v>
      </c>
      <c r="C62" s="28" t="s">
        <v>232</v>
      </c>
      <c r="D62" s="28" t="s">
        <v>233</v>
      </c>
      <c r="E62" s="28" t="str">
        <f t="shared" si="0"/>
        <v>18.9</v>
      </c>
      <c r="F62" s="28">
        <v>74</v>
      </c>
      <c r="G62" s="28" t="s">
        <v>234</v>
      </c>
      <c r="H62" s="28" t="s">
        <v>235</v>
      </c>
      <c r="I62" s="28"/>
      <c r="J62" s="28"/>
    </row>
    <row r="63" spans="1:10" x14ac:dyDescent="0.3">
      <c r="A63" s="28"/>
      <c r="B63" s="28" t="s">
        <v>236</v>
      </c>
      <c r="C63" s="28" t="s">
        <v>237</v>
      </c>
      <c r="D63" s="28" t="s">
        <v>238</v>
      </c>
      <c r="E63" s="28" t="str">
        <f t="shared" si="0"/>
        <v>18.6</v>
      </c>
      <c r="F63" s="28">
        <v>55</v>
      </c>
      <c r="G63" s="28" t="s">
        <v>239</v>
      </c>
      <c r="H63" s="28" t="s">
        <v>44</v>
      </c>
      <c r="I63" s="28"/>
      <c r="J63" s="28"/>
    </row>
    <row r="64" spans="1:10" x14ac:dyDescent="0.3">
      <c r="A64" s="28"/>
      <c r="B64" s="28" t="s">
        <v>240</v>
      </c>
      <c r="C64" s="28" t="s">
        <v>241</v>
      </c>
      <c r="D64" s="28" t="s">
        <v>242</v>
      </c>
      <c r="E64" s="28" t="str">
        <f t="shared" si="0"/>
        <v>18.4</v>
      </c>
      <c r="F64" s="28">
        <v>69</v>
      </c>
      <c r="G64" s="28" t="s">
        <v>199</v>
      </c>
      <c r="H64" s="28" t="s">
        <v>44</v>
      </c>
      <c r="I64" s="28"/>
      <c r="J64" s="28"/>
    </row>
    <row r="65" spans="1:10" x14ac:dyDescent="0.3">
      <c r="A65" s="28"/>
      <c r="B65" s="28" t="s">
        <v>243</v>
      </c>
      <c r="C65" s="28" t="s">
        <v>244</v>
      </c>
      <c r="D65" s="28" t="s">
        <v>245</v>
      </c>
      <c r="E65" s="28" t="str">
        <f t="shared" si="0"/>
        <v>18.3</v>
      </c>
      <c r="F65" s="28">
        <v>78</v>
      </c>
      <c r="G65" s="28" t="s">
        <v>246</v>
      </c>
      <c r="H65" s="28" t="s">
        <v>247</v>
      </c>
      <c r="I65" s="28"/>
      <c r="J65" s="28"/>
    </row>
    <row r="66" spans="1:10" x14ac:dyDescent="0.3">
      <c r="A66" s="28"/>
      <c r="B66" s="28" t="s">
        <v>248</v>
      </c>
      <c r="C66" s="28" t="s">
        <v>249</v>
      </c>
      <c r="D66" s="28" t="s">
        <v>250</v>
      </c>
      <c r="E66" s="28" t="str">
        <f t="shared" si="0"/>
        <v>18.2</v>
      </c>
      <c r="F66" s="28">
        <v>79</v>
      </c>
      <c r="G66" s="28" t="s">
        <v>246</v>
      </c>
      <c r="H66" s="28" t="s">
        <v>247</v>
      </c>
      <c r="I66" s="28"/>
      <c r="J66" s="28"/>
    </row>
    <row r="67" spans="1:10" x14ac:dyDescent="0.3">
      <c r="A67" s="28"/>
      <c r="B67" s="28" t="s">
        <v>251</v>
      </c>
      <c r="C67" s="28" t="s">
        <v>252</v>
      </c>
      <c r="D67" s="28" t="s">
        <v>253</v>
      </c>
      <c r="E67" s="28" t="str">
        <f t="shared" si="0"/>
        <v>18.1</v>
      </c>
      <c r="F67" s="28">
        <v>58</v>
      </c>
      <c r="G67" s="28" t="s">
        <v>254</v>
      </c>
      <c r="H67" s="28" t="s">
        <v>161</v>
      </c>
      <c r="I67" s="28"/>
      <c r="J67" s="28"/>
    </row>
    <row r="68" spans="1:10" x14ac:dyDescent="0.3">
      <c r="A68" s="28"/>
      <c r="B68" s="28" t="s">
        <v>255</v>
      </c>
      <c r="C68" s="28" t="s">
        <v>256</v>
      </c>
      <c r="D68" s="28" t="s">
        <v>257</v>
      </c>
      <c r="E68" s="28" t="str">
        <f t="shared" si="0"/>
        <v>17.8</v>
      </c>
      <c r="F68" s="28">
        <v>61</v>
      </c>
      <c r="G68" s="28" t="s">
        <v>145</v>
      </c>
      <c r="H68" s="28" t="s">
        <v>44</v>
      </c>
      <c r="I68" s="28"/>
      <c r="J68" s="28"/>
    </row>
    <row r="69" spans="1:10" x14ac:dyDescent="0.3">
      <c r="A69" s="28"/>
      <c r="B69" s="28" t="s">
        <v>258</v>
      </c>
      <c r="C69" s="28" t="s">
        <v>259</v>
      </c>
      <c r="D69" s="28" t="s">
        <v>260</v>
      </c>
      <c r="E69" s="28" t="str">
        <f t="shared" si="0"/>
        <v>17.6</v>
      </c>
      <c r="F69" s="28">
        <v>52</v>
      </c>
      <c r="G69" s="28" t="s">
        <v>261</v>
      </c>
      <c r="H69" s="28" t="s">
        <v>4</v>
      </c>
      <c r="I69" s="28"/>
      <c r="J69" s="28"/>
    </row>
    <row r="70" spans="1:10" x14ac:dyDescent="0.3">
      <c r="A70" s="28"/>
      <c r="B70" s="28" t="s">
        <v>262</v>
      </c>
      <c r="C70" s="28" t="s">
        <v>263</v>
      </c>
      <c r="D70" s="28" t="s">
        <v>264</v>
      </c>
      <c r="E70" s="28" t="str">
        <f t="shared" ref="E70:E128" si="1">MID(D70,2,4)</f>
        <v>17.5</v>
      </c>
      <c r="F70" s="28">
        <v>74</v>
      </c>
      <c r="G70" s="28" t="s">
        <v>265</v>
      </c>
      <c r="H70" s="28" t="s">
        <v>44</v>
      </c>
      <c r="I70" s="28"/>
      <c r="J70" s="28"/>
    </row>
    <row r="71" spans="1:10" x14ac:dyDescent="0.3">
      <c r="A71" s="28"/>
      <c r="B71" s="28" t="s">
        <v>266</v>
      </c>
      <c r="C71" s="28" t="s">
        <v>267</v>
      </c>
      <c r="D71" s="28" t="s">
        <v>264</v>
      </c>
      <c r="E71" s="28" t="str">
        <f t="shared" si="1"/>
        <v>17.5</v>
      </c>
      <c r="F71" s="28">
        <v>82</v>
      </c>
      <c r="G71" s="28" t="s">
        <v>268</v>
      </c>
      <c r="H71" s="28" t="s">
        <v>44</v>
      </c>
      <c r="I71" s="28"/>
      <c r="J71" s="28"/>
    </row>
    <row r="72" spans="1:10" x14ac:dyDescent="0.3">
      <c r="A72" s="28"/>
      <c r="B72" s="28" t="s">
        <v>269</v>
      </c>
      <c r="C72" s="28" t="s">
        <v>270</v>
      </c>
      <c r="D72" s="28" t="s">
        <v>271</v>
      </c>
      <c r="E72" s="28" t="str">
        <f t="shared" si="1"/>
        <v>17.3</v>
      </c>
      <c r="F72" s="28">
        <v>77</v>
      </c>
      <c r="G72" s="28" t="s">
        <v>272</v>
      </c>
      <c r="H72" s="28" t="s">
        <v>273</v>
      </c>
      <c r="I72" s="28"/>
      <c r="J72" s="28"/>
    </row>
    <row r="73" spans="1:10" x14ac:dyDescent="0.3">
      <c r="A73" s="28"/>
      <c r="B73" s="28" t="s">
        <v>274</v>
      </c>
      <c r="C73" s="28" t="s">
        <v>275</v>
      </c>
      <c r="D73" s="28" t="s">
        <v>276</v>
      </c>
      <c r="E73" s="28" t="str">
        <f t="shared" si="1"/>
        <v>17.2</v>
      </c>
      <c r="F73" s="28">
        <v>68</v>
      </c>
      <c r="G73" s="28" t="s">
        <v>277</v>
      </c>
      <c r="H73" s="28" t="s">
        <v>4</v>
      </c>
      <c r="I73" s="28"/>
      <c r="J73" s="28"/>
    </row>
    <row r="74" spans="1:10" x14ac:dyDescent="0.3">
      <c r="A74" s="28"/>
      <c r="B74" s="28" t="s">
        <v>278</v>
      </c>
      <c r="C74" s="28" t="s">
        <v>279</v>
      </c>
      <c r="D74" s="28" t="s">
        <v>280</v>
      </c>
      <c r="E74" s="28" t="str">
        <f t="shared" si="1"/>
        <v>17.1</v>
      </c>
      <c r="F74" s="28">
        <v>89</v>
      </c>
      <c r="G74" s="28" t="s">
        <v>281</v>
      </c>
      <c r="H74" s="28" t="s">
        <v>146</v>
      </c>
      <c r="I74" s="28"/>
      <c r="J74" s="28"/>
    </row>
    <row r="75" spans="1:10" x14ac:dyDescent="0.3">
      <c r="A75" s="28"/>
      <c r="B75" s="28" t="s">
        <v>282</v>
      </c>
      <c r="C75" s="28" t="s">
        <v>283</v>
      </c>
      <c r="D75" s="28" t="s">
        <v>284</v>
      </c>
      <c r="E75" s="28" t="str">
        <f t="shared" si="1"/>
        <v>16.9</v>
      </c>
      <c r="F75" s="28">
        <v>67</v>
      </c>
      <c r="G75" s="28" t="s">
        <v>122</v>
      </c>
      <c r="H75" s="28" t="s">
        <v>146</v>
      </c>
      <c r="I75" s="28"/>
      <c r="J75" s="28"/>
    </row>
    <row r="76" spans="1:10" x14ac:dyDescent="0.3">
      <c r="A76" s="28"/>
      <c r="B76" s="28" t="s">
        <v>285</v>
      </c>
      <c r="C76" s="28" t="s">
        <v>286</v>
      </c>
      <c r="D76" s="28" t="s">
        <v>287</v>
      </c>
      <c r="E76" s="28" t="str">
        <f t="shared" si="1"/>
        <v>16.7</v>
      </c>
      <c r="F76" s="28" t="s">
        <v>8</v>
      </c>
      <c r="G76" s="28" t="s">
        <v>145</v>
      </c>
      <c r="H76" s="28" t="s">
        <v>9</v>
      </c>
      <c r="I76" s="28"/>
      <c r="J76" s="28"/>
    </row>
    <row r="77" spans="1:10" x14ac:dyDescent="0.3">
      <c r="A77" s="28"/>
      <c r="B77" s="28" t="s">
        <v>288</v>
      </c>
      <c r="C77" s="28" t="s">
        <v>289</v>
      </c>
      <c r="D77" s="28" t="s">
        <v>290</v>
      </c>
      <c r="E77" s="28" t="str">
        <f t="shared" si="1"/>
        <v>16.5</v>
      </c>
      <c r="F77" s="28">
        <v>73</v>
      </c>
      <c r="G77" s="28" t="s">
        <v>291</v>
      </c>
      <c r="H77" s="28" t="s">
        <v>2</v>
      </c>
      <c r="I77" s="28"/>
      <c r="J77" s="28"/>
    </row>
    <row r="78" spans="1:10" x14ac:dyDescent="0.3">
      <c r="A78" s="28"/>
      <c r="B78" s="28" t="s">
        <v>292</v>
      </c>
      <c r="C78" s="28" t="s">
        <v>293</v>
      </c>
      <c r="D78" s="28" t="s">
        <v>294</v>
      </c>
      <c r="E78" s="28" t="str">
        <f t="shared" si="1"/>
        <v>16.4</v>
      </c>
      <c r="F78" s="28">
        <v>86</v>
      </c>
      <c r="G78" s="28" t="s">
        <v>122</v>
      </c>
      <c r="H78" s="28" t="s">
        <v>44</v>
      </c>
      <c r="I78" s="28"/>
      <c r="J78" s="28"/>
    </row>
    <row r="79" spans="1:10" x14ac:dyDescent="0.3">
      <c r="A79" s="28"/>
      <c r="B79" s="28" t="s">
        <v>295</v>
      </c>
      <c r="C79" s="28" t="s">
        <v>296</v>
      </c>
      <c r="D79" s="28" t="s">
        <v>297</v>
      </c>
      <c r="E79" s="28" t="str">
        <f t="shared" si="1"/>
        <v>16.2</v>
      </c>
      <c r="F79" s="28">
        <v>35</v>
      </c>
      <c r="G79" s="28" t="s">
        <v>68</v>
      </c>
      <c r="H79" s="28" t="s">
        <v>10</v>
      </c>
      <c r="I79" s="28"/>
      <c r="J79" s="28"/>
    </row>
    <row r="80" spans="1:10" x14ac:dyDescent="0.3">
      <c r="A80" s="28"/>
      <c r="B80" s="28" t="s">
        <v>298</v>
      </c>
      <c r="C80" s="28" t="s">
        <v>299</v>
      </c>
      <c r="D80" s="28" t="s">
        <v>300</v>
      </c>
      <c r="E80" s="28" t="str">
        <f t="shared" si="1"/>
        <v>15.8</v>
      </c>
      <c r="F80" s="28">
        <v>71</v>
      </c>
      <c r="G80" s="28" t="s">
        <v>301</v>
      </c>
      <c r="H80" s="28" t="s">
        <v>302</v>
      </c>
      <c r="I80" s="28"/>
      <c r="J80" s="28"/>
    </row>
    <row r="81" spans="1:10" x14ac:dyDescent="0.3">
      <c r="A81" s="28"/>
      <c r="B81" s="28" t="s">
        <v>303</v>
      </c>
      <c r="C81" s="28" t="s">
        <v>304</v>
      </c>
      <c r="D81" s="28" t="s">
        <v>305</v>
      </c>
      <c r="E81" s="28" t="str">
        <f t="shared" si="1"/>
        <v>15.6</v>
      </c>
      <c r="F81" s="28">
        <v>57</v>
      </c>
      <c r="G81" s="28" t="s">
        <v>306</v>
      </c>
      <c r="H81" s="28" t="s">
        <v>44</v>
      </c>
      <c r="I81" s="28"/>
      <c r="J81" s="28"/>
    </row>
    <row r="82" spans="1:10" x14ac:dyDescent="0.3">
      <c r="A82" s="28"/>
      <c r="B82" s="28" t="s">
        <v>307</v>
      </c>
      <c r="C82" s="28" t="s">
        <v>308</v>
      </c>
      <c r="D82" s="28" t="s">
        <v>309</v>
      </c>
      <c r="E82" s="28" t="str">
        <f t="shared" si="1"/>
        <v>15.5</v>
      </c>
      <c r="F82" s="28">
        <v>32</v>
      </c>
      <c r="G82" s="28" t="s">
        <v>101</v>
      </c>
      <c r="H82" s="28" t="s">
        <v>44</v>
      </c>
      <c r="I82" s="28"/>
      <c r="J82" s="28"/>
    </row>
    <row r="83" spans="1:10" x14ac:dyDescent="0.3">
      <c r="A83" s="28"/>
      <c r="B83" s="28" t="s">
        <v>310</v>
      </c>
      <c r="C83" s="28" t="s">
        <v>311</v>
      </c>
      <c r="D83" s="28" t="s">
        <v>312</v>
      </c>
      <c r="E83" s="28" t="str">
        <f t="shared" si="1"/>
        <v>15.4</v>
      </c>
      <c r="F83" s="28">
        <v>79</v>
      </c>
      <c r="G83" s="28" t="s">
        <v>145</v>
      </c>
      <c r="H83" s="28" t="s">
        <v>313</v>
      </c>
      <c r="I83" s="28"/>
      <c r="J83" s="28"/>
    </row>
    <row r="84" spans="1:10" x14ac:dyDescent="0.3">
      <c r="A84" s="28"/>
      <c r="B84" s="28" t="s">
        <v>314</v>
      </c>
      <c r="C84" s="28" t="s">
        <v>315</v>
      </c>
      <c r="D84" s="28" t="s">
        <v>312</v>
      </c>
      <c r="E84" s="28" t="str">
        <f t="shared" si="1"/>
        <v>15.4</v>
      </c>
      <c r="F84" s="28">
        <v>54</v>
      </c>
      <c r="G84" s="28" t="s">
        <v>173</v>
      </c>
      <c r="H84" s="28" t="s">
        <v>316</v>
      </c>
      <c r="I84" s="28"/>
      <c r="J84" s="28"/>
    </row>
    <row r="85" spans="1:10" x14ac:dyDescent="0.3">
      <c r="A85" s="28"/>
      <c r="B85" s="28" t="s">
        <v>317</v>
      </c>
      <c r="C85" s="28" t="s">
        <v>318</v>
      </c>
      <c r="D85" s="28" t="s">
        <v>319</v>
      </c>
      <c r="E85" s="28" t="str">
        <f t="shared" si="1"/>
        <v>15.3</v>
      </c>
      <c r="F85" s="28">
        <v>65</v>
      </c>
      <c r="G85" s="28" t="s">
        <v>320</v>
      </c>
      <c r="H85" s="28" t="s">
        <v>7</v>
      </c>
      <c r="I85" s="28"/>
      <c r="J85" s="28"/>
    </row>
    <row r="86" spans="1:10" x14ac:dyDescent="0.3">
      <c r="A86" s="28"/>
      <c r="B86" s="28" t="s">
        <v>321</v>
      </c>
      <c r="C86" s="28" t="s">
        <v>322</v>
      </c>
      <c r="D86" s="28" t="s">
        <v>323</v>
      </c>
      <c r="E86" s="28" t="str">
        <f t="shared" si="1"/>
        <v>15.2</v>
      </c>
      <c r="F86" s="28">
        <v>89</v>
      </c>
      <c r="G86" s="28" t="s">
        <v>122</v>
      </c>
      <c r="H86" s="28" t="s">
        <v>146</v>
      </c>
      <c r="I86" s="28"/>
      <c r="J86" s="28"/>
    </row>
    <row r="87" spans="1:10" x14ac:dyDescent="0.3">
      <c r="A87" s="28"/>
      <c r="B87" s="28" t="s">
        <v>324</v>
      </c>
      <c r="C87" s="28" t="s">
        <v>325</v>
      </c>
      <c r="D87" s="28" t="s">
        <v>326</v>
      </c>
      <c r="E87" s="28" t="str">
        <f t="shared" si="1"/>
        <v>15.1</v>
      </c>
      <c r="F87" s="28">
        <v>76</v>
      </c>
      <c r="G87" s="28" t="s">
        <v>320</v>
      </c>
      <c r="H87" s="28" t="s">
        <v>327</v>
      </c>
      <c r="I87" s="28"/>
      <c r="J87" s="28"/>
    </row>
    <row r="88" spans="1:10" x14ac:dyDescent="0.3">
      <c r="A88" s="28"/>
      <c r="B88" s="28" t="s">
        <v>328</v>
      </c>
      <c r="C88" s="28" t="s">
        <v>329</v>
      </c>
      <c r="D88" s="28" t="s">
        <v>4822</v>
      </c>
      <c r="E88" s="28" t="str">
        <f t="shared" si="1"/>
        <v>15.0</v>
      </c>
      <c r="F88" s="28">
        <v>54</v>
      </c>
      <c r="G88" s="28" t="s">
        <v>330</v>
      </c>
      <c r="H88" s="28" t="s">
        <v>161</v>
      </c>
      <c r="I88" s="28"/>
      <c r="J88" s="28"/>
    </row>
    <row r="89" spans="1:10" x14ac:dyDescent="0.3">
      <c r="A89" s="28"/>
      <c r="B89" s="28" t="s">
        <v>331</v>
      </c>
      <c r="C89" s="28" t="s">
        <v>332</v>
      </c>
      <c r="D89" s="28" t="s">
        <v>4822</v>
      </c>
      <c r="E89" s="28" t="str">
        <f t="shared" si="1"/>
        <v>15.0</v>
      </c>
      <c r="F89" s="28">
        <v>89</v>
      </c>
      <c r="G89" s="28" t="s">
        <v>333</v>
      </c>
      <c r="H89" s="28" t="s">
        <v>334</v>
      </c>
      <c r="I89" s="28"/>
      <c r="J89" s="28"/>
    </row>
    <row r="90" spans="1:10" x14ac:dyDescent="0.3">
      <c r="A90" s="28"/>
      <c r="B90" s="28" t="s">
        <v>335</v>
      </c>
      <c r="C90" s="28" t="s">
        <v>336</v>
      </c>
      <c r="D90" s="28" t="s">
        <v>337</v>
      </c>
      <c r="E90" s="28" t="str">
        <f t="shared" si="1"/>
        <v>14.8</v>
      </c>
      <c r="F90" s="28">
        <v>47</v>
      </c>
      <c r="G90" s="28" t="s">
        <v>338</v>
      </c>
      <c r="H90" s="28" t="s">
        <v>10</v>
      </c>
      <c r="I90" s="28"/>
      <c r="J90" s="28"/>
    </row>
    <row r="91" spans="1:10" x14ac:dyDescent="0.3">
      <c r="A91" s="28"/>
      <c r="B91" s="28" t="s">
        <v>339</v>
      </c>
      <c r="C91" s="28" t="s">
        <v>340</v>
      </c>
      <c r="D91" s="28" t="s">
        <v>341</v>
      </c>
      <c r="E91" s="28" t="str">
        <f t="shared" si="1"/>
        <v>14.7</v>
      </c>
      <c r="F91" s="28">
        <v>89</v>
      </c>
      <c r="G91" s="28" t="s">
        <v>126</v>
      </c>
      <c r="H91" s="28" t="s">
        <v>146</v>
      </c>
      <c r="I91" s="28"/>
      <c r="J91" s="28"/>
    </row>
    <row r="92" spans="1:10" x14ac:dyDescent="0.3">
      <c r="A92" s="28"/>
      <c r="B92" s="28" t="s">
        <v>342</v>
      </c>
      <c r="C92" s="28" t="s">
        <v>343</v>
      </c>
      <c r="D92" s="28" t="s">
        <v>344</v>
      </c>
      <c r="E92" s="28" t="str">
        <f t="shared" si="1"/>
        <v>14.6</v>
      </c>
      <c r="F92" s="28">
        <v>70</v>
      </c>
      <c r="G92" s="28" t="s">
        <v>345</v>
      </c>
      <c r="H92" s="28" t="s">
        <v>5</v>
      </c>
      <c r="I92" s="28"/>
      <c r="J92" s="28"/>
    </row>
    <row r="93" spans="1:10" x14ac:dyDescent="0.3">
      <c r="A93" s="28"/>
      <c r="B93" s="28" t="s">
        <v>342</v>
      </c>
      <c r="C93" s="28" t="s">
        <v>346</v>
      </c>
      <c r="D93" s="28" t="s">
        <v>344</v>
      </c>
      <c r="E93" s="28" t="str">
        <f t="shared" si="1"/>
        <v>14.6</v>
      </c>
      <c r="F93" s="28">
        <v>68</v>
      </c>
      <c r="G93" s="28" t="s">
        <v>345</v>
      </c>
      <c r="H93" s="28" t="s">
        <v>5</v>
      </c>
      <c r="I93" s="28"/>
      <c r="J93" s="28"/>
    </row>
    <row r="94" spans="1:10" x14ac:dyDescent="0.3">
      <c r="A94" s="28"/>
      <c r="B94" s="28" t="s">
        <v>347</v>
      </c>
      <c r="C94" s="28" t="s">
        <v>348</v>
      </c>
      <c r="D94" s="28" t="s">
        <v>344</v>
      </c>
      <c r="E94" s="28" t="str">
        <f t="shared" si="1"/>
        <v>14.6</v>
      </c>
      <c r="F94" s="28">
        <v>81</v>
      </c>
      <c r="G94" s="28" t="s">
        <v>349</v>
      </c>
      <c r="H94" s="28" t="s">
        <v>44</v>
      </c>
      <c r="I94" s="28"/>
      <c r="J94" s="28"/>
    </row>
    <row r="95" spans="1:10" x14ac:dyDescent="0.3">
      <c r="A95" s="28"/>
      <c r="B95" s="28" t="s">
        <v>350</v>
      </c>
      <c r="C95" s="28" t="s">
        <v>351</v>
      </c>
      <c r="D95" s="28" t="s">
        <v>352</v>
      </c>
      <c r="E95" s="28" t="str">
        <f t="shared" si="1"/>
        <v>14.5</v>
      </c>
      <c r="F95" s="28">
        <v>73</v>
      </c>
      <c r="G95" s="28" t="s">
        <v>170</v>
      </c>
      <c r="H95" s="28" t="s">
        <v>97</v>
      </c>
      <c r="I95" s="28"/>
      <c r="J95" s="28"/>
    </row>
    <row r="96" spans="1:10" x14ac:dyDescent="0.3">
      <c r="A96" s="28"/>
      <c r="B96" s="28" t="s">
        <v>353</v>
      </c>
      <c r="C96" s="28" t="s">
        <v>354</v>
      </c>
      <c r="D96" s="28" t="s">
        <v>355</v>
      </c>
      <c r="E96" s="28" t="str">
        <f t="shared" si="1"/>
        <v>14.4</v>
      </c>
      <c r="F96" s="28">
        <v>74</v>
      </c>
      <c r="G96" s="28" t="s">
        <v>356</v>
      </c>
      <c r="H96" s="28" t="s">
        <v>313</v>
      </c>
      <c r="I96" s="28"/>
      <c r="J96" s="28"/>
    </row>
    <row r="97" spans="1:10" x14ac:dyDescent="0.3">
      <c r="A97" s="28"/>
      <c r="B97" s="28" t="s">
        <v>357</v>
      </c>
      <c r="C97" s="28" t="s">
        <v>358</v>
      </c>
      <c r="D97" s="28" t="s">
        <v>355</v>
      </c>
      <c r="E97" s="28" t="str">
        <f t="shared" si="1"/>
        <v>14.4</v>
      </c>
      <c r="F97" s="28">
        <v>92</v>
      </c>
      <c r="G97" s="28" t="s">
        <v>359</v>
      </c>
      <c r="H97" s="28" t="s">
        <v>5</v>
      </c>
      <c r="I97" s="28"/>
      <c r="J97" s="28"/>
    </row>
    <row r="98" spans="1:10" x14ac:dyDescent="0.3">
      <c r="A98" s="28"/>
      <c r="B98" s="28" t="s">
        <v>360</v>
      </c>
      <c r="C98" s="28" t="s">
        <v>361</v>
      </c>
      <c r="D98" s="28" t="s">
        <v>362</v>
      </c>
      <c r="E98" s="28" t="str">
        <f t="shared" si="1"/>
        <v>14.3</v>
      </c>
      <c r="F98" s="28">
        <v>64</v>
      </c>
      <c r="G98" s="28" t="s">
        <v>363</v>
      </c>
      <c r="H98" s="28" t="s">
        <v>364</v>
      </c>
      <c r="I98" s="28"/>
      <c r="J98" s="28"/>
    </row>
    <row r="99" spans="1:10" x14ac:dyDescent="0.3">
      <c r="A99" s="28"/>
      <c r="B99" s="28" t="s">
        <v>365</v>
      </c>
      <c r="C99" s="28" t="s">
        <v>366</v>
      </c>
      <c r="D99" s="28" t="s">
        <v>367</v>
      </c>
      <c r="E99" s="28" t="str">
        <f t="shared" si="1"/>
        <v>14.2</v>
      </c>
      <c r="F99" s="28">
        <v>55</v>
      </c>
      <c r="G99" s="28" t="s">
        <v>368</v>
      </c>
      <c r="H99" s="28" t="s">
        <v>10</v>
      </c>
      <c r="I99" s="28"/>
      <c r="J99" s="28"/>
    </row>
    <row r="100" spans="1:10" x14ac:dyDescent="0.3">
      <c r="A100" s="28"/>
      <c r="B100" s="28" t="s">
        <v>369</v>
      </c>
      <c r="C100" s="28" t="s">
        <v>370</v>
      </c>
      <c r="D100" s="28" t="s">
        <v>367</v>
      </c>
      <c r="E100" s="28" t="str">
        <f t="shared" si="1"/>
        <v>14.2</v>
      </c>
      <c r="F100" s="28">
        <v>48</v>
      </c>
      <c r="G100" s="28" t="s">
        <v>371</v>
      </c>
      <c r="H100" s="28" t="s">
        <v>5</v>
      </c>
      <c r="I100" s="28"/>
      <c r="J100" s="28"/>
    </row>
    <row r="101" spans="1:10" x14ac:dyDescent="0.3">
      <c r="A101" s="28"/>
      <c r="B101" s="28" t="s">
        <v>372</v>
      </c>
      <c r="C101" s="28" t="s">
        <v>373</v>
      </c>
      <c r="D101" s="28" t="s">
        <v>4820</v>
      </c>
      <c r="E101" s="28" t="str">
        <f t="shared" si="1"/>
        <v>14.0</v>
      </c>
      <c r="F101" s="28">
        <v>54</v>
      </c>
      <c r="G101" s="28" t="s">
        <v>374</v>
      </c>
      <c r="H101" s="28" t="s">
        <v>4</v>
      </c>
      <c r="I101" s="28"/>
      <c r="J101" s="28"/>
    </row>
    <row r="102" spans="1:10" x14ac:dyDescent="0.3">
      <c r="A102" s="28"/>
      <c r="B102" s="28" t="s">
        <v>375</v>
      </c>
      <c r="C102" s="28" t="s">
        <v>376</v>
      </c>
      <c r="D102" s="28" t="s">
        <v>377</v>
      </c>
      <c r="E102" s="28" t="str">
        <f t="shared" si="1"/>
        <v>13.8</v>
      </c>
      <c r="F102" s="28">
        <v>46</v>
      </c>
      <c r="G102" s="28" t="s">
        <v>378</v>
      </c>
      <c r="H102" s="28" t="s">
        <v>161</v>
      </c>
      <c r="I102" s="28"/>
      <c r="J102" s="28"/>
    </row>
    <row r="103" spans="1:10" x14ac:dyDescent="0.3">
      <c r="A103" s="28"/>
      <c r="B103" s="28" t="s">
        <v>379</v>
      </c>
      <c r="C103" s="28" t="s">
        <v>380</v>
      </c>
      <c r="D103" s="28" t="s">
        <v>381</v>
      </c>
      <c r="E103" s="28" t="str">
        <f t="shared" si="1"/>
        <v>13.6</v>
      </c>
      <c r="F103" s="28">
        <v>77</v>
      </c>
      <c r="G103" s="28" t="s">
        <v>382</v>
      </c>
      <c r="H103" s="28" t="s">
        <v>4</v>
      </c>
      <c r="I103" s="28"/>
      <c r="J103" s="28"/>
    </row>
    <row r="104" spans="1:10" x14ac:dyDescent="0.3">
      <c r="A104" s="28"/>
      <c r="B104" s="28" t="s">
        <v>383</v>
      </c>
      <c r="C104" s="28" t="s">
        <v>384</v>
      </c>
      <c r="D104" s="28" t="s">
        <v>381</v>
      </c>
      <c r="E104" s="28" t="str">
        <f t="shared" si="1"/>
        <v>13.6</v>
      </c>
      <c r="F104" s="28">
        <v>68</v>
      </c>
      <c r="G104" s="28" t="s">
        <v>385</v>
      </c>
      <c r="H104" s="28" t="s">
        <v>97</v>
      </c>
      <c r="I104" s="28"/>
      <c r="J104" s="28"/>
    </row>
    <row r="105" spans="1:10" x14ac:dyDescent="0.3">
      <c r="A105" s="28"/>
      <c r="B105" s="28" t="s">
        <v>386</v>
      </c>
      <c r="C105" s="28" t="s">
        <v>387</v>
      </c>
      <c r="D105" s="28" t="s">
        <v>388</v>
      </c>
      <c r="E105" s="28" t="str">
        <f t="shared" si="1"/>
        <v>13.5</v>
      </c>
      <c r="F105" s="28">
        <v>47</v>
      </c>
      <c r="G105" s="28" t="s">
        <v>114</v>
      </c>
      <c r="H105" s="28" t="s">
        <v>10</v>
      </c>
      <c r="I105" s="28"/>
      <c r="J105" s="28"/>
    </row>
    <row r="106" spans="1:10" x14ac:dyDescent="0.3">
      <c r="A106" s="28"/>
      <c r="B106" s="28" t="s">
        <v>389</v>
      </c>
      <c r="C106" s="28" t="s">
        <v>390</v>
      </c>
      <c r="D106" s="28" t="s">
        <v>388</v>
      </c>
      <c r="E106" s="28" t="str">
        <f t="shared" si="1"/>
        <v>13.5</v>
      </c>
      <c r="F106" s="28">
        <v>75</v>
      </c>
      <c r="G106" s="28" t="s">
        <v>68</v>
      </c>
      <c r="H106" s="28" t="s">
        <v>4</v>
      </c>
      <c r="I106" s="28"/>
      <c r="J106" s="28"/>
    </row>
    <row r="107" spans="1:10" x14ac:dyDescent="0.3">
      <c r="A107" s="28"/>
      <c r="B107" s="28" t="s">
        <v>391</v>
      </c>
      <c r="C107" s="28" t="s">
        <v>392</v>
      </c>
      <c r="D107" s="28" t="s">
        <v>393</v>
      </c>
      <c r="E107" s="28" t="str">
        <f t="shared" si="1"/>
        <v>13.2</v>
      </c>
      <c r="F107" s="28">
        <v>71</v>
      </c>
      <c r="G107" s="28" t="s">
        <v>268</v>
      </c>
      <c r="H107" s="28" t="s">
        <v>44</v>
      </c>
      <c r="I107" s="28"/>
      <c r="J107" s="28"/>
    </row>
    <row r="108" spans="1:10" x14ac:dyDescent="0.3">
      <c r="A108" s="28"/>
      <c r="B108" s="28" t="s">
        <v>394</v>
      </c>
      <c r="C108" s="28" t="s">
        <v>395</v>
      </c>
      <c r="D108" s="28" t="s">
        <v>393</v>
      </c>
      <c r="E108" s="28" t="str">
        <f t="shared" si="1"/>
        <v>13.2</v>
      </c>
      <c r="F108" s="28">
        <v>81</v>
      </c>
      <c r="G108" s="28" t="s">
        <v>396</v>
      </c>
      <c r="H108" s="28" t="s">
        <v>4</v>
      </c>
      <c r="I108" s="28"/>
      <c r="J108" s="28"/>
    </row>
    <row r="109" spans="1:10" x14ac:dyDescent="0.3">
      <c r="A109" s="28"/>
      <c r="B109" s="28" t="s">
        <v>397</v>
      </c>
      <c r="C109" s="28" t="s">
        <v>398</v>
      </c>
      <c r="D109" s="28" t="s">
        <v>399</v>
      </c>
      <c r="E109" s="28" t="str">
        <f t="shared" si="1"/>
        <v>13.1</v>
      </c>
      <c r="F109" s="28">
        <v>73</v>
      </c>
      <c r="G109" s="28" t="s">
        <v>400</v>
      </c>
      <c r="H109" s="28" t="s">
        <v>44</v>
      </c>
      <c r="I109" s="28"/>
      <c r="J109" s="28"/>
    </row>
    <row r="110" spans="1:10" x14ac:dyDescent="0.3">
      <c r="A110" s="28" t="e">
        <f>E110+E111+E112+E113+E114+E115+E116+E117+E118+E119+E120+E121+E122+E123+E124+E125+E126+E127+E128+E129+E130+E131+E132+E133+E134+E135+E136+E137+E138+E139+E140+E149+E150+E151+E152+E153+E154+E155+E156+E157+E158+E159+E160+E161+E162+E163+E164+E165+E166+E167+E168+E169+E170+E171+E172+E173+E174+E175+E176+E177+E178+E179+E180+E181+E182+E183+E184+E185+E186+E187+E188+E189+E190+E191+E192+E193+E194+E195+E196+E197+E198+E199+E200+E201+E202+E203+E204+E205+E206+E207+E208+E209</f>
        <v>#VALUE!</v>
      </c>
      <c r="B110" s="28" t="s">
        <v>401</v>
      </c>
      <c r="C110" s="28" t="s">
        <v>402</v>
      </c>
      <c r="D110" s="28" t="s">
        <v>4819</v>
      </c>
      <c r="E110" s="28" t="str">
        <f t="shared" si="1"/>
        <v>13.0</v>
      </c>
      <c r="F110" s="28">
        <v>63</v>
      </c>
      <c r="G110" s="28" t="s">
        <v>80</v>
      </c>
      <c r="H110" s="28" t="s">
        <v>44</v>
      </c>
      <c r="I110" s="28"/>
      <c r="J110" s="28"/>
    </row>
    <row r="111" spans="1:10" x14ac:dyDescent="0.3">
      <c r="A111" s="28"/>
      <c r="B111" s="28" t="s">
        <v>403</v>
      </c>
      <c r="C111" s="28" t="s">
        <v>404</v>
      </c>
      <c r="D111" s="28" t="s">
        <v>4819</v>
      </c>
      <c r="E111" s="28" t="str">
        <f t="shared" si="1"/>
        <v>13.0</v>
      </c>
      <c r="F111" s="28">
        <v>65</v>
      </c>
      <c r="G111" s="28" t="s">
        <v>320</v>
      </c>
      <c r="H111" s="28" t="s">
        <v>64</v>
      </c>
      <c r="I111" s="28"/>
      <c r="J111" s="28"/>
    </row>
    <row r="112" spans="1:10" x14ac:dyDescent="0.3">
      <c r="A112" s="28"/>
      <c r="B112" s="28" t="s">
        <v>405</v>
      </c>
      <c r="C112" s="28" t="s">
        <v>406</v>
      </c>
      <c r="D112" s="28" t="s">
        <v>407</v>
      </c>
      <c r="E112" s="28" t="str">
        <f t="shared" si="1"/>
        <v>12.9</v>
      </c>
      <c r="F112" s="28">
        <v>62</v>
      </c>
      <c r="G112" s="28" t="s">
        <v>199</v>
      </c>
      <c r="H112" s="28" t="s">
        <v>44</v>
      </c>
      <c r="I112" s="28"/>
      <c r="J112" s="28"/>
    </row>
    <row r="113" spans="1:10" x14ac:dyDescent="0.3">
      <c r="A113" s="28"/>
      <c r="B113" s="28" t="s">
        <v>408</v>
      </c>
      <c r="C113" s="28" t="s">
        <v>409</v>
      </c>
      <c r="D113" s="28" t="s">
        <v>410</v>
      </c>
      <c r="E113" s="28" t="str">
        <f t="shared" si="1"/>
        <v>12.8</v>
      </c>
      <c r="F113" s="28">
        <v>95</v>
      </c>
      <c r="G113" s="28" t="s">
        <v>411</v>
      </c>
      <c r="H113" s="28" t="s">
        <v>412</v>
      </c>
      <c r="I113" s="28"/>
      <c r="J113" s="28"/>
    </row>
    <row r="114" spans="1:10" x14ac:dyDescent="0.3">
      <c r="A114" s="28"/>
      <c r="B114" s="28" t="s">
        <v>413</v>
      </c>
      <c r="C114" s="28" t="s">
        <v>414</v>
      </c>
      <c r="D114" s="28" t="s">
        <v>415</v>
      </c>
      <c r="E114" s="28" t="str">
        <f t="shared" si="1"/>
        <v>12.6</v>
      </c>
      <c r="F114" s="28">
        <v>65</v>
      </c>
      <c r="G114" s="28" t="s">
        <v>416</v>
      </c>
      <c r="H114" s="28" t="s">
        <v>161</v>
      </c>
      <c r="I114" s="28"/>
      <c r="J114" s="28"/>
    </row>
    <row r="115" spans="1:10" x14ac:dyDescent="0.3">
      <c r="A115" s="28"/>
      <c r="B115" s="28" t="s">
        <v>417</v>
      </c>
      <c r="C115" s="28" t="s">
        <v>418</v>
      </c>
      <c r="D115" s="28" t="s">
        <v>415</v>
      </c>
      <c r="E115" s="28" t="str">
        <f t="shared" si="1"/>
        <v>12.6</v>
      </c>
      <c r="F115" s="28">
        <v>78</v>
      </c>
      <c r="G115" s="28" t="s">
        <v>68</v>
      </c>
      <c r="H115" s="28" t="s">
        <v>4</v>
      </c>
      <c r="I115" s="28"/>
      <c r="J115" s="28"/>
    </row>
    <row r="116" spans="1:10" x14ac:dyDescent="0.3">
      <c r="A116" s="28"/>
      <c r="B116" s="28" t="s">
        <v>419</v>
      </c>
      <c r="C116" s="28" t="s">
        <v>420</v>
      </c>
      <c r="D116" s="28" t="s">
        <v>415</v>
      </c>
      <c r="E116" s="28" t="str">
        <f t="shared" si="1"/>
        <v>12.6</v>
      </c>
      <c r="F116" s="28">
        <v>77</v>
      </c>
      <c r="G116" s="28" t="s">
        <v>421</v>
      </c>
      <c r="H116" s="28" t="s">
        <v>3</v>
      </c>
      <c r="I116" s="28"/>
      <c r="J116" s="28"/>
    </row>
    <row r="117" spans="1:10" x14ac:dyDescent="0.3">
      <c r="A117" s="28"/>
      <c r="B117" s="28" t="s">
        <v>422</v>
      </c>
      <c r="C117" s="28" t="s">
        <v>423</v>
      </c>
      <c r="D117" s="28" t="s">
        <v>424</v>
      </c>
      <c r="E117" s="28" t="str">
        <f t="shared" si="1"/>
        <v>12.4</v>
      </c>
      <c r="F117" s="28">
        <v>80</v>
      </c>
      <c r="G117" s="28" t="s">
        <v>425</v>
      </c>
      <c r="H117" s="28" t="s">
        <v>44</v>
      </c>
      <c r="I117" s="28"/>
      <c r="J117" s="28"/>
    </row>
    <row r="118" spans="1:10" x14ac:dyDescent="0.3">
      <c r="A118" s="28"/>
      <c r="B118" s="28" t="s">
        <v>426</v>
      </c>
      <c r="C118" s="28" t="s">
        <v>427</v>
      </c>
      <c r="D118" s="28" t="s">
        <v>424</v>
      </c>
      <c r="E118" s="28" t="str">
        <f t="shared" si="1"/>
        <v>12.4</v>
      </c>
      <c r="F118" s="28">
        <v>52</v>
      </c>
      <c r="G118" s="28" t="s">
        <v>211</v>
      </c>
      <c r="H118" s="28" t="s">
        <v>161</v>
      </c>
      <c r="I118" s="28"/>
      <c r="J118" s="28"/>
    </row>
    <row r="119" spans="1:10" x14ac:dyDescent="0.3">
      <c r="A119" s="28"/>
      <c r="B119" s="28" t="s">
        <v>428</v>
      </c>
      <c r="C119" s="28" t="s">
        <v>429</v>
      </c>
      <c r="D119" s="28" t="s">
        <v>430</v>
      </c>
      <c r="E119" s="28" t="str">
        <f t="shared" si="1"/>
        <v>12.2</v>
      </c>
      <c r="F119" s="28">
        <v>49</v>
      </c>
      <c r="G119" s="28" t="s">
        <v>431</v>
      </c>
      <c r="H119" s="28" t="s">
        <v>10</v>
      </c>
      <c r="I119" s="28"/>
      <c r="J119" s="28"/>
    </row>
    <row r="120" spans="1:10" x14ac:dyDescent="0.3">
      <c r="A120" s="28"/>
      <c r="B120" s="28" t="s">
        <v>432</v>
      </c>
      <c r="C120" s="28" t="s">
        <v>433</v>
      </c>
      <c r="D120" s="28" t="s">
        <v>434</v>
      </c>
      <c r="E120" s="28" t="str">
        <f t="shared" si="1"/>
        <v>12.1</v>
      </c>
      <c r="F120" s="28">
        <v>66</v>
      </c>
      <c r="G120" s="28" t="s">
        <v>435</v>
      </c>
      <c r="H120" s="28" t="s">
        <v>9</v>
      </c>
      <c r="I120" s="28"/>
      <c r="J120" s="28"/>
    </row>
    <row r="121" spans="1:10" x14ac:dyDescent="0.3">
      <c r="A121" s="28"/>
      <c r="B121" s="28" t="s">
        <v>436</v>
      </c>
      <c r="C121" s="28" t="s">
        <v>437</v>
      </c>
      <c r="D121" s="28" t="s">
        <v>4821</v>
      </c>
      <c r="E121" s="28" t="str">
        <f t="shared" si="1"/>
        <v>12.0</v>
      </c>
      <c r="F121" s="28" t="s">
        <v>8</v>
      </c>
      <c r="G121" s="28" t="s">
        <v>122</v>
      </c>
      <c r="H121" s="28" t="s">
        <v>438</v>
      </c>
      <c r="I121" s="28"/>
      <c r="J121" s="28"/>
    </row>
    <row r="122" spans="1:10" x14ac:dyDescent="0.3">
      <c r="A122" s="28"/>
      <c r="B122" s="28" t="s">
        <v>439</v>
      </c>
      <c r="C122" s="28" t="s">
        <v>440</v>
      </c>
      <c r="D122" s="28" t="s">
        <v>4821</v>
      </c>
      <c r="E122" s="28" t="str">
        <f t="shared" si="1"/>
        <v>12.0</v>
      </c>
      <c r="F122" s="28">
        <v>92</v>
      </c>
      <c r="G122" s="28" t="s">
        <v>441</v>
      </c>
      <c r="H122" s="28" t="s">
        <v>302</v>
      </c>
      <c r="I122" s="28"/>
      <c r="J122" s="28"/>
    </row>
    <row r="123" spans="1:10" x14ac:dyDescent="0.3">
      <c r="A123" s="28"/>
      <c r="B123" s="28" t="s">
        <v>442</v>
      </c>
      <c r="C123" s="28" t="s">
        <v>443</v>
      </c>
      <c r="D123" s="28" t="s">
        <v>444</v>
      </c>
      <c r="E123" s="28" t="str">
        <f t="shared" si="1"/>
        <v>11.9</v>
      </c>
      <c r="F123" s="28">
        <v>59</v>
      </c>
      <c r="G123" s="28" t="s">
        <v>173</v>
      </c>
      <c r="H123" s="28" t="s">
        <v>97</v>
      </c>
      <c r="I123" s="28"/>
      <c r="J123" s="28"/>
    </row>
    <row r="124" spans="1:10" x14ac:dyDescent="0.3">
      <c r="A124" s="28"/>
      <c r="B124" s="28" t="s">
        <v>445</v>
      </c>
      <c r="C124" s="28" t="s">
        <v>446</v>
      </c>
      <c r="D124" s="28" t="s">
        <v>447</v>
      </c>
      <c r="E124" s="28" t="str">
        <f t="shared" si="1"/>
        <v>11.8</v>
      </c>
      <c r="F124" s="28">
        <v>78</v>
      </c>
      <c r="G124" s="28" t="s">
        <v>448</v>
      </c>
      <c r="H124" s="28" t="s">
        <v>44</v>
      </c>
      <c r="I124" s="28"/>
      <c r="J124" s="28"/>
    </row>
    <row r="125" spans="1:10" x14ac:dyDescent="0.3">
      <c r="A125" s="28"/>
      <c r="B125" s="28" t="s">
        <v>449</v>
      </c>
      <c r="C125" s="28" t="s">
        <v>450</v>
      </c>
      <c r="D125" s="28" t="s">
        <v>447</v>
      </c>
      <c r="E125" s="28" t="str">
        <f t="shared" si="1"/>
        <v>11.8</v>
      </c>
      <c r="F125" s="28">
        <v>89</v>
      </c>
      <c r="G125" s="28" t="s">
        <v>142</v>
      </c>
      <c r="H125" s="28" t="s">
        <v>44</v>
      </c>
      <c r="I125" s="28"/>
      <c r="J125" s="28"/>
    </row>
    <row r="126" spans="1:10" x14ac:dyDescent="0.3">
      <c r="A126" s="28"/>
      <c r="B126" s="28" t="s">
        <v>451</v>
      </c>
      <c r="C126" s="28" t="s">
        <v>452</v>
      </c>
      <c r="D126" s="28" t="s">
        <v>453</v>
      </c>
      <c r="E126" s="28" t="str">
        <f t="shared" si="1"/>
        <v>11.7</v>
      </c>
      <c r="F126" s="28">
        <v>50</v>
      </c>
      <c r="G126" s="28" t="s">
        <v>199</v>
      </c>
      <c r="H126" s="28" t="s">
        <v>44</v>
      </c>
      <c r="I126" s="28"/>
      <c r="J126" s="28"/>
    </row>
    <row r="127" spans="1:10" x14ac:dyDescent="0.3">
      <c r="A127" s="28"/>
      <c r="B127" s="28" t="s">
        <v>454</v>
      </c>
      <c r="C127" s="28" t="s">
        <v>455</v>
      </c>
      <c r="D127" s="28" t="s">
        <v>456</v>
      </c>
      <c r="E127" s="28" t="str">
        <f t="shared" si="1"/>
        <v>11.6</v>
      </c>
      <c r="F127" s="28">
        <v>61</v>
      </c>
      <c r="G127" s="28" t="s">
        <v>199</v>
      </c>
      <c r="H127" s="28" t="s">
        <v>44</v>
      </c>
      <c r="I127" s="28"/>
      <c r="J127" s="28"/>
    </row>
    <row r="128" spans="1:10" x14ac:dyDescent="0.3">
      <c r="A128" s="28"/>
      <c r="B128" s="28" t="s">
        <v>457</v>
      </c>
      <c r="C128" s="28" t="s">
        <v>458</v>
      </c>
      <c r="D128" s="28" t="s">
        <v>459</v>
      </c>
      <c r="E128" s="28" t="str">
        <f t="shared" si="1"/>
        <v>11.5</v>
      </c>
      <c r="F128" s="28">
        <v>51</v>
      </c>
      <c r="G128" s="28" t="s">
        <v>460</v>
      </c>
      <c r="H128" s="28" t="s">
        <v>44</v>
      </c>
      <c r="I128" s="28"/>
      <c r="J128" s="28"/>
    </row>
    <row r="129" spans="1:10" x14ac:dyDescent="0.3">
      <c r="A129" s="28"/>
      <c r="B129" s="28" t="s">
        <v>461</v>
      </c>
      <c r="C129" s="28" t="s">
        <v>462</v>
      </c>
      <c r="D129" s="28" t="s">
        <v>459</v>
      </c>
      <c r="E129" s="28" t="str">
        <f t="shared" ref="E129:E146" si="2">MID(D129,2,4)</f>
        <v>11.5</v>
      </c>
      <c r="F129" s="28">
        <v>61</v>
      </c>
      <c r="G129" s="28" t="s">
        <v>463</v>
      </c>
      <c r="H129" s="28" t="s">
        <v>161</v>
      </c>
      <c r="I129" s="28"/>
      <c r="J129" s="28"/>
    </row>
    <row r="130" spans="1:10" x14ac:dyDescent="0.3">
      <c r="A130" s="28"/>
      <c r="B130" s="28" t="s">
        <v>464</v>
      </c>
      <c r="C130" s="28" t="s">
        <v>465</v>
      </c>
      <c r="D130" s="28" t="s">
        <v>466</v>
      </c>
      <c r="E130" s="28" t="str">
        <f t="shared" si="2"/>
        <v>11.3</v>
      </c>
      <c r="F130" s="28">
        <v>83</v>
      </c>
      <c r="G130" s="28" t="s">
        <v>467</v>
      </c>
      <c r="H130" s="28" t="s">
        <v>4</v>
      </c>
      <c r="I130" s="28"/>
      <c r="J130" s="28"/>
    </row>
    <row r="131" spans="1:10" x14ac:dyDescent="0.3">
      <c r="A131" s="28"/>
      <c r="B131" s="28" t="s">
        <v>468</v>
      </c>
      <c r="C131" s="28" t="s">
        <v>469</v>
      </c>
      <c r="D131" s="28" t="s">
        <v>470</v>
      </c>
      <c r="E131" s="28" t="str">
        <f t="shared" si="2"/>
        <v>11.1</v>
      </c>
      <c r="F131" s="28">
        <v>34</v>
      </c>
      <c r="G131" s="28" t="s">
        <v>72</v>
      </c>
      <c r="H131" s="28" t="s">
        <v>44</v>
      </c>
      <c r="I131" s="28"/>
      <c r="J131" s="28"/>
    </row>
    <row r="132" spans="1:10" x14ac:dyDescent="0.3">
      <c r="A132" s="28"/>
      <c r="B132" s="28" t="s">
        <v>471</v>
      </c>
      <c r="C132" s="28" t="s">
        <v>472</v>
      </c>
      <c r="D132" s="28" t="s">
        <v>470</v>
      </c>
      <c r="E132" s="28" t="str">
        <f t="shared" si="2"/>
        <v>11.1</v>
      </c>
      <c r="F132" s="28">
        <v>63</v>
      </c>
      <c r="G132" s="28" t="s">
        <v>473</v>
      </c>
      <c r="H132" s="28" t="s">
        <v>64</v>
      </c>
      <c r="I132" s="28"/>
      <c r="J132" s="28"/>
    </row>
    <row r="133" spans="1:10" x14ac:dyDescent="0.3">
      <c r="A133" s="28"/>
      <c r="B133" s="28" t="s">
        <v>474</v>
      </c>
      <c r="C133" s="28" t="s">
        <v>475</v>
      </c>
      <c r="D133" s="28" t="s">
        <v>470</v>
      </c>
      <c r="E133" s="28" t="str">
        <f t="shared" si="2"/>
        <v>11.1</v>
      </c>
      <c r="F133" s="28">
        <v>51</v>
      </c>
      <c r="G133" s="28" t="s">
        <v>476</v>
      </c>
      <c r="H133" s="28" t="s">
        <v>97</v>
      </c>
      <c r="I133" s="28"/>
      <c r="J133" s="28"/>
    </row>
    <row r="134" spans="1:10" x14ac:dyDescent="0.3">
      <c r="A134" s="28"/>
      <c r="B134" s="28" t="s">
        <v>477</v>
      </c>
      <c r="C134" s="28" t="s">
        <v>478</v>
      </c>
      <c r="D134" s="28" t="s">
        <v>470</v>
      </c>
      <c r="E134" s="28" t="str">
        <f t="shared" si="2"/>
        <v>11.1</v>
      </c>
      <c r="F134" s="28" t="s">
        <v>8</v>
      </c>
      <c r="G134" s="28" t="s">
        <v>68</v>
      </c>
      <c r="H134" s="28" t="s">
        <v>4</v>
      </c>
      <c r="I134" s="28"/>
      <c r="J134" s="28"/>
    </row>
    <row r="135" spans="1:10" x14ac:dyDescent="0.3">
      <c r="A135" s="28"/>
      <c r="B135" s="28" t="s">
        <v>479</v>
      </c>
      <c r="C135" s="28" t="s">
        <v>480</v>
      </c>
      <c r="D135" s="28" t="s">
        <v>481</v>
      </c>
      <c r="E135" s="28" t="str">
        <f>MID(D135,2,3)</f>
        <v xml:space="preserve">11 </v>
      </c>
      <c r="F135" s="28">
        <v>72</v>
      </c>
      <c r="G135" s="28" t="s">
        <v>122</v>
      </c>
      <c r="H135" s="28" t="s">
        <v>146</v>
      </c>
      <c r="I135" s="28"/>
      <c r="J135" s="28"/>
    </row>
    <row r="136" spans="1:10" x14ac:dyDescent="0.3">
      <c r="A136" s="28"/>
      <c r="B136" s="28" t="s">
        <v>482</v>
      </c>
      <c r="C136" s="28" t="s">
        <v>483</v>
      </c>
      <c r="D136" s="28" t="s">
        <v>481</v>
      </c>
      <c r="E136" s="28" t="str">
        <f>MID(D136,2,3)</f>
        <v xml:space="preserve">11 </v>
      </c>
      <c r="F136" s="28">
        <v>51</v>
      </c>
      <c r="G136" s="28" t="s">
        <v>484</v>
      </c>
      <c r="H136" s="28" t="s">
        <v>10</v>
      </c>
      <c r="I136" s="28"/>
      <c r="J136" s="28"/>
    </row>
    <row r="137" spans="1:10" x14ac:dyDescent="0.3">
      <c r="A137" s="28"/>
      <c r="B137" s="28" t="s">
        <v>485</v>
      </c>
      <c r="C137" s="28" t="s">
        <v>486</v>
      </c>
      <c r="D137" s="28" t="s">
        <v>487</v>
      </c>
      <c r="E137" s="28" t="str">
        <f t="shared" si="2"/>
        <v>10.9</v>
      </c>
      <c r="F137" s="28">
        <v>64</v>
      </c>
      <c r="G137" s="28" t="s">
        <v>488</v>
      </c>
      <c r="H137" s="28" t="s">
        <v>97</v>
      </c>
      <c r="I137" s="28"/>
      <c r="J137" s="28"/>
    </row>
    <row r="138" spans="1:10" x14ac:dyDescent="0.3">
      <c r="A138" s="28"/>
      <c r="B138" s="28" t="s">
        <v>489</v>
      </c>
      <c r="C138" s="28" t="s">
        <v>490</v>
      </c>
      <c r="D138" s="28" t="s">
        <v>487</v>
      </c>
      <c r="E138" s="28" t="str">
        <f t="shared" si="2"/>
        <v>10.9</v>
      </c>
      <c r="F138" s="28">
        <v>79</v>
      </c>
      <c r="G138" s="28" t="s">
        <v>268</v>
      </c>
      <c r="H138" s="28" t="s">
        <v>44</v>
      </c>
      <c r="I138" s="28"/>
      <c r="J138" s="28"/>
    </row>
    <row r="139" spans="1:10" x14ac:dyDescent="0.3">
      <c r="A139" s="28"/>
      <c r="B139" s="28" t="s">
        <v>491</v>
      </c>
      <c r="C139" s="28" t="s">
        <v>492</v>
      </c>
      <c r="D139" s="28" t="s">
        <v>493</v>
      </c>
      <c r="E139" s="28" t="str">
        <f t="shared" si="2"/>
        <v>10.8</v>
      </c>
      <c r="F139" s="28">
        <v>74</v>
      </c>
      <c r="G139" s="28" t="s">
        <v>396</v>
      </c>
      <c r="H139" s="28" t="s">
        <v>494</v>
      </c>
      <c r="I139" s="28"/>
      <c r="J139" s="28"/>
    </row>
    <row r="140" spans="1:10" x14ac:dyDescent="0.3">
      <c r="A140" s="28"/>
      <c r="B140" s="28" t="s">
        <v>495</v>
      </c>
      <c r="C140" s="28" t="s">
        <v>496</v>
      </c>
      <c r="D140" s="28" t="s">
        <v>493</v>
      </c>
      <c r="E140" s="28" t="str">
        <f t="shared" si="2"/>
        <v>10.8</v>
      </c>
      <c r="F140" s="28">
        <v>86</v>
      </c>
      <c r="G140" s="28" t="s">
        <v>173</v>
      </c>
      <c r="H140" s="28" t="s">
        <v>497</v>
      </c>
      <c r="I140" s="28"/>
      <c r="J140" s="28"/>
    </row>
    <row r="141" spans="1:10" x14ac:dyDescent="0.3">
      <c r="A141" s="28"/>
      <c r="B141" s="28" t="s">
        <v>498</v>
      </c>
      <c r="C141" s="28" t="s">
        <v>499</v>
      </c>
      <c r="D141" s="28" t="s">
        <v>500</v>
      </c>
      <c r="E141" s="28" t="str">
        <f t="shared" si="2"/>
        <v>10.7</v>
      </c>
      <c r="F141" s="28">
        <v>81</v>
      </c>
      <c r="G141" s="28" t="s">
        <v>130</v>
      </c>
      <c r="H141" s="28" t="s">
        <v>44</v>
      </c>
      <c r="I141" s="28"/>
      <c r="J141" s="28"/>
    </row>
    <row r="142" spans="1:10" x14ac:dyDescent="0.3">
      <c r="A142" s="28"/>
      <c r="B142" s="28" t="s">
        <v>501</v>
      </c>
      <c r="C142" s="28" t="s">
        <v>502</v>
      </c>
      <c r="D142" s="28" t="s">
        <v>500</v>
      </c>
      <c r="E142" s="28" t="str">
        <f t="shared" si="2"/>
        <v>10.7</v>
      </c>
      <c r="F142" s="28">
        <v>51</v>
      </c>
      <c r="G142" s="28" t="s">
        <v>122</v>
      </c>
      <c r="H142" s="28" t="s">
        <v>4</v>
      </c>
      <c r="I142" s="28"/>
      <c r="J142" s="28"/>
    </row>
    <row r="143" spans="1:10" x14ac:dyDescent="0.3">
      <c r="A143" s="28"/>
      <c r="B143" s="28" t="s">
        <v>503</v>
      </c>
      <c r="C143" s="28" t="s">
        <v>504</v>
      </c>
      <c r="D143" s="28" t="s">
        <v>505</v>
      </c>
      <c r="E143" s="28" t="str">
        <f t="shared" si="2"/>
        <v>10.6</v>
      </c>
      <c r="F143" s="28">
        <v>61</v>
      </c>
      <c r="G143" s="28" t="s">
        <v>506</v>
      </c>
      <c r="H143" s="28" t="s">
        <v>507</v>
      </c>
      <c r="I143" s="28"/>
      <c r="J143" s="28"/>
    </row>
    <row r="144" spans="1:10" x14ac:dyDescent="0.3">
      <c r="A144" s="28"/>
      <c r="B144" s="28" t="s">
        <v>508</v>
      </c>
      <c r="C144" s="28" t="s">
        <v>509</v>
      </c>
      <c r="D144" s="28" t="s">
        <v>510</v>
      </c>
      <c r="E144" s="28" t="str">
        <f t="shared" si="2"/>
        <v>10.4</v>
      </c>
      <c r="F144" s="28">
        <v>79</v>
      </c>
      <c r="G144" s="28" t="s">
        <v>511</v>
      </c>
      <c r="H144" s="28" t="s">
        <v>44</v>
      </c>
      <c r="I144" s="28"/>
      <c r="J144" s="28"/>
    </row>
    <row r="145" spans="1:10" x14ac:dyDescent="0.3">
      <c r="A145" s="28"/>
      <c r="B145" s="28" t="s">
        <v>512</v>
      </c>
      <c r="C145" s="28" t="s">
        <v>513</v>
      </c>
      <c r="D145" s="28" t="s">
        <v>510</v>
      </c>
      <c r="E145" s="28" t="str">
        <f t="shared" si="2"/>
        <v>10.4</v>
      </c>
      <c r="F145" s="28">
        <v>78</v>
      </c>
      <c r="G145" s="28" t="s">
        <v>514</v>
      </c>
      <c r="H145" s="28" t="s">
        <v>515</v>
      </c>
      <c r="I145" s="28"/>
      <c r="J145" s="28"/>
    </row>
    <row r="146" spans="1:10" x14ac:dyDescent="0.3">
      <c r="A146" s="28"/>
      <c r="B146" s="28" t="s">
        <v>516</v>
      </c>
      <c r="C146" s="28" t="s">
        <v>517</v>
      </c>
      <c r="D146" s="28" t="s">
        <v>518</v>
      </c>
      <c r="E146" s="28" t="str">
        <f t="shared" si="2"/>
        <v>10.1</v>
      </c>
      <c r="F146" s="28">
        <v>66</v>
      </c>
      <c r="G146" s="28" t="s">
        <v>519</v>
      </c>
      <c r="H146" s="28" t="s">
        <v>4</v>
      </c>
      <c r="I146" s="28"/>
      <c r="J146" s="28"/>
    </row>
    <row r="147" spans="1:10" x14ac:dyDescent="0.3">
      <c r="A147" s="28"/>
      <c r="B147" s="28" t="s">
        <v>520</v>
      </c>
      <c r="C147" s="28" t="s">
        <v>521</v>
      </c>
      <c r="D147" s="28" t="s">
        <v>522</v>
      </c>
      <c r="E147" s="28" t="str">
        <f>MID(D147,2,3)</f>
        <v>9.9</v>
      </c>
      <c r="F147" s="28">
        <v>69</v>
      </c>
      <c r="G147" s="28" t="s">
        <v>165</v>
      </c>
      <c r="H147" s="28" t="s">
        <v>166</v>
      </c>
      <c r="I147" s="28"/>
      <c r="J147" s="28"/>
    </row>
    <row r="148" spans="1:10" x14ac:dyDescent="0.3">
      <c r="A148" s="28"/>
      <c r="B148" s="28" t="s">
        <v>523</v>
      </c>
      <c r="C148" s="28" t="s">
        <v>524</v>
      </c>
      <c r="D148" s="28" t="s">
        <v>522</v>
      </c>
      <c r="E148" s="28" t="str">
        <f t="shared" ref="E148:E205" si="3">MID(D148,2,3)</f>
        <v>9.9</v>
      </c>
      <c r="F148" s="28">
        <v>90</v>
      </c>
      <c r="G148" s="28" t="s">
        <v>525</v>
      </c>
      <c r="H148" s="28" t="s">
        <v>44</v>
      </c>
      <c r="I148" s="28"/>
      <c r="J148" s="28"/>
    </row>
    <row r="149" spans="1:10" x14ac:dyDescent="0.3">
      <c r="A149" s="28"/>
      <c r="B149" s="28" t="s">
        <v>526</v>
      </c>
      <c r="C149" s="28" t="s">
        <v>527</v>
      </c>
      <c r="D149" s="28" t="s">
        <v>522</v>
      </c>
      <c r="E149" s="28" t="str">
        <f t="shared" si="3"/>
        <v>9.9</v>
      </c>
      <c r="F149" s="28">
        <v>49</v>
      </c>
      <c r="G149" s="28" t="s">
        <v>528</v>
      </c>
      <c r="H149" s="28" t="s">
        <v>10</v>
      </c>
      <c r="I149" s="28"/>
      <c r="J149" s="28"/>
    </row>
    <row r="150" spans="1:10" x14ac:dyDescent="0.3">
      <c r="A150" s="28"/>
      <c r="B150" s="28" t="s">
        <v>529</v>
      </c>
      <c r="C150" s="28" t="s">
        <v>530</v>
      </c>
      <c r="D150" s="28" t="s">
        <v>531</v>
      </c>
      <c r="E150" s="28" t="str">
        <f t="shared" si="3"/>
        <v>9.8</v>
      </c>
      <c r="F150" s="28">
        <v>53</v>
      </c>
      <c r="G150" s="28" t="s">
        <v>268</v>
      </c>
      <c r="H150" s="28" t="s">
        <v>161</v>
      </c>
      <c r="I150" s="28"/>
      <c r="J150" s="28"/>
    </row>
    <row r="151" spans="1:10" x14ac:dyDescent="0.3">
      <c r="A151" s="28"/>
      <c r="B151" s="28" t="s">
        <v>532</v>
      </c>
      <c r="C151" s="28" t="s">
        <v>533</v>
      </c>
      <c r="D151" s="28" t="s">
        <v>531</v>
      </c>
      <c r="E151" s="28" t="str">
        <f t="shared" si="3"/>
        <v>9.8</v>
      </c>
      <c r="F151" s="28">
        <v>57</v>
      </c>
      <c r="G151" s="28" t="s">
        <v>330</v>
      </c>
      <c r="H151" s="28" t="s">
        <v>161</v>
      </c>
      <c r="I151" s="28"/>
      <c r="J151" s="28"/>
    </row>
    <row r="152" spans="1:10" x14ac:dyDescent="0.3">
      <c r="A152" s="28"/>
      <c r="B152" s="28" t="s">
        <v>534</v>
      </c>
      <c r="C152" s="28" t="s">
        <v>535</v>
      </c>
      <c r="D152" s="28" t="s">
        <v>536</v>
      </c>
      <c r="E152" s="28" t="str">
        <f t="shared" si="3"/>
        <v>9.7</v>
      </c>
      <c r="F152" s="28">
        <v>36</v>
      </c>
      <c r="G152" s="28" t="s">
        <v>72</v>
      </c>
      <c r="H152" s="28" t="s">
        <v>166</v>
      </c>
      <c r="I152" s="28"/>
      <c r="J152" s="28"/>
    </row>
    <row r="153" spans="1:10" x14ac:dyDescent="0.3">
      <c r="A153" s="28"/>
      <c r="B153" s="28" t="s">
        <v>537</v>
      </c>
      <c r="C153" s="28" t="s">
        <v>538</v>
      </c>
      <c r="D153" s="28" t="s">
        <v>536</v>
      </c>
      <c r="E153" s="28" t="str">
        <f t="shared" si="3"/>
        <v>9.7</v>
      </c>
      <c r="F153" s="28">
        <v>42</v>
      </c>
      <c r="G153" s="28" t="s">
        <v>539</v>
      </c>
      <c r="H153" s="28" t="s">
        <v>44</v>
      </c>
      <c r="I153" s="28"/>
      <c r="J153" s="28"/>
    </row>
    <row r="154" spans="1:10" x14ac:dyDescent="0.3">
      <c r="A154" s="28"/>
      <c r="B154" s="28" t="s">
        <v>540</v>
      </c>
      <c r="C154" s="28" t="s">
        <v>541</v>
      </c>
      <c r="D154" s="28" t="s">
        <v>542</v>
      </c>
      <c r="E154" s="28" t="str">
        <f t="shared" si="3"/>
        <v>9.6</v>
      </c>
      <c r="F154" s="28">
        <v>50</v>
      </c>
      <c r="G154" s="28" t="s">
        <v>543</v>
      </c>
      <c r="H154" s="28" t="s">
        <v>10</v>
      </c>
      <c r="I154" s="28"/>
      <c r="J154" s="28"/>
    </row>
    <row r="155" spans="1:10" x14ac:dyDescent="0.3">
      <c r="A155" s="28"/>
      <c r="B155" s="28" t="s">
        <v>544</v>
      </c>
      <c r="C155" s="28" t="s">
        <v>545</v>
      </c>
      <c r="D155" s="28" t="s">
        <v>542</v>
      </c>
      <c r="E155" s="28" t="str">
        <f t="shared" si="3"/>
        <v>9.6</v>
      </c>
      <c r="F155" s="28">
        <v>65</v>
      </c>
      <c r="G155" s="28" t="s">
        <v>546</v>
      </c>
      <c r="H155" s="28" t="s">
        <v>44</v>
      </c>
      <c r="I155" s="28"/>
      <c r="J155" s="28"/>
    </row>
    <row r="156" spans="1:10" x14ac:dyDescent="0.3">
      <c r="A156" s="28"/>
      <c r="B156" s="28" t="s">
        <v>547</v>
      </c>
      <c r="C156" s="28" t="s">
        <v>548</v>
      </c>
      <c r="D156" s="28" t="s">
        <v>549</v>
      </c>
      <c r="E156" s="28" t="str">
        <f t="shared" si="3"/>
        <v>9.5</v>
      </c>
      <c r="F156" s="28">
        <v>55</v>
      </c>
      <c r="G156" s="28" t="s">
        <v>118</v>
      </c>
      <c r="H156" s="28" t="s">
        <v>6</v>
      </c>
      <c r="I156" s="28"/>
      <c r="J156" s="28"/>
    </row>
    <row r="157" spans="1:10" x14ac:dyDescent="0.3">
      <c r="A157" s="28"/>
      <c r="B157" s="28" t="s">
        <v>550</v>
      </c>
      <c r="C157" s="28" t="s">
        <v>551</v>
      </c>
      <c r="D157" s="28" t="s">
        <v>549</v>
      </c>
      <c r="E157" s="28" t="str">
        <f t="shared" si="3"/>
        <v>9.5</v>
      </c>
      <c r="F157" s="28">
        <v>77</v>
      </c>
      <c r="G157" s="28" t="s">
        <v>552</v>
      </c>
      <c r="H157" s="28" t="s">
        <v>97</v>
      </c>
      <c r="I157" s="28"/>
      <c r="J157" s="28"/>
    </row>
    <row r="158" spans="1:10" x14ac:dyDescent="0.3">
      <c r="A158" s="28"/>
      <c r="B158" s="28" t="s">
        <v>553</v>
      </c>
      <c r="C158" s="28" t="s">
        <v>554</v>
      </c>
      <c r="D158" s="28" t="s">
        <v>555</v>
      </c>
      <c r="E158" s="28" t="str">
        <f t="shared" si="3"/>
        <v>9.4</v>
      </c>
      <c r="F158" s="28">
        <v>76</v>
      </c>
      <c r="G158" s="28" t="s">
        <v>556</v>
      </c>
      <c r="H158" s="28" t="s">
        <v>44</v>
      </c>
      <c r="I158" s="28"/>
      <c r="J158" s="28"/>
    </row>
    <row r="159" spans="1:10" x14ac:dyDescent="0.3">
      <c r="A159" s="28"/>
      <c r="B159" s="28" t="s">
        <v>557</v>
      </c>
      <c r="C159" s="28" t="s">
        <v>558</v>
      </c>
      <c r="D159" s="28" t="s">
        <v>555</v>
      </c>
      <c r="E159" s="28" t="str">
        <f t="shared" si="3"/>
        <v>9.4</v>
      </c>
      <c r="F159" s="28">
        <v>77</v>
      </c>
      <c r="G159" s="28" t="s">
        <v>559</v>
      </c>
      <c r="H159" s="28" t="s">
        <v>412</v>
      </c>
      <c r="I159" s="28"/>
      <c r="J159" s="28"/>
    </row>
    <row r="160" spans="1:10" x14ac:dyDescent="0.3">
      <c r="A160" s="28"/>
      <c r="B160" s="28" t="s">
        <v>560</v>
      </c>
      <c r="C160" s="28" t="s">
        <v>561</v>
      </c>
      <c r="D160" s="28" t="s">
        <v>555</v>
      </c>
      <c r="E160" s="28" t="str">
        <f t="shared" si="3"/>
        <v>9.4</v>
      </c>
      <c r="F160" s="28">
        <v>68</v>
      </c>
      <c r="G160" s="28" t="s">
        <v>562</v>
      </c>
      <c r="H160" s="28" t="s">
        <v>563</v>
      </c>
      <c r="I160" s="28"/>
      <c r="J160" s="28"/>
    </row>
    <row r="161" spans="1:10" x14ac:dyDescent="0.3">
      <c r="A161" s="28"/>
      <c r="B161" s="28" t="s">
        <v>564</v>
      </c>
      <c r="C161" s="28" t="s">
        <v>565</v>
      </c>
      <c r="D161" s="28" t="s">
        <v>566</v>
      </c>
      <c r="E161" s="28" t="str">
        <f t="shared" si="3"/>
        <v>9.3</v>
      </c>
      <c r="F161" s="28">
        <v>68</v>
      </c>
      <c r="G161" s="28" t="s">
        <v>567</v>
      </c>
      <c r="H161" s="28" t="s">
        <v>44</v>
      </c>
      <c r="I161" s="28"/>
      <c r="J161" s="28"/>
    </row>
    <row r="162" spans="1:10" x14ac:dyDescent="0.3">
      <c r="A162" s="28"/>
      <c r="B162" s="28" t="s">
        <v>564</v>
      </c>
      <c r="C162" s="28" t="s">
        <v>568</v>
      </c>
      <c r="D162" s="28" t="s">
        <v>566</v>
      </c>
      <c r="E162" s="28" t="str">
        <f t="shared" si="3"/>
        <v>9.3</v>
      </c>
      <c r="F162" s="28">
        <v>71</v>
      </c>
      <c r="G162" s="28" t="s">
        <v>142</v>
      </c>
      <c r="H162" s="28" t="s">
        <v>44</v>
      </c>
      <c r="I162" s="28"/>
      <c r="J162" s="28"/>
    </row>
    <row r="163" spans="1:10" x14ac:dyDescent="0.3">
      <c r="A163" s="28"/>
      <c r="B163" s="28" t="s">
        <v>569</v>
      </c>
      <c r="C163" s="28" t="s">
        <v>570</v>
      </c>
      <c r="D163" s="28" t="s">
        <v>566</v>
      </c>
      <c r="E163" s="28" t="str">
        <f t="shared" si="3"/>
        <v>9.3</v>
      </c>
      <c r="F163" s="28">
        <v>65</v>
      </c>
      <c r="G163" s="28" t="s">
        <v>571</v>
      </c>
      <c r="H163" s="28" t="s">
        <v>507</v>
      </c>
      <c r="I163" s="28"/>
      <c r="J163" s="28"/>
    </row>
    <row r="164" spans="1:10" x14ac:dyDescent="0.3">
      <c r="A164" s="28"/>
      <c r="B164" s="28" t="s">
        <v>572</v>
      </c>
      <c r="C164" s="28" t="s">
        <v>573</v>
      </c>
      <c r="D164" s="28" t="s">
        <v>574</v>
      </c>
      <c r="E164" s="28" t="str">
        <f t="shared" si="3"/>
        <v>9.2</v>
      </c>
      <c r="F164" s="28">
        <v>55</v>
      </c>
      <c r="G164" s="28" t="s">
        <v>122</v>
      </c>
      <c r="H164" s="28" t="s">
        <v>10</v>
      </c>
      <c r="I164" s="28"/>
      <c r="J164" s="28"/>
    </row>
    <row r="165" spans="1:10" x14ac:dyDescent="0.3">
      <c r="A165" s="28"/>
      <c r="B165" s="28" t="s">
        <v>575</v>
      </c>
      <c r="C165" s="28" t="s">
        <v>576</v>
      </c>
      <c r="D165" s="28" t="s">
        <v>574</v>
      </c>
      <c r="E165" s="28" t="str">
        <f t="shared" si="3"/>
        <v>9.2</v>
      </c>
      <c r="F165" s="28">
        <v>66</v>
      </c>
      <c r="G165" s="28" t="s">
        <v>577</v>
      </c>
      <c r="H165" s="28" t="s">
        <v>44</v>
      </c>
      <c r="I165" s="28"/>
      <c r="J165" s="28"/>
    </row>
    <row r="166" spans="1:10" x14ac:dyDescent="0.3">
      <c r="A166" s="28"/>
      <c r="B166" s="28" t="s">
        <v>578</v>
      </c>
      <c r="C166" s="28" t="s">
        <v>579</v>
      </c>
      <c r="D166" s="28" t="s">
        <v>574</v>
      </c>
      <c r="E166" s="28" t="str">
        <f t="shared" si="3"/>
        <v>9.2</v>
      </c>
      <c r="F166" s="28">
        <v>61</v>
      </c>
      <c r="G166" s="28" t="s">
        <v>580</v>
      </c>
      <c r="H166" s="28" t="s">
        <v>10</v>
      </c>
      <c r="I166" s="28"/>
      <c r="J166" s="28"/>
    </row>
    <row r="167" spans="1:10" x14ac:dyDescent="0.3">
      <c r="A167" s="28"/>
      <c r="B167" s="28" t="s">
        <v>581</v>
      </c>
      <c r="C167" s="28" t="s">
        <v>582</v>
      </c>
      <c r="D167" s="28" t="s">
        <v>583</v>
      </c>
      <c r="E167" s="28" t="str">
        <f t="shared" si="3"/>
        <v>9.1</v>
      </c>
      <c r="F167" s="28">
        <v>63</v>
      </c>
      <c r="G167" s="28" t="s">
        <v>268</v>
      </c>
      <c r="H167" s="28" t="s">
        <v>584</v>
      </c>
      <c r="I167" s="28"/>
      <c r="J167" s="28"/>
    </row>
    <row r="168" spans="1:10" x14ac:dyDescent="0.3">
      <c r="A168" s="28"/>
      <c r="B168" s="28" t="s">
        <v>585</v>
      </c>
      <c r="C168" s="28" t="s">
        <v>586</v>
      </c>
      <c r="D168" s="28" t="s">
        <v>583</v>
      </c>
      <c r="E168" s="28" t="str">
        <f t="shared" si="3"/>
        <v>9.1</v>
      </c>
      <c r="F168" s="28">
        <v>85</v>
      </c>
      <c r="G168" s="28" t="s">
        <v>122</v>
      </c>
      <c r="H168" s="28" t="s">
        <v>7</v>
      </c>
      <c r="I168" s="28"/>
      <c r="J168" s="28"/>
    </row>
    <row r="169" spans="1:10" x14ac:dyDescent="0.3">
      <c r="A169" s="28"/>
      <c r="B169" s="28" t="s">
        <v>587</v>
      </c>
      <c r="C169" s="28" t="s">
        <v>588</v>
      </c>
      <c r="D169" s="28" t="s">
        <v>589</v>
      </c>
      <c r="E169" s="28" t="str">
        <f>MID(D169,2,2)</f>
        <v xml:space="preserve">9 </v>
      </c>
      <c r="F169" s="28">
        <v>63</v>
      </c>
      <c r="G169" s="28" t="s">
        <v>590</v>
      </c>
      <c r="H169" s="28" t="s">
        <v>10</v>
      </c>
      <c r="I169" s="28"/>
      <c r="J169" s="28"/>
    </row>
    <row r="170" spans="1:10" x14ac:dyDescent="0.3">
      <c r="A170" s="28"/>
      <c r="B170" s="28" t="s">
        <v>591</v>
      </c>
      <c r="C170" s="28" t="s">
        <v>592</v>
      </c>
      <c r="D170" s="28" t="s">
        <v>589</v>
      </c>
      <c r="E170" s="28" t="str">
        <f>MID(D170,2,2)</f>
        <v xml:space="preserve">9 </v>
      </c>
      <c r="F170" s="28">
        <v>69</v>
      </c>
      <c r="G170" s="28" t="s">
        <v>593</v>
      </c>
      <c r="H170" s="28" t="s">
        <v>44</v>
      </c>
      <c r="I170" s="28"/>
      <c r="J170" s="28"/>
    </row>
    <row r="171" spans="1:10" x14ac:dyDescent="0.3">
      <c r="A171" s="28"/>
      <c r="B171" s="28" t="s">
        <v>594</v>
      </c>
      <c r="C171" s="28" t="s">
        <v>595</v>
      </c>
      <c r="D171" s="28" t="s">
        <v>596</v>
      </c>
      <c r="E171" s="28" t="str">
        <f t="shared" si="3"/>
        <v>8.9</v>
      </c>
      <c r="F171" s="28">
        <v>76</v>
      </c>
      <c r="G171" s="28" t="s">
        <v>68</v>
      </c>
      <c r="H171" s="28" t="s">
        <v>44</v>
      </c>
      <c r="I171" s="28"/>
      <c r="J171" s="28"/>
    </row>
    <row r="172" spans="1:10" x14ac:dyDescent="0.3">
      <c r="A172" s="28"/>
      <c r="B172" s="28" t="s">
        <v>597</v>
      </c>
      <c r="C172" s="28" t="s">
        <v>598</v>
      </c>
      <c r="D172" s="28" t="s">
        <v>596</v>
      </c>
      <c r="E172" s="28" t="str">
        <f t="shared" si="3"/>
        <v>8.9</v>
      </c>
      <c r="F172" s="28">
        <v>70</v>
      </c>
      <c r="G172" s="28" t="s">
        <v>385</v>
      </c>
      <c r="H172" s="28" t="s">
        <v>161</v>
      </c>
      <c r="I172" s="28"/>
      <c r="J172" s="28"/>
    </row>
    <row r="173" spans="1:10" x14ac:dyDescent="0.3">
      <c r="A173" s="28"/>
      <c r="B173" s="28" t="s">
        <v>599</v>
      </c>
      <c r="C173" s="28" t="s">
        <v>600</v>
      </c>
      <c r="D173" s="28" t="s">
        <v>601</v>
      </c>
      <c r="E173" s="28" t="str">
        <f t="shared" si="3"/>
        <v>8.8</v>
      </c>
      <c r="F173" s="28">
        <v>56</v>
      </c>
      <c r="G173" s="28" t="s">
        <v>602</v>
      </c>
      <c r="H173" s="28" t="s">
        <v>4</v>
      </c>
      <c r="I173" s="28"/>
      <c r="J173" s="28"/>
    </row>
    <row r="174" spans="1:10" x14ac:dyDescent="0.3">
      <c r="A174" s="28"/>
      <c r="B174" s="28" t="s">
        <v>603</v>
      </c>
      <c r="C174" s="28" t="s">
        <v>604</v>
      </c>
      <c r="D174" s="28" t="s">
        <v>601</v>
      </c>
      <c r="E174" s="28" t="str">
        <f t="shared" si="3"/>
        <v>8.8</v>
      </c>
      <c r="F174" s="28">
        <v>71</v>
      </c>
      <c r="G174" s="28" t="s">
        <v>165</v>
      </c>
      <c r="H174" s="28" t="s">
        <v>166</v>
      </c>
      <c r="I174" s="28"/>
      <c r="J174" s="28"/>
    </row>
    <row r="175" spans="1:10" x14ac:dyDescent="0.3">
      <c r="A175" s="28"/>
      <c r="B175" s="28" t="s">
        <v>605</v>
      </c>
      <c r="C175" s="28" t="s">
        <v>606</v>
      </c>
      <c r="D175" s="28" t="s">
        <v>601</v>
      </c>
      <c r="E175" s="28" t="str">
        <f t="shared" si="3"/>
        <v>8.8</v>
      </c>
      <c r="F175" s="28">
        <v>68</v>
      </c>
      <c r="G175" s="28" t="s">
        <v>122</v>
      </c>
      <c r="H175" s="28" t="s">
        <v>146</v>
      </c>
      <c r="I175" s="28"/>
      <c r="J175" s="28"/>
    </row>
    <row r="176" spans="1:10" x14ac:dyDescent="0.3">
      <c r="A176" s="28"/>
      <c r="B176" s="28" t="s">
        <v>607</v>
      </c>
      <c r="C176" s="28" t="s">
        <v>608</v>
      </c>
      <c r="D176" s="28" t="s">
        <v>601</v>
      </c>
      <c r="E176" s="28" t="str">
        <f t="shared" si="3"/>
        <v>8.8</v>
      </c>
      <c r="F176" s="28">
        <v>71</v>
      </c>
      <c r="G176" s="28" t="s">
        <v>609</v>
      </c>
      <c r="H176" s="28" t="s">
        <v>44</v>
      </c>
      <c r="I176" s="28"/>
      <c r="J176" s="28"/>
    </row>
    <row r="177" spans="1:10" x14ac:dyDescent="0.3">
      <c r="A177" s="28"/>
      <c r="B177" s="28" t="s">
        <v>610</v>
      </c>
      <c r="C177" s="28" t="s">
        <v>611</v>
      </c>
      <c r="D177" s="28" t="s">
        <v>601</v>
      </c>
      <c r="E177" s="28" t="str">
        <f t="shared" si="3"/>
        <v>8.8</v>
      </c>
      <c r="F177" s="28">
        <v>62</v>
      </c>
      <c r="G177" s="28" t="s">
        <v>207</v>
      </c>
      <c r="H177" s="28" t="s">
        <v>161</v>
      </c>
      <c r="I177" s="28"/>
      <c r="J177" s="28"/>
    </row>
    <row r="178" spans="1:10" x14ac:dyDescent="0.3">
      <c r="A178" s="28"/>
      <c r="B178" s="28" t="s">
        <v>612</v>
      </c>
      <c r="C178" s="28" t="s">
        <v>613</v>
      </c>
      <c r="D178" s="28" t="s">
        <v>614</v>
      </c>
      <c r="E178" s="28" t="str">
        <f t="shared" si="3"/>
        <v>8.7</v>
      </c>
      <c r="F178" s="28">
        <v>59</v>
      </c>
      <c r="G178" s="28" t="s">
        <v>441</v>
      </c>
      <c r="H178" s="28" t="s">
        <v>302</v>
      </c>
      <c r="I178" s="28"/>
      <c r="J178" s="28"/>
    </row>
    <row r="179" spans="1:10" x14ac:dyDescent="0.3">
      <c r="A179" s="28"/>
      <c r="B179" s="28" t="s">
        <v>615</v>
      </c>
      <c r="C179" s="28" t="s">
        <v>616</v>
      </c>
      <c r="D179" s="28" t="s">
        <v>614</v>
      </c>
      <c r="E179" s="28" t="str">
        <f t="shared" si="3"/>
        <v>8.7</v>
      </c>
      <c r="F179" s="28">
        <v>54</v>
      </c>
      <c r="G179" s="28" t="s">
        <v>617</v>
      </c>
      <c r="H179" s="28" t="s">
        <v>146</v>
      </c>
      <c r="I179" s="28"/>
      <c r="J179" s="28"/>
    </row>
    <row r="180" spans="1:10" x14ac:dyDescent="0.3">
      <c r="A180" s="28"/>
      <c r="B180" s="28" t="s">
        <v>618</v>
      </c>
      <c r="C180" s="28" t="s">
        <v>619</v>
      </c>
      <c r="D180" s="28" t="s">
        <v>614</v>
      </c>
      <c r="E180" s="28" t="str">
        <f t="shared" si="3"/>
        <v>8.7</v>
      </c>
      <c r="F180" s="28">
        <v>60</v>
      </c>
      <c r="G180" s="28" t="s">
        <v>620</v>
      </c>
      <c r="H180" s="28" t="s">
        <v>10</v>
      </c>
      <c r="I180" s="28"/>
      <c r="J180" s="28"/>
    </row>
    <row r="181" spans="1:10" x14ac:dyDescent="0.3">
      <c r="A181" s="28"/>
      <c r="B181" s="28" t="s">
        <v>621</v>
      </c>
      <c r="C181" s="28" t="s">
        <v>622</v>
      </c>
      <c r="D181" s="28" t="s">
        <v>623</v>
      </c>
      <c r="E181" s="28" t="str">
        <f t="shared" si="3"/>
        <v>8.6</v>
      </c>
      <c r="F181" s="28">
        <v>77</v>
      </c>
      <c r="G181" s="28" t="s">
        <v>624</v>
      </c>
      <c r="H181" s="28" t="s">
        <v>146</v>
      </c>
      <c r="I181" s="28"/>
      <c r="J181" s="28"/>
    </row>
    <row r="182" spans="1:10" x14ac:dyDescent="0.3">
      <c r="A182" s="28"/>
      <c r="B182" s="28" t="s">
        <v>625</v>
      </c>
      <c r="C182" s="28" t="s">
        <v>626</v>
      </c>
      <c r="D182" s="28" t="s">
        <v>623</v>
      </c>
      <c r="E182" s="28" t="str">
        <f t="shared" si="3"/>
        <v>8.6</v>
      </c>
      <c r="F182" s="28">
        <v>84</v>
      </c>
      <c r="G182" s="28" t="s">
        <v>150</v>
      </c>
      <c r="H182" s="28" t="s">
        <v>3</v>
      </c>
      <c r="I182" s="28"/>
      <c r="J182" s="28"/>
    </row>
    <row r="183" spans="1:10" x14ac:dyDescent="0.3">
      <c r="A183" s="28"/>
      <c r="B183" s="28" t="s">
        <v>627</v>
      </c>
      <c r="C183" s="28" t="s">
        <v>628</v>
      </c>
      <c r="D183" s="28" t="s">
        <v>623</v>
      </c>
      <c r="E183" s="28" t="str">
        <f t="shared" si="3"/>
        <v>8.6</v>
      </c>
      <c r="F183" s="28">
        <v>56</v>
      </c>
      <c r="G183" s="28" t="s">
        <v>629</v>
      </c>
      <c r="H183" s="28" t="s">
        <v>97</v>
      </c>
      <c r="I183" s="28"/>
      <c r="J183" s="28"/>
    </row>
    <row r="184" spans="1:10" x14ac:dyDescent="0.3">
      <c r="A184" s="28"/>
      <c r="B184" s="28" t="s">
        <v>630</v>
      </c>
      <c r="C184" s="28" t="s">
        <v>631</v>
      </c>
      <c r="D184" s="28" t="s">
        <v>623</v>
      </c>
      <c r="E184" s="28" t="str">
        <f t="shared" si="3"/>
        <v>8.6</v>
      </c>
      <c r="F184" s="28">
        <v>56</v>
      </c>
      <c r="G184" s="28" t="s">
        <v>122</v>
      </c>
      <c r="H184" s="28" t="s">
        <v>44</v>
      </c>
      <c r="I184" s="28"/>
      <c r="J184" s="28"/>
    </row>
    <row r="185" spans="1:10" x14ac:dyDescent="0.3">
      <c r="A185" s="28"/>
      <c r="B185" s="28" t="s">
        <v>632</v>
      </c>
      <c r="C185" s="28" t="s">
        <v>633</v>
      </c>
      <c r="D185" s="28" t="s">
        <v>634</v>
      </c>
      <c r="E185" s="28" t="str">
        <f t="shared" si="3"/>
        <v>8.5</v>
      </c>
      <c r="F185" s="28">
        <v>88</v>
      </c>
      <c r="G185" s="28" t="s">
        <v>268</v>
      </c>
      <c r="H185" s="28" t="s">
        <v>4</v>
      </c>
      <c r="I185" s="28"/>
      <c r="J185" s="28"/>
    </row>
    <row r="186" spans="1:10" x14ac:dyDescent="0.3">
      <c r="A186" s="28"/>
      <c r="B186" s="28" t="s">
        <v>635</v>
      </c>
      <c r="C186" s="28" t="s">
        <v>636</v>
      </c>
      <c r="D186" s="28" t="s">
        <v>637</v>
      </c>
      <c r="E186" s="28" t="str">
        <f t="shared" si="3"/>
        <v>8.4</v>
      </c>
      <c r="F186" s="28">
        <v>81</v>
      </c>
      <c r="G186" s="28" t="s">
        <v>265</v>
      </c>
      <c r="H186" s="28" t="s">
        <v>44</v>
      </c>
      <c r="I186" s="28"/>
      <c r="J186" s="28"/>
    </row>
    <row r="187" spans="1:10" x14ac:dyDescent="0.3">
      <c r="A187" s="28"/>
      <c r="B187" s="28" t="s">
        <v>638</v>
      </c>
      <c r="C187" s="28" t="s">
        <v>639</v>
      </c>
      <c r="D187" s="28" t="s">
        <v>637</v>
      </c>
      <c r="E187" s="28" t="str">
        <f t="shared" si="3"/>
        <v>8.4</v>
      </c>
      <c r="F187" s="28">
        <v>78</v>
      </c>
      <c r="G187" s="28" t="s">
        <v>189</v>
      </c>
      <c r="H187" s="28" t="s">
        <v>6</v>
      </c>
      <c r="I187" s="28"/>
      <c r="J187" s="28"/>
    </row>
    <row r="188" spans="1:10" x14ac:dyDescent="0.3">
      <c r="A188" s="28"/>
      <c r="B188" s="28" t="s">
        <v>640</v>
      </c>
      <c r="C188" s="28" t="s">
        <v>641</v>
      </c>
      <c r="D188" s="28" t="s">
        <v>637</v>
      </c>
      <c r="E188" s="28" t="str">
        <f t="shared" si="3"/>
        <v>8.4</v>
      </c>
      <c r="F188" s="28">
        <v>56</v>
      </c>
      <c r="G188" s="28" t="s">
        <v>642</v>
      </c>
      <c r="H188" s="28" t="s">
        <v>44</v>
      </c>
      <c r="I188" s="28"/>
      <c r="J188" s="28"/>
    </row>
    <row r="189" spans="1:10" x14ac:dyDescent="0.3">
      <c r="A189" s="28"/>
      <c r="B189" s="28" t="s">
        <v>643</v>
      </c>
      <c r="C189" s="28" t="s">
        <v>644</v>
      </c>
      <c r="D189" s="28" t="s">
        <v>645</v>
      </c>
      <c r="E189" s="28" t="str">
        <f t="shared" si="3"/>
        <v>8.3</v>
      </c>
      <c r="F189" s="28">
        <v>73</v>
      </c>
      <c r="G189" s="28" t="s">
        <v>646</v>
      </c>
      <c r="H189" s="28" t="s">
        <v>10</v>
      </c>
      <c r="I189" s="28"/>
      <c r="J189" s="28"/>
    </row>
    <row r="190" spans="1:10" x14ac:dyDescent="0.3">
      <c r="A190" s="28"/>
      <c r="B190" s="28" t="s">
        <v>647</v>
      </c>
      <c r="C190" s="28" t="s">
        <v>648</v>
      </c>
      <c r="D190" s="28" t="s">
        <v>645</v>
      </c>
      <c r="E190" s="28" t="str">
        <f t="shared" si="3"/>
        <v>8.3</v>
      </c>
      <c r="F190" s="28">
        <v>88</v>
      </c>
      <c r="G190" s="28" t="s">
        <v>199</v>
      </c>
      <c r="H190" s="28" t="s">
        <v>44</v>
      </c>
      <c r="I190" s="28"/>
      <c r="J190" s="28"/>
    </row>
    <row r="191" spans="1:10" x14ac:dyDescent="0.3">
      <c r="A191" s="28"/>
      <c r="B191" s="28" t="s">
        <v>649</v>
      </c>
      <c r="C191" s="28" t="s">
        <v>650</v>
      </c>
      <c r="D191" s="28" t="s">
        <v>651</v>
      </c>
      <c r="E191" s="28" t="str">
        <f t="shared" si="3"/>
        <v>8.1</v>
      </c>
      <c r="F191" s="28">
        <v>61</v>
      </c>
      <c r="G191" s="28" t="s">
        <v>652</v>
      </c>
      <c r="H191" s="28" t="s">
        <v>273</v>
      </c>
      <c r="I191" s="28"/>
      <c r="J191" s="28"/>
    </row>
    <row r="192" spans="1:10" x14ac:dyDescent="0.3">
      <c r="A192" s="28"/>
      <c r="B192" s="28" t="s">
        <v>653</v>
      </c>
      <c r="C192" s="28" t="s">
        <v>654</v>
      </c>
      <c r="D192" s="28" t="s">
        <v>655</v>
      </c>
      <c r="E192" s="28" t="str">
        <f>MID(D192,2,2)</f>
        <v xml:space="preserve">8 </v>
      </c>
      <c r="F192" s="28">
        <v>72</v>
      </c>
      <c r="G192" s="28" t="s">
        <v>656</v>
      </c>
      <c r="H192" s="28" t="s">
        <v>235</v>
      </c>
      <c r="I192" s="28"/>
      <c r="J192" s="28"/>
    </row>
    <row r="193" spans="1:10" x14ac:dyDescent="0.3">
      <c r="A193" s="28"/>
      <c r="B193" s="28" t="s">
        <v>657</v>
      </c>
      <c r="C193" s="28" t="s">
        <v>658</v>
      </c>
      <c r="D193" s="28" t="s">
        <v>655</v>
      </c>
      <c r="E193" s="28" t="str">
        <f t="shared" ref="E193:E194" si="4">MID(D193,2,2)</f>
        <v xml:space="preserve">8 </v>
      </c>
      <c r="F193" s="28">
        <v>50</v>
      </c>
      <c r="G193" s="28" t="s">
        <v>199</v>
      </c>
      <c r="H193" s="28" t="s">
        <v>9</v>
      </c>
      <c r="I193" s="28"/>
      <c r="J193" s="28"/>
    </row>
    <row r="194" spans="1:10" x14ac:dyDescent="0.3">
      <c r="A194" s="28"/>
      <c r="B194" s="28" t="s">
        <v>659</v>
      </c>
      <c r="C194" s="28" t="s">
        <v>660</v>
      </c>
      <c r="D194" s="28" t="s">
        <v>655</v>
      </c>
      <c r="E194" s="28" t="str">
        <f t="shared" si="4"/>
        <v xml:space="preserve">8 </v>
      </c>
      <c r="F194" s="28">
        <v>53</v>
      </c>
      <c r="G194" s="28" t="s">
        <v>661</v>
      </c>
      <c r="H194" s="28" t="s">
        <v>515</v>
      </c>
      <c r="I194" s="28"/>
      <c r="J194" s="28"/>
    </row>
    <row r="195" spans="1:10" x14ac:dyDescent="0.3">
      <c r="A195" s="28"/>
      <c r="B195" s="28" t="s">
        <v>662</v>
      </c>
      <c r="C195" s="28" t="s">
        <v>663</v>
      </c>
      <c r="D195" s="28" t="s">
        <v>664</v>
      </c>
      <c r="E195" s="28" t="str">
        <f t="shared" si="3"/>
        <v>7.9</v>
      </c>
      <c r="F195" s="28">
        <v>64</v>
      </c>
      <c r="G195" s="28" t="s">
        <v>441</v>
      </c>
      <c r="H195" s="28" t="s">
        <v>302</v>
      </c>
      <c r="I195" s="28"/>
      <c r="J195" s="28"/>
    </row>
    <row r="196" spans="1:10" x14ac:dyDescent="0.3">
      <c r="A196" s="28"/>
      <c r="B196" s="28" t="s">
        <v>662</v>
      </c>
      <c r="C196" s="28" t="s">
        <v>665</v>
      </c>
      <c r="D196" s="28" t="s">
        <v>664</v>
      </c>
      <c r="E196" s="28" t="str">
        <f t="shared" si="3"/>
        <v>7.9</v>
      </c>
      <c r="F196" s="28">
        <v>66</v>
      </c>
      <c r="G196" s="28" t="s">
        <v>441</v>
      </c>
      <c r="H196" s="28" t="s">
        <v>302</v>
      </c>
      <c r="I196" s="28"/>
      <c r="J196" s="28"/>
    </row>
    <row r="197" spans="1:10" x14ac:dyDescent="0.3">
      <c r="A197" s="28"/>
      <c r="B197" s="28" t="s">
        <v>666</v>
      </c>
      <c r="C197" s="28" t="s">
        <v>667</v>
      </c>
      <c r="D197" s="28" t="s">
        <v>664</v>
      </c>
      <c r="E197" s="28" t="str">
        <f t="shared" si="3"/>
        <v>7.9</v>
      </c>
      <c r="F197" s="28">
        <v>75</v>
      </c>
      <c r="G197" s="28" t="s">
        <v>668</v>
      </c>
      <c r="H197" s="28" t="s">
        <v>44</v>
      </c>
      <c r="I197" s="28"/>
      <c r="J197" s="28"/>
    </row>
    <row r="198" spans="1:10" x14ac:dyDescent="0.3">
      <c r="A198" s="28"/>
      <c r="B198" s="28" t="s">
        <v>669</v>
      </c>
      <c r="C198" s="28" t="s">
        <v>670</v>
      </c>
      <c r="D198" s="28" t="s">
        <v>671</v>
      </c>
      <c r="E198" s="28" t="str">
        <f t="shared" si="3"/>
        <v>7.8</v>
      </c>
      <c r="F198" s="28">
        <v>88</v>
      </c>
      <c r="G198" s="28" t="s">
        <v>306</v>
      </c>
      <c r="H198" s="28" t="s">
        <v>44</v>
      </c>
      <c r="I198" s="28"/>
      <c r="J198" s="28"/>
    </row>
    <row r="199" spans="1:10" x14ac:dyDescent="0.3">
      <c r="A199" s="28"/>
      <c r="B199" s="28" t="s">
        <v>672</v>
      </c>
      <c r="C199" s="28" t="s">
        <v>673</v>
      </c>
      <c r="D199" s="28" t="s">
        <v>671</v>
      </c>
      <c r="E199" s="28" t="str">
        <f t="shared" si="3"/>
        <v>7.8</v>
      </c>
      <c r="F199" s="28">
        <v>55</v>
      </c>
      <c r="G199" s="28" t="s">
        <v>63</v>
      </c>
      <c r="H199" s="28" t="s">
        <v>5</v>
      </c>
      <c r="I199" s="28"/>
      <c r="J199" s="28"/>
    </row>
    <row r="200" spans="1:10" x14ac:dyDescent="0.3">
      <c r="A200" s="28"/>
      <c r="B200" s="28" t="s">
        <v>674</v>
      </c>
      <c r="C200" s="28" t="s">
        <v>675</v>
      </c>
      <c r="D200" s="28" t="s">
        <v>676</v>
      </c>
      <c r="E200" s="28" t="str">
        <f t="shared" si="3"/>
        <v>7.7</v>
      </c>
      <c r="F200" s="28">
        <v>63</v>
      </c>
      <c r="G200" s="28" t="s">
        <v>620</v>
      </c>
      <c r="H200" s="28" t="s">
        <v>97</v>
      </c>
      <c r="I200" s="28"/>
      <c r="J200" s="28"/>
    </row>
    <row r="201" spans="1:10" x14ac:dyDescent="0.3">
      <c r="A201" s="28"/>
      <c r="B201" s="28" t="s">
        <v>677</v>
      </c>
      <c r="C201" s="28" t="s">
        <v>678</v>
      </c>
      <c r="D201" s="28" t="s">
        <v>676</v>
      </c>
      <c r="E201" s="28" t="str">
        <f t="shared" si="3"/>
        <v>7.7</v>
      </c>
      <c r="F201" s="28">
        <v>76</v>
      </c>
      <c r="G201" s="28" t="s">
        <v>679</v>
      </c>
      <c r="H201" s="28" t="s">
        <v>44</v>
      </c>
      <c r="I201" s="28"/>
      <c r="J201" s="28"/>
    </row>
    <row r="202" spans="1:10" x14ac:dyDescent="0.3">
      <c r="A202" s="28"/>
      <c r="B202" s="28" t="s">
        <v>680</v>
      </c>
      <c r="C202" s="28" t="s">
        <v>681</v>
      </c>
      <c r="D202" s="28" t="s">
        <v>676</v>
      </c>
      <c r="E202" s="28" t="str">
        <f t="shared" si="3"/>
        <v>7.7</v>
      </c>
      <c r="F202" s="28">
        <v>78</v>
      </c>
      <c r="G202" s="28" t="s">
        <v>122</v>
      </c>
      <c r="H202" s="28" t="s">
        <v>44</v>
      </c>
      <c r="I202" s="28"/>
      <c r="J202" s="28"/>
    </row>
    <row r="203" spans="1:10" x14ac:dyDescent="0.3">
      <c r="A203" s="28"/>
      <c r="B203" s="28" t="s">
        <v>682</v>
      </c>
      <c r="C203" s="28" t="s">
        <v>683</v>
      </c>
      <c r="D203" s="28" t="s">
        <v>676</v>
      </c>
      <c r="E203" s="28" t="str">
        <f t="shared" si="3"/>
        <v>7.7</v>
      </c>
      <c r="F203" s="28">
        <v>55</v>
      </c>
      <c r="G203" s="28" t="s">
        <v>684</v>
      </c>
      <c r="H203" s="28" t="s">
        <v>10</v>
      </c>
      <c r="I203" s="28"/>
      <c r="J203" s="28"/>
    </row>
    <row r="204" spans="1:10" x14ac:dyDescent="0.3">
      <c r="A204" s="28"/>
      <c r="B204" s="28" t="s">
        <v>685</v>
      </c>
      <c r="C204" s="28" t="s">
        <v>686</v>
      </c>
      <c r="D204" s="28" t="s">
        <v>687</v>
      </c>
      <c r="E204" s="28" t="str">
        <f t="shared" si="3"/>
        <v>7.5</v>
      </c>
      <c r="F204" s="28">
        <v>56</v>
      </c>
      <c r="G204" s="28" t="s">
        <v>330</v>
      </c>
      <c r="H204" s="28" t="s">
        <v>161</v>
      </c>
      <c r="I204" s="28"/>
      <c r="J204" s="28"/>
    </row>
    <row r="205" spans="1:10" x14ac:dyDescent="0.3">
      <c r="A205" s="28"/>
      <c r="B205" s="28" t="s">
        <v>688</v>
      </c>
      <c r="C205" s="28" t="s">
        <v>689</v>
      </c>
      <c r="D205" s="28" t="s">
        <v>690</v>
      </c>
      <c r="E205" s="28" t="str">
        <f t="shared" si="3"/>
        <v>7.4</v>
      </c>
      <c r="F205" s="28">
        <v>76</v>
      </c>
      <c r="G205" s="28" t="s">
        <v>620</v>
      </c>
      <c r="H205" s="28" t="s">
        <v>3</v>
      </c>
      <c r="I205" s="28"/>
      <c r="J205" s="28"/>
    </row>
    <row r="206" spans="1:10" x14ac:dyDescent="0.3">
      <c r="A206" s="28"/>
      <c r="B206" s="28" t="s">
        <v>691</v>
      </c>
      <c r="C206" s="28" t="s">
        <v>692</v>
      </c>
      <c r="D206" s="28" t="s">
        <v>693</v>
      </c>
      <c r="E206" s="28" t="str">
        <f t="shared" ref="E206:E263" si="5">MID(D206,2,3)</f>
        <v>7.3</v>
      </c>
      <c r="F206" s="28">
        <v>79</v>
      </c>
      <c r="G206" s="28" t="s">
        <v>694</v>
      </c>
      <c r="H206" s="28" t="s">
        <v>44</v>
      </c>
      <c r="I206" s="28"/>
      <c r="J206" s="28"/>
    </row>
    <row r="207" spans="1:10" x14ac:dyDescent="0.3">
      <c r="A207" s="28"/>
      <c r="B207" s="28" t="s">
        <v>695</v>
      </c>
      <c r="C207" s="28" t="s">
        <v>696</v>
      </c>
      <c r="D207" s="28" t="s">
        <v>693</v>
      </c>
      <c r="E207" s="28" t="str">
        <f t="shared" si="5"/>
        <v>7.3</v>
      </c>
      <c r="F207" s="28">
        <v>70</v>
      </c>
      <c r="G207" s="28" t="s">
        <v>101</v>
      </c>
      <c r="H207" s="28" t="s">
        <v>44</v>
      </c>
      <c r="I207" s="28"/>
      <c r="J207" s="28"/>
    </row>
    <row r="208" spans="1:10" x14ac:dyDescent="0.3">
      <c r="A208" s="28"/>
      <c r="B208" s="28" t="s">
        <v>697</v>
      </c>
      <c r="C208" s="28" t="s">
        <v>698</v>
      </c>
      <c r="D208" s="28" t="s">
        <v>693</v>
      </c>
      <c r="E208" s="28" t="str">
        <f t="shared" si="5"/>
        <v>7.3</v>
      </c>
      <c r="F208" s="28">
        <v>87</v>
      </c>
      <c r="G208" s="28" t="s">
        <v>320</v>
      </c>
      <c r="H208" s="28" t="s">
        <v>64</v>
      </c>
      <c r="I208" s="28"/>
      <c r="J208" s="28"/>
    </row>
    <row r="209" spans="1:10" x14ac:dyDescent="0.3">
      <c r="A209" s="28"/>
      <c r="B209" s="28" t="s">
        <v>699</v>
      </c>
      <c r="C209" s="28" t="s">
        <v>700</v>
      </c>
      <c r="D209" s="28" t="s">
        <v>693</v>
      </c>
      <c r="E209" s="28" t="str">
        <f t="shared" si="5"/>
        <v>7.3</v>
      </c>
      <c r="F209" s="28">
        <v>73</v>
      </c>
      <c r="G209" s="28" t="s">
        <v>701</v>
      </c>
      <c r="H209" s="28" t="s">
        <v>702</v>
      </c>
      <c r="I209" s="28"/>
      <c r="J209" s="28"/>
    </row>
    <row r="210" spans="1:10" x14ac:dyDescent="0.3">
      <c r="A210" s="28" t="e">
        <f>E210+E211+E212+E213+E214+E215+E216+E217+E218+E219+E220+E221+E222+E223+E224+E225+E226+E227+E228+E229+E230+E231+E232+E233+E234+E235+E236+E237+E238+E239+E240+E249+E250+E251+E252+E253+E254+E255+E256+E257+E258+E259+E260+E261+E262+E263+E264+E265+E266</f>
        <v>#VALUE!</v>
      </c>
      <c r="B210" s="28" t="s">
        <v>703</v>
      </c>
      <c r="C210" s="28" t="s">
        <v>704</v>
      </c>
      <c r="D210" s="28" t="s">
        <v>693</v>
      </c>
      <c r="E210" s="28" t="str">
        <f t="shared" si="5"/>
        <v>7.3</v>
      </c>
      <c r="F210" s="28">
        <v>91</v>
      </c>
      <c r="G210" s="28" t="s">
        <v>705</v>
      </c>
      <c r="H210" s="28" t="s">
        <v>438</v>
      </c>
      <c r="I210" s="28"/>
      <c r="J210" s="28"/>
    </row>
    <row r="211" spans="1:10" x14ac:dyDescent="0.3">
      <c r="A211" s="28"/>
      <c r="B211" s="28" t="s">
        <v>706</v>
      </c>
      <c r="C211" s="28" t="s">
        <v>707</v>
      </c>
      <c r="D211" s="28" t="s">
        <v>693</v>
      </c>
      <c r="E211" s="28" t="str">
        <f t="shared" si="5"/>
        <v>7.3</v>
      </c>
      <c r="F211" s="28">
        <v>66</v>
      </c>
      <c r="G211" s="28" t="s">
        <v>708</v>
      </c>
      <c r="H211" s="28" t="s">
        <v>247</v>
      </c>
      <c r="I211" s="28"/>
      <c r="J211" s="28"/>
    </row>
    <row r="212" spans="1:10" x14ac:dyDescent="0.3">
      <c r="A212" s="28"/>
      <c r="B212" s="28" t="s">
        <v>709</v>
      </c>
      <c r="C212" s="28" t="s">
        <v>710</v>
      </c>
      <c r="D212" s="28" t="s">
        <v>711</v>
      </c>
      <c r="E212" s="28" t="str">
        <f t="shared" si="5"/>
        <v>7.2</v>
      </c>
      <c r="F212" s="28">
        <v>77</v>
      </c>
      <c r="G212" s="28" t="s">
        <v>712</v>
      </c>
      <c r="H212" s="28" t="s">
        <v>44</v>
      </c>
      <c r="I212" s="28"/>
      <c r="J212" s="28"/>
    </row>
    <row r="213" spans="1:10" x14ac:dyDescent="0.3">
      <c r="A213" s="28"/>
      <c r="B213" s="28" t="s">
        <v>713</v>
      </c>
      <c r="C213" s="28" t="s">
        <v>714</v>
      </c>
      <c r="D213" s="28" t="s">
        <v>711</v>
      </c>
      <c r="E213" s="28" t="str">
        <f t="shared" si="5"/>
        <v>7.2</v>
      </c>
      <c r="F213" s="28">
        <v>49</v>
      </c>
      <c r="G213" s="28" t="s">
        <v>715</v>
      </c>
      <c r="H213" s="28" t="s">
        <v>10</v>
      </c>
      <c r="I213" s="28"/>
      <c r="J213" s="28"/>
    </row>
    <row r="214" spans="1:10" x14ac:dyDescent="0.3">
      <c r="A214" s="28"/>
      <c r="B214" s="28" t="s">
        <v>716</v>
      </c>
      <c r="C214" s="28" t="s">
        <v>717</v>
      </c>
      <c r="D214" s="28" t="s">
        <v>711</v>
      </c>
      <c r="E214" s="28" t="str">
        <f t="shared" si="5"/>
        <v>7.2</v>
      </c>
      <c r="F214" s="28">
        <v>40</v>
      </c>
      <c r="G214" s="28" t="s">
        <v>718</v>
      </c>
      <c r="H214" s="28" t="s">
        <v>44</v>
      </c>
      <c r="I214" s="28"/>
      <c r="J214" s="28"/>
    </row>
    <row r="215" spans="1:10" x14ac:dyDescent="0.3">
      <c r="A215" s="28"/>
      <c r="B215" s="28" t="s">
        <v>719</v>
      </c>
      <c r="C215" s="28" t="s">
        <v>720</v>
      </c>
      <c r="D215" s="28" t="s">
        <v>721</v>
      </c>
      <c r="E215" s="28" t="str">
        <f t="shared" si="5"/>
        <v>7.1</v>
      </c>
      <c r="F215" s="28">
        <v>58</v>
      </c>
      <c r="G215" s="28" t="s">
        <v>722</v>
      </c>
      <c r="H215" s="28" t="s">
        <v>7</v>
      </c>
      <c r="I215" s="28"/>
      <c r="J215" s="28"/>
    </row>
    <row r="216" spans="1:10" x14ac:dyDescent="0.3">
      <c r="A216" s="28"/>
      <c r="B216" s="28" t="s">
        <v>723</v>
      </c>
      <c r="C216" s="28" t="s">
        <v>724</v>
      </c>
      <c r="D216" s="28" t="s">
        <v>721</v>
      </c>
      <c r="E216" s="28" t="str">
        <f t="shared" si="5"/>
        <v>7.1</v>
      </c>
      <c r="F216" s="28">
        <v>90</v>
      </c>
      <c r="G216" s="28" t="s">
        <v>145</v>
      </c>
      <c r="H216" s="28" t="s">
        <v>6</v>
      </c>
      <c r="I216" s="28"/>
      <c r="J216" s="28"/>
    </row>
    <row r="217" spans="1:10" x14ac:dyDescent="0.3">
      <c r="A217" s="28"/>
      <c r="B217" s="28" t="s">
        <v>725</v>
      </c>
      <c r="C217" s="28" t="s">
        <v>726</v>
      </c>
      <c r="D217" s="28" t="s">
        <v>721</v>
      </c>
      <c r="E217" s="28" t="str">
        <f t="shared" si="5"/>
        <v>7.1</v>
      </c>
      <c r="F217" s="28">
        <v>81</v>
      </c>
      <c r="G217" s="28" t="s">
        <v>122</v>
      </c>
      <c r="H217" s="28" t="s">
        <v>9</v>
      </c>
      <c r="I217" s="28"/>
      <c r="J217" s="28"/>
    </row>
    <row r="218" spans="1:10" x14ac:dyDescent="0.3">
      <c r="A218" s="28"/>
      <c r="B218" s="28" t="s">
        <v>727</v>
      </c>
      <c r="C218" s="28" t="s">
        <v>728</v>
      </c>
      <c r="D218" s="28" t="s">
        <v>729</v>
      </c>
      <c r="E218" s="28" t="str">
        <f>MID(D218,2,2)</f>
        <v xml:space="preserve">7 </v>
      </c>
      <c r="F218" s="28">
        <v>77</v>
      </c>
      <c r="G218" s="28" t="s">
        <v>189</v>
      </c>
      <c r="H218" s="28" t="s">
        <v>44</v>
      </c>
      <c r="I218" s="28"/>
      <c r="J218" s="28"/>
    </row>
    <row r="219" spans="1:10" x14ac:dyDescent="0.3">
      <c r="A219" s="28"/>
      <c r="B219" s="28" t="s">
        <v>730</v>
      </c>
      <c r="C219" s="28" t="s">
        <v>731</v>
      </c>
      <c r="D219" s="28" t="s">
        <v>729</v>
      </c>
      <c r="E219" s="28" t="str">
        <f t="shared" ref="E219:E226" si="6">MID(D219,2,2)</f>
        <v xml:space="preserve">7 </v>
      </c>
      <c r="F219" s="28">
        <v>66</v>
      </c>
      <c r="G219" s="28" t="s">
        <v>620</v>
      </c>
      <c r="H219" s="28" t="s">
        <v>44</v>
      </c>
      <c r="I219" s="28"/>
      <c r="J219" s="28"/>
    </row>
    <row r="220" spans="1:10" x14ac:dyDescent="0.3">
      <c r="A220" s="28"/>
      <c r="B220" s="28" t="s">
        <v>732</v>
      </c>
      <c r="C220" s="28" t="s">
        <v>733</v>
      </c>
      <c r="D220" s="28" t="s">
        <v>729</v>
      </c>
      <c r="E220" s="28" t="str">
        <f t="shared" si="6"/>
        <v xml:space="preserve">7 </v>
      </c>
      <c r="F220" s="28">
        <v>68</v>
      </c>
      <c r="G220" s="28" t="s">
        <v>425</v>
      </c>
      <c r="H220" s="28" t="s">
        <v>302</v>
      </c>
      <c r="I220" s="28"/>
      <c r="J220" s="28"/>
    </row>
    <row r="221" spans="1:10" x14ac:dyDescent="0.3">
      <c r="A221" s="28"/>
      <c r="B221" s="28" t="s">
        <v>734</v>
      </c>
      <c r="C221" s="28" t="s">
        <v>735</v>
      </c>
      <c r="D221" s="28" t="s">
        <v>729</v>
      </c>
      <c r="E221" s="28" t="str">
        <f t="shared" si="6"/>
        <v xml:space="preserve">7 </v>
      </c>
      <c r="F221" s="28">
        <v>67</v>
      </c>
      <c r="G221" s="28" t="s">
        <v>199</v>
      </c>
      <c r="H221" s="28" t="s">
        <v>44</v>
      </c>
      <c r="I221" s="28"/>
      <c r="J221" s="28"/>
    </row>
    <row r="222" spans="1:10" x14ac:dyDescent="0.3">
      <c r="A222" s="28"/>
      <c r="B222" s="28" t="s">
        <v>736</v>
      </c>
      <c r="C222" s="28" t="s">
        <v>737</v>
      </c>
      <c r="D222" s="28" t="s">
        <v>729</v>
      </c>
      <c r="E222" s="28" t="str">
        <f t="shared" si="6"/>
        <v xml:space="preserve">7 </v>
      </c>
      <c r="F222" s="28">
        <v>79</v>
      </c>
      <c r="G222" s="28" t="s">
        <v>737</v>
      </c>
      <c r="H222" s="28" t="s">
        <v>44</v>
      </c>
      <c r="I222" s="28"/>
      <c r="J222" s="28"/>
    </row>
    <row r="223" spans="1:10" x14ac:dyDescent="0.3">
      <c r="A223" s="28"/>
      <c r="B223" s="28" t="s">
        <v>738</v>
      </c>
      <c r="C223" s="28" t="s">
        <v>739</v>
      </c>
      <c r="D223" s="28" t="s">
        <v>729</v>
      </c>
      <c r="E223" s="28" t="str">
        <f t="shared" si="6"/>
        <v xml:space="preserve">7 </v>
      </c>
      <c r="F223" s="28">
        <v>67</v>
      </c>
      <c r="G223" s="28" t="s">
        <v>740</v>
      </c>
      <c r="H223" s="28" t="s">
        <v>44</v>
      </c>
      <c r="I223" s="28"/>
      <c r="J223" s="28"/>
    </row>
    <row r="224" spans="1:10" x14ac:dyDescent="0.3">
      <c r="A224" s="28"/>
      <c r="B224" s="28" t="s">
        <v>741</v>
      </c>
      <c r="C224" s="28" t="s">
        <v>742</v>
      </c>
      <c r="D224" s="28" t="s">
        <v>729</v>
      </c>
      <c r="E224" s="28" t="str">
        <f t="shared" si="6"/>
        <v xml:space="preserve">7 </v>
      </c>
      <c r="F224" s="28">
        <v>39</v>
      </c>
      <c r="G224" s="28" t="s">
        <v>68</v>
      </c>
      <c r="H224" s="28" t="s">
        <v>7</v>
      </c>
      <c r="I224" s="28"/>
      <c r="J224" s="28"/>
    </row>
    <row r="225" spans="1:10" x14ac:dyDescent="0.3">
      <c r="A225" s="28"/>
      <c r="B225" s="28" t="s">
        <v>741</v>
      </c>
      <c r="C225" s="28" t="s">
        <v>743</v>
      </c>
      <c r="D225" s="28" t="s">
        <v>729</v>
      </c>
      <c r="E225" s="28" t="str">
        <f t="shared" si="6"/>
        <v xml:space="preserve">7 </v>
      </c>
      <c r="F225" s="28">
        <v>39</v>
      </c>
      <c r="G225" s="28" t="s">
        <v>68</v>
      </c>
      <c r="H225" s="28" t="s">
        <v>7</v>
      </c>
      <c r="I225" s="28"/>
      <c r="J225" s="28"/>
    </row>
    <row r="226" spans="1:10" x14ac:dyDescent="0.3">
      <c r="A226" s="28"/>
      <c r="B226" s="28" t="s">
        <v>744</v>
      </c>
      <c r="C226" s="28" t="s">
        <v>745</v>
      </c>
      <c r="D226" s="28" t="s">
        <v>729</v>
      </c>
      <c r="E226" s="28" t="str">
        <f t="shared" si="6"/>
        <v xml:space="preserve">7 </v>
      </c>
      <c r="F226" s="28">
        <v>85</v>
      </c>
      <c r="G226" s="28" t="s">
        <v>746</v>
      </c>
      <c r="H226" s="28" t="s">
        <v>44</v>
      </c>
      <c r="I226" s="28"/>
      <c r="J226" s="28"/>
    </row>
    <row r="227" spans="1:10" x14ac:dyDescent="0.3">
      <c r="A227" s="28"/>
      <c r="B227" s="28" t="s">
        <v>747</v>
      </c>
      <c r="C227" s="28" t="s">
        <v>748</v>
      </c>
      <c r="D227" s="28" t="s">
        <v>749</v>
      </c>
      <c r="E227" s="28" t="str">
        <f t="shared" si="5"/>
        <v>6.9</v>
      </c>
      <c r="F227" s="28">
        <v>55</v>
      </c>
      <c r="G227" s="28" t="s">
        <v>750</v>
      </c>
      <c r="H227" s="28" t="s">
        <v>10</v>
      </c>
      <c r="I227" s="28"/>
      <c r="J227" s="28"/>
    </row>
    <row r="228" spans="1:10" x14ac:dyDescent="0.3">
      <c r="A228" s="28"/>
      <c r="B228" s="28" t="s">
        <v>751</v>
      </c>
      <c r="C228" s="28" t="s">
        <v>752</v>
      </c>
      <c r="D228" s="28" t="s">
        <v>749</v>
      </c>
      <c r="E228" s="28" t="str">
        <f t="shared" si="5"/>
        <v>6.9</v>
      </c>
      <c r="F228" s="28">
        <v>50</v>
      </c>
      <c r="G228" s="28" t="s">
        <v>272</v>
      </c>
      <c r="H228" s="28" t="s">
        <v>273</v>
      </c>
      <c r="I228" s="28"/>
      <c r="J228" s="28"/>
    </row>
    <row r="229" spans="1:10" x14ac:dyDescent="0.3">
      <c r="A229" s="28"/>
      <c r="B229" s="28" t="s">
        <v>753</v>
      </c>
      <c r="C229" s="28" t="s">
        <v>754</v>
      </c>
      <c r="D229" s="28" t="s">
        <v>749</v>
      </c>
      <c r="E229" s="28" t="str">
        <f t="shared" si="5"/>
        <v>6.9</v>
      </c>
      <c r="F229" s="28">
        <v>62</v>
      </c>
      <c r="G229" s="28" t="s">
        <v>755</v>
      </c>
      <c r="H229" s="28" t="s">
        <v>334</v>
      </c>
      <c r="I229" s="28"/>
      <c r="J229" s="28"/>
    </row>
    <row r="230" spans="1:10" x14ac:dyDescent="0.3">
      <c r="A230" s="28"/>
      <c r="B230" s="28" t="s">
        <v>756</v>
      </c>
      <c r="C230" s="28" t="s">
        <v>757</v>
      </c>
      <c r="D230" s="28" t="s">
        <v>749</v>
      </c>
      <c r="E230" s="28" t="str">
        <f t="shared" si="5"/>
        <v>6.9</v>
      </c>
      <c r="F230" s="28">
        <v>50</v>
      </c>
      <c r="G230" s="28" t="s">
        <v>145</v>
      </c>
      <c r="H230" s="28" t="s">
        <v>758</v>
      </c>
      <c r="I230" s="28"/>
      <c r="J230" s="28"/>
    </row>
    <row r="231" spans="1:10" x14ac:dyDescent="0.3">
      <c r="A231" s="28"/>
      <c r="B231" s="28" t="s">
        <v>759</v>
      </c>
      <c r="C231" s="28" t="s">
        <v>760</v>
      </c>
      <c r="D231" s="28" t="s">
        <v>749</v>
      </c>
      <c r="E231" s="28" t="str">
        <f t="shared" si="5"/>
        <v>6.9</v>
      </c>
      <c r="F231" s="28">
        <v>82</v>
      </c>
      <c r="G231" s="28" t="s">
        <v>761</v>
      </c>
      <c r="H231" s="28" t="s">
        <v>44</v>
      </c>
      <c r="I231" s="28"/>
      <c r="J231" s="28"/>
    </row>
    <row r="232" spans="1:10" x14ac:dyDescent="0.3">
      <c r="A232" s="28"/>
      <c r="B232" s="28" t="s">
        <v>762</v>
      </c>
      <c r="C232" s="28" t="s">
        <v>763</v>
      </c>
      <c r="D232" s="28" t="s">
        <v>749</v>
      </c>
      <c r="E232" s="28" t="str">
        <f t="shared" si="5"/>
        <v>6.9</v>
      </c>
      <c r="F232" s="28">
        <v>75</v>
      </c>
      <c r="G232" s="28" t="s">
        <v>764</v>
      </c>
      <c r="H232" s="28" t="s">
        <v>4</v>
      </c>
      <c r="I232" s="28"/>
      <c r="J232" s="28"/>
    </row>
    <row r="233" spans="1:10" x14ac:dyDescent="0.3">
      <c r="A233" s="28"/>
      <c r="B233" s="28" t="s">
        <v>765</v>
      </c>
      <c r="C233" s="28" t="s">
        <v>766</v>
      </c>
      <c r="D233" s="28" t="s">
        <v>749</v>
      </c>
      <c r="E233" s="28" t="str">
        <f t="shared" si="5"/>
        <v>6.9</v>
      </c>
      <c r="F233" s="28">
        <v>71</v>
      </c>
      <c r="G233" s="28" t="s">
        <v>268</v>
      </c>
      <c r="H233" s="28" t="s">
        <v>302</v>
      </c>
      <c r="I233" s="28"/>
      <c r="J233" s="28"/>
    </row>
    <row r="234" spans="1:10" x14ac:dyDescent="0.3">
      <c r="A234" s="28"/>
      <c r="B234" s="28" t="s">
        <v>767</v>
      </c>
      <c r="C234" s="28" t="s">
        <v>768</v>
      </c>
      <c r="D234" s="28" t="s">
        <v>749</v>
      </c>
      <c r="E234" s="28" t="str">
        <f t="shared" si="5"/>
        <v>6.9</v>
      </c>
      <c r="F234" s="28">
        <v>74</v>
      </c>
      <c r="G234" s="28" t="s">
        <v>769</v>
      </c>
      <c r="H234" s="28" t="s">
        <v>97</v>
      </c>
      <c r="I234" s="28"/>
      <c r="J234" s="28"/>
    </row>
    <row r="235" spans="1:10" x14ac:dyDescent="0.3">
      <c r="A235" s="28"/>
      <c r="B235" s="28" t="s">
        <v>770</v>
      </c>
      <c r="C235" s="28" t="s">
        <v>771</v>
      </c>
      <c r="D235" s="28" t="s">
        <v>749</v>
      </c>
      <c r="E235" s="28" t="str">
        <f t="shared" si="5"/>
        <v>6.9</v>
      </c>
      <c r="F235" s="28">
        <v>76</v>
      </c>
      <c r="G235" s="28" t="s">
        <v>772</v>
      </c>
      <c r="H235" s="28" t="s">
        <v>44</v>
      </c>
      <c r="I235" s="28"/>
      <c r="J235" s="28"/>
    </row>
    <row r="236" spans="1:10" x14ac:dyDescent="0.3">
      <c r="A236" s="28"/>
      <c r="B236" s="28" t="s">
        <v>773</v>
      </c>
      <c r="C236" s="28" t="s">
        <v>774</v>
      </c>
      <c r="D236" s="28" t="s">
        <v>775</v>
      </c>
      <c r="E236" s="28" t="str">
        <f t="shared" si="5"/>
        <v>6.8</v>
      </c>
      <c r="F236" s="28">
        <v>68</v>
      </c>
      <c r="G236" s="28" t="s">
        <v>374</v>
      </c>
      <c r="H236" s="28" t="s">
        <v>44</v>
      </c>
      <c r="I236" s="28"/>
      <c r="J236" s="28"/>
    </row>
    <row r="237" spans="1:10" x14ac:dyDescent="0.3">
      <c r="A237" s="28"/>
      <c r="B237" s="28" t="s">
        <v>776</v>
      </c>
      <c r="C237" s="28" t="s">
        <v>777</v>
      </c>
      <c r="D237" s="28" t="s">
        <v>775</v>
      </c>
      <c r="E237" s="28" t="str">
        <f t="shared" si="5"/>
        <v>6.8</v>
      </c>
      <c r="F237" s="28">
        <v>52</v>
      </c>
      <c r="G237" s="28" t="s">
        <v>778</v>
      </c>
      <c r="H237" s="28" t="s">
        <v>161</v>
      </c>
      <c r="I237" s="28"/>
      <c r="J237" s="28"/>
    </row>
    <row r="238" spans="1:10" x14ac:dyDescent="0.3">
      <c r="A238" s="28"/>
      <c r="B238" s="28" t="s">
        <v>779</v>
      </c>
      <c r="C238" s="28" t="s">
        <v>780</v>
      </c>
      <c r="D238" s="28" t="s">
        <v>775</v>
      </c>
      <c r="E238" s="28" t="str">
        <f t="shared" si="5"/>
        <v>6.8</v>
      </c>
      <c r="F238" s="28">
        <v>72</v>
      </c>
      <c r="G238" s="28" t="s">
        <v>722</v>
      </c>
      <c r="H238" s="28" t="s">
        <v>4</v>
      </c>
      <c r="I238" s="28"/>
      <c r="J238" s="28"/>
    </row>
    <row r="239" spans="1:10" x14ac:dyDescent="0.3">
      <c r="A239" s="28"/>
      <c r="B239" s="28" t="s">
        <v>781</v>
      </c>
      <c r="C239" s="28" t="s">
        <v>782</v>
      </c>
      <c r="D239" s="28" t="s">
        <v>775</v>
      </c>
      <c r="E239" s="28" t="str">
        <f t="shared" si="5"/>
        <v>6.8</v>
      </c>
      <c r="F239" s="28">
        <v>74</v>
      </c>
      <c r="G239" s="28" t="s">
        <v>783</v>
      </c>
      <c r="H239" s="28" t="s">
        <v>44</v>
      </c>
      <c r="I239" s="28"/>
      <c r="J239" s="28"/>
    </row>
    <row r="240" spans="1:10" x14ac:dyDescent="0.3">
      <c r="A240" s="28"/>
      <c r="B240" s="28" t="s">
        <v>784</v>
      </c>
      <c r="C240" s="28" t="s">
        <v>785</v>
      </c>
      <c r="D240" s="28" t="s">
        <v>775</v>
      </c>
      <c r="E240" s="28" t="str">
        <f t="shared" si="5"/>
        <v>6.8</v>
      </c>
      <c r="F240" s="28" t="s">
        <v>8</v>
      </c>
      <c r="G240" s="28" t="s">
        <v>130</v>
      </c>
      <c r="H240" s="28" t="s">
        <v>44</v>
      </c>
      <c r="I240" s="28"/>
      <c r="J240" s="28"/>
    </row>
    <row r="241" spans="1:10" x14ac:dyDescent="0.3">
      <c r="A241" s="28"/>
      <c r="B241" s="28" t="s">
        <v>786</v>
      </c>
      <c r="C241" s="28" t="s">
        <v>787</v>
      </c>
      <c r="D241" s="28" t="s">
        <v>788</v>
      </c>
      <c r="E241" s="28" t="str">
        <f t="shared" si="5"/>
        <v>6.7</v>
      </c>
      <c r="F241" s="28">
        <v>51</v>
      </c>
      <c r="G241" s="28" t="s">
        <v>715</v>
      </c>
      <c r="H241" s="28" t="s">
        <v>10</v>
      </c>
      <c r="I241" s="28"/>
      <c r="J241" s="28"/>
    </row>
    <row r="242" spans="1:10" x14ac:dyDescent="0.3">
      <c r="A242" s="28"/>
      <c r="B242" s="28" t="s">
        <v>789</v>
      </c>
      <c r="C242" s="28" t="s">
        <v>790</v>
      </c>
      <c r="D242" s="28" t="s">
        <v>788</v>
      </c>
      <c r="E242" s="28" t="str">
        <f t="shared" si="5"/>
        <v>6.7</v>
      </c>
      <c r="F242" s="28">
        <v>71</v>
      </c>
      <c r="G242" s="28" t="s">
        <v>122</v>
      </c>
      <c r="H242" s="28" t="s">
        <v>146</v>
      </c>
      <c r="I242" s="28"/>
      <c r="J242" s="28"/>
    </row>
    <row r="243" spans="1:10" x14ac:dyDescent="0.3">
      <c r="A243" s="28"/>
      <c r="B243" s="28" t="s">
        <v>791</v>
      </c>
      <c r="C243" s="28" t="s">
        <v>792</v>
      </c>
      <c r="D243" s="28" t="s">
        <v>788</v>
      </c>
      <c r="E243" s="28" t="str">
        <f t="shared" si="5"/>
        <v>6.7</v>
      </c>
      <c r="F243" s="28">
        <v>54</v>
      </c>
      <c r="G243" s="28" t="s">
        <v>448</v>
      </c>
      <c r="H243" s="28" t="s">
        <v>44</v>
      </c>
      <c r="I243" s="28"/>
      <c r="J243" s="28"/>
    </row>
    <row r="244" spans="1:10" x14ac:dyDescent="0.3">
      <c r="A244" s="28"/>
      <c r="B244" s="28" t="s">
        <v>793</v>
      </c>
      <c r="C244" s="28" t="s">
        <v>794</v>
      </c>
      <c r="D244" s="28" t="s">
        <v>788</v>
      </c>
      <c r="E244" s="28" t="str">
        <f t="shared" si="5"/>
        <v>6.7</v>
      </c>
      <c r="F244" s="28">
        <v>88</v>
      </c>
      <c r="G244" s="28" t="s">
        <v>173</v>
      </c>
      <c r="H244" s="28" t="s">
        <v>412</v>
      </c>
      <c r="I244" s="28"/>
      <c r="J244" s="28"/>
    </row>
    <row r="245" spans="1:10" x14ac:dyDescent="0.3">
      <c r="A245" s="28"/>
      <c r="B245" s="28" t="s">
        <v>795</v>
      </c>
      <c r="C245" s="28" t="s">
        <v>796</v>
      </c>
      <c r="D245" s="28" t="s">
        <v>788</v>
      </c>
      <c r="E245" s="28" t="str">
        <f t="shared" si="5"/>
        <v>6.7</v>
      </c>
      <c r="F245" s="28">
        <v>57</v>
      </c>
      <c r="G245" s="28" t="s">
        <v>797</v>
      </c>
      <c r="H245" s="28" t="s">
        <v>44</v>
      </c>
      <c r="I245" s="28"/>
      <c r="J245" s="28"/>
    </row>
    <row r="246" spans="1:10" x14ac:dyDescent="0.3">
      <c r="A246" s="28"/>
      <c r="B246" s="28" t="s">
        <v>798</v>
      </c>
      <c r="C246" s="28" t="s">
        <v>799</v>
      </c>
      <c r="D246" s="28" t="s">
        <v>788</v>
      </c>
      <c r="E246" s="28" t="str">
        <f t="shared" si="5"/>
        <v>6.7</v>
      </c>
      <c r="F246" s="28">
        <v>85</v>
      </c>
      <c r="G246" s="28" t="s">
        <v>268</v>
      </c>
      <c r="H246" s="28" t="s">
        <v>44</v>
      </c>
      <c r="I246" s="28"/>
      <c r="J246" s="28"/>
    </row>
    <row r="247" spans="1:10" x14ac:dyDescent="0.3">
      <c r="A247" s="28"/>
      <c r="B247" s="28" t="s">
        <v>800</v>
      </c>
      <c r="C247" s="28" t="s">
        <v>801</v>
      </c>
      <c r="D247" s="28" t="s">
        <v>802</v>
      </c>
      <c r="E247" s="28" t="str">
        <f t="shared" si="5"/>
        <v>6.6</v>
      </c>
      <c r="F247" s="28">
        <v>55</v>
      </c>
      <c r="G247" s="28" t="s">
        <v>803</v>
      </c>
      <c r="H247" s="28" t="s">
        <v>161</v>
      </c>
      <c r="I247" s="28"/>
      <c r="J247" s="28"/>
    </row>
    <row r="248" spans="1:10" x14ac:dyDescent="0.3">
      <c r="A248" s="28"/>
      <c r="B248" s="28" t="s">
        <v>804</v>
      </c>
      <c r="C248" s="28" t="s">
        <v>805</v>
      </c>
      <c r="D248" s="28" t="s">
        <v>802</v>
      </c>
      <c r="E248" s="28" t="str">
        <f t="shared" si="5"/>
        <v>6.6</v>
      </c>
      <c r="F248" s="28">
        <v>70</v>
      </c>
      <c r="G248" s="28" t="s">
        <v>101</v>
      </c>
      <c r="H248" s="28" t="s">
        <v>44</v>
      </c>
      <c r="I248" s="28"/>
      <c r="J248" s="28"/>
    </row>
    <row r="249" spans="1:10" x14ac:dyDescent="0.3">
      <c r="A249" s="28"/>
      <c r="B249" s="28" t="s">
        <v>806</v>
      </c>
      <c r="C249" s="28" t="s">
        <v>807</v>
      </c>
      <c r="D249" s="28" t="s">
        <v>802</v>
      </c>
      <c r="E249" s="28" t="str">
        <f t="shared" si="5"/>
        <v>6.6</v>
      </c>
      <c r="F249" s="28" t="s">
        <v>8</v>
      </c>
      <c r="G249" s="28" t="s">
        <v>646</v>
      </c>
      <c r="H249" s="28" t="s">
        <v>64</v>
      </c>
      <c r="I249" s="28"/>
      <c r="J249" s="28"/>
    </row>
    <row r="250" spans="1:10" x14ac:dyDescent="0.3">
      <c r="A250" s="28"/>
      <c r="B250" s="28" t="s">
        <v>808</v>
      </c>
      <c r="C250" s="28" t="s">
        <v>809</v>
      </c>
      <c r="D250" s="28" t="s">
        <v>802</v>
      </c>
      <c r="E250" s="28" t="str">
        <f t="shared" si="5"/>
        <v>6.6</v>
      </c>
      <c r="F250" s="28">
        <v>77</v>
      </c>
      <c r="G250" s="28" t="s">
        <v>810</v>
      </c>
      <c r="H250" s="28" t="s">
        <v>44</v>
      </c>
      <c r="I250" s="28"/>
      <c r="J250" s="28"/>
    </row>
    <row r="251" spans="1:10" x14ac:dyDescent="0.3">
      <c r="A251" s="28"/>
      <c r="B251" s="28" t="s">
        <v>811</v>
      </c>
      <c r="C251" s="28" t="s">
        <v>812</v>
      </c>
      <c r="D251" s="28" t="s">
        <v>802</v>
      </c>
      <c r="E251" s="28" t="str">
        <f t="shared" si="5"/>
        <v>6.6</v>
      </c>
      <c r="F251" s="28">
        <v>79</v>
      </c>
      <c r="G251" s="28" t="s">
        <v>122</v>
      </c>
      <c r="H251" s="28" t="s">
        <v>44</v>
      </c>
      <c r="I251" s="28"/>
      <c r="J251" s="28"/>
    </row>
    <row r="252" spans="1:10" x14ac:dyDescent="0.3">
      <c r="A252" s="28"/>
      <c r="B252" s="28" t="s">
        <v>813</v>
      </c>
      <c r="C252" s="28" t="s">
        <v>814</v>
      </c>
      <c r="D252" s="28" t="s">
        <v>802</v>
      </c>
      <c r="E252" s="28" t="str">
        <f t="shared" si="5"/>
        <v>6.6</v>
      </c>
      <c r="F252" s="28">
        <v>46</v>
      </c>
      <c r="G252" s="28" t="s">
        <v>176</v>
      </c>
      <c r="H252" s="28" t="s">
        <v>815</v>
      </c>
      <c r="I252" s="28"/>
      <c r="J252" s="28"/>
    </row>
    <row r="253" spans="1:10" x14ac:dyDescent="0.3">
      <c r="A253" s="28"/>
      <c r="B253" s="28" t="s">
        <v>816</v>
      </c>
      <c r="C253" s="28" t="s">
        <v>817</v>
      </c>
      <c r="D253" s="28" t="s">
        <v>818</v>
      </c>
      <c r="E253" s="28" t="str">
        <f t="shared" si="5"/>
        <v>6.5</v>
      </c>
      <c r="F253" s="28">
        <v>50</v>
      </c>
      <c r="G253" s="28" t="s">
        <v>338</v>
      </c>
      <c r="H253" s="28" t="s">
        <v>273</v>
      </c>
      <c r="I253" s="28"/>
      <c r="J253" s="28"/>
    </row>
    <row r="254" spans="1:10" x14ac:dyDescent="0.3">
      <c r="A254" s="28"/>
      <c r="B254" s="28" t="s">
        <v>819</v>
      </c>
      <c r="C254" s="28" t="s">
        <v>820</v>
      </c>
      <c r="D254" s="28" t="s">
        <v>818</v>
      </c>
      <c r="E254" s="28" t="str">
        <f t="shared" si="5"/>
        <v>6.5</v>
      </c>
      <c r="F254" s="28">
        <v>63</v>
      </c>
      <c r="G254" s="28" t="s">
        <v>80</v>
      </c>
      <c r="H254" s="28" t="s">
        <v>4</v>
      </c>
      <c r="I254" s="28"/>
      <c r="J254" s="28"/>
    </row>
    <row r="255" spans="1:10" x14ac:dyDescent="0.3">
      <c r="A255" s="28"/>
      <c r="B255" s="28" t="s">
        <v>821</v>
      </c>
      <c r="C255" s="28" t="s">
        <v>822</v>
      </c>
      <c r="D255" s="28" t="s">
        <v>818</v>
      </c>
      <c r="E255" s="28" t="str">
        <f t="shared" si="5"/>
        <v>6.5</v>
      </c>
      <c r="F255" s="28">
        <v>53</v>
      </c>
      <c r="G255" s="28" t="s">
        <v>122</v>
      </c>
      <c r="H255" s="28" t="s">
        <v>10</v>
      </c>
      <c r="I255" s="28"/>
      <c r="J255" s="28"/>
    </row>
    <row r="256" spans="1:10" x14ac:dyDescent="0.3">
      <c r="A256" s="28"/>
      <c r="B256" s="28" t="s">
        <v>823</v>
      </c>
      <c r="C256" s="28" t="s">
        <v>824</v>
      </c>
      <c r="D256" s="28" t="s">
        <v>818</v>
      </c>
      <c r="E256" s="28" t="str">
        <f t="shared" si="5"/>
        <v>6.5</v>
      </c>
      <c r="F256" s="28">
        <v>61</v>
      </c>
      <c r="G256" s="28" t="s">
        <v>63</v>
      </c>
      <c r="H256" s="28" t="s">
        <v>97</v>
      </c>
      <c r="I256" s="28"/>
      <c r="J256" s="28"/>
    </row>
    <row r="257" spans="1:10" x14ac:dyDescent="0.3">
      <c r="A257" s="28"/>
      <c r="B257" s="28" t="s">
        <v>825</v>
      </c>
      <c r="C257" s="28" t="s">
        <v>826</v>
      </c>
      <c r="D257" s="28" t="s">
        <v>818</v>
      </c>
      <c r="E257" s="28" t="str">
        <f t="shared" si="5"/>
        <v>6.5</v>
      </c>
      <c r="F257" s="28">
        <v>51</v>
      </c>
      <c r="G257" s="28" t="s">
        <v>827</v>
      </c>
      <c r="H257" s="28" t="s">
        <v>9</v>
      </c>
      <c r="I257" s="28"/>
      <c r="J257" s="28"/>
    </row>
    <row r="258" spans="1:10" x14ac:dyDescent="0.3">
      <c r="A258" s="28"/>
      <c r="B258" s="28" t="s">
        <v>828</v>
      </c>
      <c r="C258" s="28" t="s">
        <v>829</v>
      </c>
      <c r="D258" s="28" t="s">
        <v>830</v>
      </c>
      <c r="E258" s="28" t="str">
        <f t="shared" si="5"/>
        <v>6.4</v>
      </c>
      <c r="F258" s="28">
        <v>67</v>
      </c>
      <c r="G258" s="28" t="s">
        <v>755</v>
      </c>
      <c r="H258" s="28" t="s">
        <v>44</v>
      </c>
      <c r="I258" s="28"/>
      <c r="J258" s="28"/>
    </row>
    <row r="259" spans="1:10" x14ac:dyDescent="0.3">
      <c r="A259" s="28"/>
      <c r="B259" s="28" t="s">
        <v>831</v>
      </c>
      <c r="C259" s="28" t="s">
        <v>832</v>
      </c>
      <c r="D259" s="28" t="s">
        <v>830</v>
      </c>
      <c r="E259" s="28" t="str">
        <f t="shared" si="5"/>
        <v>6.4</v>
      </c>
      <c r="F259" s="28">
        <v>68</v>
      </c>
      <c r="G259" s="28" t="s">
        <v>833</v>
      </c>
      <c r="H259" s="28" t="s">
        <v>834</v>
      </c>
      <c r="I259" s="28"/>
      <c r="J259" s="28"/>
    </row>
    <row r="260" spans="1:10" x14ac:dyDescent="0.3">
      <c r="A260" s="28"/>
      <c r="B260" s="28" t="s">
        <v>835</v>
      </c>
      <c r="C260" s="28" t="s">
        <v>836</v>
      </c>
      <c r="D260" s="28" t="s">
        <v>830</v>
      </c>
      <c r="E260" s="28" t="str">
        <f t="shared" si="5"/>
        <v>6.4</v>
      </c>
      <c r="F260" s="28" t="s">
        <v>8</v>
      </c>
      <c r="G260" s="28" t="s">
        <v>837</v>
      </c>
      <c r="H260" s="28" t="s">
        <v>3</v>
      </c>
      <c r="I260" s="28"/>
      <c r="J260" s="28"/>
    </row>
    <row r="261" spans="1:10" x14ac:dyDescent="0.3">
      <c r="A261" s="28"/>
      <c r="B261" s="28" t="s">
        <v>838</v>
      </c>
      <c r="C261" s="28" t="s">
        <v>839</v>
      </c>
      <c r="D261" s="28" t="s">
        <v>830</v>
      </c>
      <c r="E261" s="28" t="str">
        <f t="shared" si="5"/>
        <v>6.4</v>
      </c>
      <c r="F261" s="28">
        <v>88</v>
      </c>
      <c r="G261" s="28" t="s">
        <v>840</v>
      </c>
      <c r="H261" s="28" t="s">
        <v>7</v>
      </c>
      <c r="I261" s="28"/>
      <c r="J261" s="28"/>
    </row>
    <row r="262" spans="1:10" x14ac:dyDescent="0.3">
      <c r="A262" s="28"/>
      <c r="B262" s="28" t="s">
        <v>841</v>
      </c>
      <c r="C262" s="28" t="s">
        <v>842</v>
      </c>
      <c r="D262" s="28" t="s">
        <v>830</v>
      </c>
      <c r="E262" s="28" t="str">
        <f t="shared" si="5"/>
        <v>6.4</v>
      </c>
      <c r="F262" s="28">
        <v>58</v>
      </c>
      <c r="G262" s="28" t="s">
        <v>843</v>
      </c>
      <c r="H262" s="28" t="s">
        <v>844</v>
      </c>
      <c r="I262" s="28"/>
      <c r="J262" s="28"/>
    </row>
    <row r="263" spans="1:10" x14ac:dyDescent="0.3">
      <c r="A263" s="28"/>
      <c r="B263" s="28" t="s">
        <v>845</v>
      </c>
      <c r="C263" s="28" t="s">
        <v>846</v>
      </c>
      <c r="D263" s="28" t="s">
        <v>830</v>
      </c>
      <c r="E263" s="28" t="str">
        <f t="shared" si="5"/>
        <v>6.4</v>
      </c>
      <c r="F263" s="28">
        <v>82</v>
      </c>
      <c r="G263" s="28" t="s">
        <v>142</v>
      </c>
      <c r="H263" s="28" t="s">
        <v>3</v>
      </c>
      <c r="I263" s="28"/>
      <c r="J263" s="28"/>
    </row>
    <row r="264" spans="1:10" x14ac:dyDescent="0.3">
      <c r="A264" s="28"/>
      <c r="B264" s="28" t="s">
        <v>847</v>
      </c>
      <c r="C264" s="28" t="s">
        <v>848</v>
      </c>
      <c r="D264" s="28" t="s">
        <v>830</v>
      </c>
      <c r="E264" s="28" t="str">
        <f t="shared" ref="E264:E327" si="7">MID(D264,2,3)</f>
        <v>6.4</v>
      </c>
      <c r="F264" s="28">
        <v>70</v>
      </c>
      <c r="G264" s="28" t="s">
        <v>199</v>
      </c>
      <c r="H264" s="28" t="s">
        <v>44</v>
      </c>
      <c r="I264" s="28"/>
      <c r="J264" s="28"/>
    </row>
    <row r="265" spans="1:10" x14ac:dyDescent="0.3">
      <c r="A265" s="28"/>
      <c r="B265" s="28" t="s">
        <v>849</v>
      </c>
      <c r="C265" s="28" t="s">
        <v>850</v>
      </c>
      <c r="D265" s="28" t="s">
        <v>830</v>
      </c>
      <c r="E265" s="28" t="str">
        <f t="shared" si="7"/>
        <v>6.4</v>
      </c>
      <c r="F265" s="28">
        <v>71</v>
      </c>
      <c r="G265" s="28" t="s">
        <v>851</v>
      </c>
      <c r="H265" s="28" t="s">
        <v>44</v>
      </c>
      <c r="I265" s="28"/>
      <c r="J265" s="28"/>
    </row>
    <row r="266" spans="1:10" x14ac:dyDescent="0.3">
      <c r="A266" s="28"/>
      <c r="B266" s="28" t="s">
        <v>852</v>
      </c>
      <c r="C266" s="28" t="s">
        <v>853</v>
      </c>
      <c r="D266" s="28" t="s">
        <v>830</v>
      </c>
      <c r="E266" s="28" t="str">
        <f t="shared" si="7"/>
        <v>6.4</v>
      </c>
      <c r="F266" s="28">
        <v>44</v>
      </c>
      <c r="G266" s="28" t="s">
        <v>118</v>
      </c>
      <c r="H266" s="28" t="s">
        <v>10</v>
      </c>
      <c r="I266" s="28"/>
      <c r="J266" s="28"/>
    </row>
    <row r="267" spans="1:10" x14ac:dyDescent="0.3">
      <c r="A267" s="28"/>
      <c r="B267" s="28" t="s">
        <v>854</v>
      </c>
      <c r="C267" s="28" t="s">
        <v>855</v>
      </c>
      <c r="D267" s="28" t="s">
        <v>856</v>
      </c>
      <c r="E267" s="28" t="str">
        <f t="shared" si="7"/>
        <v>6.2</v>
      </c>
      <c r="F267" s="28">
        <v>59</v>
      </c>
      <c r="G267" s="28" t="s">
        <v>857</v>
      </c>
      <c r="H267" s="28" t="s">
        <v>161</v>
      </c>
      <c r="I267" s="28"/>
      <c r="J267" s="28"/>
    </row>
    <row r="268" spans="1:10" x14ac:dyDescent="0.3">
      <c r="A268" s="28"/>
      <c r="B268" s="28" t="s">
        <v>858</v>
      </c>
      <c r="C268" s="28" t="s">
        <v>859</v>
      </c>
      <c r="D268" s="28" t="s">
        <v>856</v>
      </c>
      <c r="E268" s="28" t="str">
        <f t="shared" si="7"/>
        <v>6.2</v>
      </c>
      <c r="F268" s="28">
        <v>61</v>
      </c>
      <c r="G268" s="28" t="s">
        <v>567</v>
      </c>
      <c r="H268" s="28" t="s">
        <v>44</v>
      </c>
      <c r="I268" s="28"/>
      <c r="J268" s="28"/>
    </row>
    <row r="269" spans="1:10" x14ac:dyDescent="0.3">
      <c r="A269" s="28"/>
      <c r="B269" s="28" t="s">
        <v>858</v>
      </c>
      <c r="C269" s="28" t="s">
        <v>860</v>
      </c>
      <c r="D269" s="28" t="s">
        <v>856</v>
      </c>
      <c r="E269" s="28" t="str">
        <f t="shared" si="7"/>
        <v>6.2</v>
      </c>
      <c r="F269" s="28">
        <v>74</v>
      </c>
      <c r="G269" s="28" t="s">
        <v>567</v>
      </c>
      <c r="H269" s="28" t="s">
        <v>44</v>
      </c>
      <c r="I269" s="28"/>
      <c r="J269" s="28"/>
    </row>
    <row r="270" spans="1:10" x14ac:dyDescent="0.3">
      <c r="A270" s="28"/>
      <c r="B270" s="28"/>
      <c r="C270" s="28"/>
      <c r="D270" s="28"/>
      <c r="E270" s="28" t="str">
        <f t="shared" si="7"/>
        <v/>
      </c>
      <c r="F270" s="28"/>
      <c r="G270" s="28"/>
      <c r="H270" s="28"/>
      <c r="I270" s="28"/>
      <c r="J270" s="28"/>
    </row>
    <row r="271" spans="1:10" x14ac:dyDescent="0.3">
      <c r="A271" s="28"/>
      <c r="B271" s="28" t="s">
        <v>858</v>
      </c>
      <c r="C271" s="28" t="s">
        <v>861</v>
      </c>
      <c r="D271" s="28" t="s">
        <v>856</v>
      </c>
      <c r="E271" s="28" t="str">
        <f t="shared" si="7"/>
        <v>6.2</v>
      </c>
      <c r="F271" s="28">
        <v>76</v>
      </c>
      <c r="G271" s="28" t="s">
        <v>567</v>
      </c>
      <c r="H271" s="28" t="s">
        <v>44</v>
      </c>
      <c r="I271" s="28"/>
      <c r="J271" s="28"/>
    </row>
    <row r="272" spans="1:10" x14ac:dyDescent="0.3">
      <c r="A272" s="28"/>
      <c r="B272" s="28" t="s">
        <v>862</v>
      </c>
      <c r="C272" s="28" t="s">
        <v>863</v>
      </c>
      <c r="D272" s="28" t="s">
        <v>856</v>
      </c>
      <c r="E272" s="28" t="str">
        <f t="shared" si="7"/>
        <v>6.2</v>
      </c>
      <c r="F272" s="28">
        <v>80</v>
      </c>
      <c r="G272" s="28" t="s">
        <v>864</v>
      </c>
      <c r="H272" s="28" t="s">
        <v>412</v>
      </c>
      <c r="I272" s="28"/>
      <c r="J272" s="28"/>
    </row>
    <row r="273" spans="1:10" x14ac:dyDescent="0.3">
      <c r="A273" s="28"/>
      <c r="B273" s="28" t="s">
        <v>865</v>
      </c>
      <c r="C273" s="28" t="s">
        <v>866</v>
      </c>
      <c r="D273" s="28" t="s">
        <v>856</v>
      </c>
      <c r="E273" s="28" t="str">
        <f t="shared" si="7"/>
        <v>6.2</v>
      </c>
      <c r="F273" s="28">
        <v>50</v>
      </c>
      <c r="G273" s="28" t="s">
        <v>60</v>
      </c>
      <c r="H273" s="28" t="s">
        <v>1</v>
      </c>
      <c r="I273" s="28"/>
      <c r="J273" s="28"/>
    </row>
    <row r="274" spans="1:10" x14ac:dyDescent="0.3">
      <c r="A274" s="28"/>
      <c r="B274" s="28" t="s">
        <v>867</v>
      </c>
      <c r="C274" s="28" t="s">
        <v>868</v>
      </c>
      <c r="D274" s="28" t="s">
        <v>869</v>
      </c>
      <c r="E274" s="28" t="str">
        <f t="shared" si="7"/>
        <v>6.1</v>
      </c>
      <c r="F274" s="28" t="s">
        <v>8</v>
      </c>
      <c r="G274" s="28" t="s">
        <v>122</v>
      </c>
      <c r="H274" s="28" t="s">
        <v>9</v>
      </c>
      <c r="I274" s="28"/>
      <c r="J274" s="28"/>
    </row>
    <row r="275" spans="1:10" x14ac:dyDescent="0.3">
      <c r="A275" s="28"/>
      <c r="B275" s="28" t="s">
        <v>870</v>
      </c>
      <c r="C275" s="28" t="s">
        <v>871</v>
      </c>
      <c r="D275" s="28" t="s">
        <v>869</v>
      </c>
      <c r="E275" s="28" t="str">
        <f t="shared" si="7"/>
        <v>6.1</v>
      </c>
      <c r="F275" s="28">
        <v>57</v>
      </c>
      <c r="G275" s="28" t="s">
        <v>199</v>
      </c>
      <c r="H275" s="28" t="s">
        <v>44</v>
      </c>
      <c r="I275" s="28"/>
      <c r="J275" s="28"/>
    </row>
    <row r="276" spans="1:10" x14ac:dyDescent="0.3">
      <c r="A276" s="28"/>
      <c r="B276" s="28" t="s">
        <v>870</v>
      </c>
      <c r="C276" s="28" t="s">
        <v>872</v>
      </c>
      <c r="D276" s="28" t="s">
        <v>869</v>
      </c>
      <c r="E276" s="28" t="str">
        <f t="shared" si="7"/>
        <v>6.1</v>
      </c>
      <c r="F276" s="28">
        <v>49</v>
      </c>
      <c r="G276" s="28" t="s">
        <v>199</v>
      </c>
      <c r="H276" s="28" t="s">
        <v>44</v>
      </c>
      <c r="I276" s="28"/>
      <c r="J276" s="28"/>
    </row>
    <row r="277" spans="1:10" x14ac:dyDescent="0.3">
      <c r="A277" s="28"/>
      <c r="B277" s="28" t="s">
        <v>873</v>
      </c>
      <c r="C277" s="28" t="s">
        <v>874</v>
      </c>
      <c r="D277" s="28" t="s">
        <v>869</v>
      </c>
      <c r="E277" s="28" t="str">
        <f t="shared" si="7"/>
        <v>6.1</v>
      </c>
      <c r="F277" s="28">
        <v>67</v>
      </c>
      <c r="G277" s="28" t="s">
        <v>875</v>
      </c>
      <c r="H277" s="28" t="s">
        <v>10</v>
      </c>
      <c r="I277" s="28"/>
      <c r="J277" s="28"/>
    </row>
    <row r="278" spans="1:10" x14ac:dyDescent="0.3">
      <c r="A278" s="28"/>
      <c r="B278" s="28" t="s">
        <v>876</v>
      </c>
      <c r="C278" s="28" t="s">
        <v>877</v>
      </c>
      <c r="D278" s="28" t="s">
        <v>869</v>
      </c>
      <c r="E278" s="28" t="str">
        <f t="shared" si="7"/>
        <v>6.1</v>
      </c>
      <c r="F278" s="28">
        <v>67</v>
      </c>
      <c r="G278" s="28" t="s">
        <v>722</v>
      </c>
      <c r="H278" s="28" t="s">
        <v>44</v>
      </c>
      <c r="I278" s="28"/>
      <c r="J278" s="28"/>
    </row>
    <row r="279" spans="1:10" x14ac:dyDescent="0.3">
      <c r="A279" s="28"/>
      <c r="B279" s="28" t="s">
        <v>878</v>
      </c>
      <c r="C279" s="28" t="s">
        <v>879</v>
      </c>
      <c r="D279" s="28" t="s">
        <v>869</v>
      </c>
      <c r="E279" s="28" t="str">
        <f t="shared" si="7"/>
        <v>6.1</v>
      </c>
      <c r="F279" s="28">
        <v>52</v>
      </c>
      <c r="G279" s="28" t="s">
        <v>268</v>
      </c>
      <c r="H279" s="28" t="s">
        <v>161</v>
      </c>
      <c r="I279" s="28"/>
      <c r="J279" s="28"/>
    </row>
    <row r="280" spans="1:10" x14ac:dyDescent="0.3">
      <c r="A280" s="28"/>
      <c r="B280" s="28" t="s">
        <v>880</v>
      </c>
      <c r="C280" s="28" t="s">
        <v>881</v>
      </c>
      <c r="D280" s="28" t="s">
        <v>869</v>
      </c>
      <c r="E280" s="28" t="str">
        <f t="shared" si="7"/>
        <v>6.1</v>
      </c>
      <c r="F280" s="28">
        <v>68</v>
      </c>
      <c r="G280" s="28" t="s">
        <v>385</v>
      </c>
      <c r="H280" s="28" t="s">
        <v>97</v>
      </c>
      <c r="I280" s="28"/>
      <c r="J280" s="28"/>
    </row>
    <row r="281" spans="1:10" x14ac:dyDescent="0.3">
      <c r="A281" s="28"/>
      <c r="B281" s="28"/>
      <c r="C281" s="28"/>
      <c r="D281" s="28"/>
      <c r="E281" s="28" t="str">
        <f t="shared" si="7"/>
        <v/>
      </c>
      <c r="F281" s="28"/>
      <c r="G281" s="28"/>
      <c r="H281" s="28"/>
      <c r="I281" s="28"/>
      <c r="J281" s="28"/>
    </row>
    <row r="282" spans="1:10" x14ac:dyDescent="0.3">
      <c r="A282" s="28"/>
      <c r="B282" s="28" t="s">
        <v>882</v>
      </c>
      <c r="C282" s="28" t="s">
        <v>883</v>
      </c>
      <c r="D282" s="28" t="s">
        <v>869</v>
      </c>
      <c r="E282" s="28" t="str">
        <f t="shared" si="7"/>
        <v>6.1</v>
      </c>
      <c r="F282" s="28">
        <v>57</v>
      </c>
      <c r="G282" s="28" t="s">
        <v>783</v>
      </c>
      <c r="H282" s="28" t="s">
        <v>44</v>
      </c>
      <c r="I282" s="28"/>
      <c r="J282" s="28"/>
    </row>
    <row r="283" spans="1:10" x14ac:dyDescent="0.3">
      <c r="A283" s="28"/>
      <c r="B283" s="28" t="s">
        <v>884</v>
      </c>
      <c r="C283" s="28" t="s">
        <v>885</v>
      </c>
      <c r="D283" s="28" t="s">
        <v>869</v>
      </c>
      <c r="E283" s="28" t="str">
        <f t="shared" si="7"/>
        <v>6.1</v>
      </c>
      <c r="F283" s="28">
        <v>54</v>
      </c>
      <c r="G283" s="28" t="s">
        <v>783</v>
      </c>
      <c r="H283" s="28" t="s">
        <v>44</v>
      </c>
      <c r="I283" s="28"/>
      <c r="J283" s="28"/>
    </row>
    <row r="284" spans="1:10" x14ac:dyDescent="0.3">
      <c r="A284" s="28"/>
      <c r="B284" s="28" t="s">
        <v>884</v>
      </c>
      <c r="C284" s="28" t="s">
        <v>886</v>
      </c>
      <c r="D284" s="28" t="s">
        <v>869</v>
      </c>
      <c r="E284" s="28" t="str">
        <f t="shared" si="7"/>
        <v>6.1</v>
      </c>
      <c r="F284" s="28">
        <v>49</v>
      </c>
      <c r="G284" s="28" t="s">
        <v>783</v>
      </c>
      <c r="H284" s="28" t="s">
        <v>44</v>
      </c>
      <c r="I284" s="28"/>
      <c r="J284" s="28"/>
    </row>
    <row r="285" spans="1:10" x14ac:dyDescent="0.3">
      <c r="A285" s="28"/>
      <c r="B285" s="28" t="s">
        <v>884</v>
      </c>
      <c r="C285" s="28" t="s">
        <v>887</v>
      </c>
      <c r="D285" s="28" t="s">
        <v>869</v>
      </c>
      <c r="E285" s="28" t="str">
        <f t="shared" si="7"/>
        <v>6.1</v>
      </c>
      <c r="F285" s="28">
        <v>36</v>
      </c>
      <c r="G285" s="28" t="s">
        <v>783</v>
      </c>
      <c r="H285" s="28" t="s">
        <v>44</v>
      </c>
      <c r="I285" s="28"/>
      <c r="J285" s="28"/>
    </row>
    <row r="286" spans="1:10" x14ac:dyDescent="0.3">
      <c r="A286" s="28"/>
      <c r="B286" s="28" t="s">
        <v>888</v>
      </c>
      <c r="C286" s="28" t="s">
        <v>889</v>
      </c>
      <c r="D286" s="28" t="s">
        <v>869</v>
      </c>
      <c r="E286" s="28" t="str">
        <f t="shared" si="7"/>
        <v>6.1</v>
      </c>
      <c r="F286" s="28">
        <v>73</v>
      </c>
      <c r="G286" s="28" t="s">
        <v>122</v>
      </c>
      <c r="H286" s="28" t="s">
        <v>44</v>
      </c>
      <c r="I286" s="28"/>
      <c r="J286" s="28"/>
    </row>
    <row r="287" spans="1:10" x14ac:dyDescent="0.3">
      <c r="A287" s="28"/>
      <c r="B287" s="28" t="s">
        <v>890</v>
      </c>
      <c r="C287" s="28" t="s">
        <v>891</v>
      </c>
      <c r="D287" s="28" t="s">
        <v>869</v>
      </c>
      <c r="E287" s="28" t="str">
        <f t="shared" si="7"/>
        <v>6.1</v>
      </c>
      <c r="F287" s="28">
        <v>90</v>
      </c>
      <c r="G287" s="28" t="s">
        <v>173</v>
      </c>
      <c r="H287" s="28" t="s">
        <v>438</v>
      </c>
      <c r="I287" s="28"/>
      <c r="J287" s="28"/>
    </row>
    <row r="288" spans="1:10" x14ac:dyDescent="0.3">
      <c r="A288" s="28"/>
      <c r="B288" s="28" t="s">
        <v>892</v>
      </c>
      <c r="C288" s="28" t="s">
        <v>893</v>
      </c>
      <c r="D288" s="28" t="s">
        <v>869</v>
      </c>
      <c r="E288" s="28" t="str">
        <f t="shared" si="7"/>
        <v>6.1</v>
      </c>
      <c r="F288" s="28">
        <v>62</v>
      </c>
      <c r="G288" s="28" t="s">
        <v>894</v>
      </c>
      <c r="H288" s="28" t="s">
        <v>834</v>
      </c>
      <c r="I288" s="28"/>
      <c r="J288" s="28"/>
    </row>
    <row r="289" spans="1:10" x14ac:dyDescent="0.3">
      <c r="A289" s="28"/>
      <c r="B289" s="28" t="s">
        <v>895</v>
      </c>
      <c r="C289" s="28" t="s">
        <v>896</v>
      </c>
      <c r="D289" s="28" t="s">
        <v>897</v>
      </c>
      <c r="E289" s="28" t="str">
        <f t="shared" si="7"/>
        <v>6 B</v>
      </c>
      <c r="F289" s="28">
        <v>54</v>
      </c>
      <c r="G289" s="28" t="s">
        <v>156</v>
      </c>
      <c r="H289" s="28" t="s">
        <v>44</v>
      </c>
      <c r="I289" s="28"/>
      <c r="J289" s="28"/>
    </row>
    <row r="290" spans="1:10" x14ac:dyDescent="0.3">
      <c r="A290" s="28"/>
      <c r="B290" s="28" t="s">
        <v>895</v>
      </c>
      <c r="C290" s="28" t="s">
        <v>898</v>
      </c>
      <c r="D290" s="28" t="s">
        <v>897</v>
      </c>
      <c r="E290" s="28" t="str">
        <f t="shared" si="7"/>
        <v>6 B</v>
      </c>
      <c r="F290" s="28">
        <v>58</v>
      </c>
      <c r="G290" s="28" t="s">
        <v>156</v>
      </c>
      <c r="H290" s="28" t="s">
        <v>44</v>
      </c>
      <c r="I290" s="28"/>
      <c r="J290" s="28"/>
    </row>
    <row r="291" spans="1:10" x14ac:dyDescent="0.3">
      <c r="A291" s="28"/>
      <c r="B291" s="28" t="s">
        <v>895</v>
      </c>
      <c r="C291" s="28" t="s">
        <v>899</v>
      </c>
      <c r="D291" s="28" t="s">
        <v>897</v>
      </c>
      <c r="E291" s="28" t="str">
        <f t="shared" si="7"/>
        <v>6 B</v>
      </c>
      <c r="F291" s="28">
        <v>60</v>
      </c>
      <c r="G291" s="28" t="s">
        <v>156</v>
      </c>
      <c r="H291" s="28" t="s">
        <v>44</v>
      </c>
      <c r="I291" s="28"/>
      <c r="J291" s="28"/>
    </row>
    <row r="292" spans="1:10" x14ac:dyDescent="0.3">
      <c r="A292" s="28"/>
      <c r="B292" s="28"/>
      <c r="C292" s="28"/>
      <c r="D292" s="28"/>
      <c r="E292" s="28" t="str">
        <f t="shared" si="7"/>
        <v/>
      </c>
      <c r="F292" s="28"/>
      <c r="G292" s="28"/>
      <c r="H292" s="28"/>
      <c r="I292" s="28"/>
      <c r="J292" s="28"/>
    </row>
    <row r="293" spans="1:10" x14ac:dyDescent="0.3">
      <c r="A293" s="28"/>
      <c r="B293" s="28" t="s">
        <v>895</v>
      </c>
      <c r="C293" s="28" t="s">
        <v>900</v>
      </c>
      <c r="D293" s="28" t="s">
        <v>897</v>
      </c>
      <c r="E293" s="28" t="str">
        <f t="shared" si="7"/>
        <v>6 B</v>
      </c>
      <c r="F293" s="28">
        <v>62</v>
      </c>
      <c r="G293" s="28" t="s">
        <v>156</v>
      </c>
      <c r="H293" s="28" t="s">
        <v>44</v>
      </c>
      <c r="I293" s="28"/>
      <c r="J293" s="28"/>
    </row>
    <row r="294" spans="1:10" x14ac:dyDescent="0.3">
      <c r="A294" s="28"/>
      <c r="B294" s="28" t="s">
        <v>901</v>
      </c>
      <c r="C294" s="28" t="s">
        <v>902</v>
      </c>
      <c r="D294" s="28" t="s">
        <v>897</v>
      </c>
      <c r="E294" s="28" t="str">
        <f t="shared" si="7"/>
        <v>6 B</v>
      </c>
      <c r="F294" s="28">
        <v>78</v>
      </c>
      <c r="G294" s="28" t="s">
        <v>903</v>
      </c>
      <c r="H294" s="28" t="s">
        <v>302</v>
      </c>
      <c r="I294" s="28"/>
      <c r="J294" s="28"/>
    </row>
    <row r="295" spans="1:10" x14ac:dyDescent="0.3">
      <c r="A295" s="28"/>
      <c r="B295" s="28" t="s">
        <v>904</v>
      </c>
      <c r="C295" s="28" t="s">
        <v>905</v>
      </c>
      <c r="D295" s="28" t="s">
        <v>897</v>
      </c>
      <c r="E295" s="28" t="str">
        <f t="shared" si="7"/>
        <v>6 B</v>
      </c>
      <c r="F295" s="28">
        <v>64</v>
      </c>
      <c r="G295" s="28" t="s">
        <v>642</v>
      </c>
      <c r="H295" s="28" t="s">
        <v>44</v>
      </c>
      <c r="I295" s="28"/>
      <c r="J295" s="28"/>
    </row>
    <row r="296" spans="1:10" x14ac:dyDescent="0.3">
      <c r="A296" s="28"/>
      <c r="B296" s="28" t="s">
        <v>906</v>
      </c>
      <c r="C296" s="28" t="s">
        <v>907</v>
      </c>
      <c r="D296" s="28" t="s">
        <v>897</v>
      </c>
      <c r="E296" s="28" t="str">
        <f t="shared" si="7"/>
        <v>6 B</v>
      </c>
      <c r="F296" s="28">
        <v>67</v>
      </c>
      <c r="G296" s="28" t="s">
        <v>764</v>
      </c>
      <c r="H296" s="28" t="s">
        <v>908</v>
      </c>
      <c r="I296" s="28"/>
      <c r="J296" s="28"/>
    </row>
    <row r="297" spans="1:10" x14ac:dyDescent="0.3">
      <c r="A297" s="28"/>
      <c r="B297" s="28" t="s">
        <v>909</v>
      </c>
      <c r="C297" s="28" t="s">
        <v>910</v>
      </c>
      <c r="D297" s="28" t="s">
        <v>897</v>
      </c>
      <c r="E297" s="28" t="str">
        <f t="shared" si="7"/>
        <v>6 B</v>
      </c>
      <c r="F297" s="28">
        <v>52</v>
      </c>
      <c r="G297" s="28" t="s">
        <v>911</v>
      </c>
      <c r="H297" s="28" t="s">
        <v>912</v>
      </c>
      <c r="I297" s="28"/>
      <c r="J297" s="28"/>
    </row>
    <row r="298" spans="1:10" x14ac:dyDescent="0.3">
      <c r="A298" s="28"/>
      <c r="B298" s="28" t="s">
        <v>913</v>
      </c>
      <c r="C298" s="28" t="s">
        <v>914</v>
      </c>
      <c r="D298" s="28" t="s">
        <v>897</v>
      </c>
      <c r="E298" s="28" t="str">
        <f t="shared" si="7"/>
        <v>6 B</v>
      </c>
      <c r="F298" s="28">
        <v>64</v>
      </c>
      <c r="G298" s="28" t="s">
        <v>915</v>
      </c>
      <c r="H298" s="28" t="s">
        <v>44</v>
      </c>
      <c r="I298" s="28"/>
      <c r="J298" s="28"/>
    </row>
    <row r="299" spans="1:10" x14ac:dyDescent="0.3">
      <c r="A299" s="28"/>
      <c r="B299" s="28" t="s">
        <v>913</v>
      </c>
      <c r="C299" s="28" t="s">
        <v>916</v>
      </c>
      <c r="D299" s="28" t="s">
        <v>897</v>
      </c>
      <c r="E299" s="28" t="str">
        <f t="shared" si="7"/>
        <v>6 B</v>
      </c>
      <c r="F299" s="28">
        <v>65</v>
      </c>
      <c r="G299" s="28" t="s">
        <v>915</v>
      </c>
      <c r="H299" s="28" t="s">
        <v>44</v>
      </c>
      <c r="I299" s="28"/>
      <c r="J299" s="28"/>
    </row>
    <row r="300" spans="1:10" x14ac:dyDescent="0.3">
      <c r="A300" s="28"/>
      <c r="B300" s="28" t="s">
        <v>917</v>
      </c>
      <c r="C300" s="28" t="s">
        <v>918</v>
      </c>
      <c r="D300" s="28" t="s">
        <v>897</v>
      </c>
      <c r="E300" s="28" t="str">
        <f t="shared" si="7"/>
        <v>6 B</v>
      </c>
      <c r="F300" s="28">
        <v>90</v>
      </c>
      <c r="G300" s="28" t="s">
        <v>145</v>
      </c>
      <c r="H300" s="28" t="s">
        <v>6</v>
      </c>
      <c r="I300" s="28"/>
      <c r="J300" s="28"/>
    </row>
    <row r="301" spans="1:10" x14ac:dyDescent="0.3">
      <c r="A301" s="28"/>
      <c r="B301" s="28" t="s">
        <v>919</v>
      </c>
      <c r="C301" s="28" t="s">
        <v>920</v>
      </c>
      <c r="D301" s="28" t="s">
        <v>897</v>
      </c>
      <c r="E301" s="28" t="str">
        <f t="shared" si="7"/>
        <v>6 B</v>
      </c>
      <c r="F301" s="28">
        <v>84</v>
      </c>
      <c r="G301" s="28" t="s">
        <v>921</v>
      </c>
      <c r="H301" s="28" t="s">
        <v>44</v>
      </c>
      <c r="I301" s="28"/>
      <c r="J301" s="28"/>
    </row>
    <row r="302" spans="1:10" x14ac:dyDescent="0.3">
      <c r="A302" s="28"/>
      <c r="B302" s="28" t="s">
        <v>922</v>
      </c>
      <c r="C302" s="28" t="s">
        <v>923</v>
      </c>
      <c r="D302" s="28" t="s">
        <v>924</v>
      </c>
      <c r="E302" s="28" t="str">
        <f t="shared" si="7"/>
        <v>5.9</v>
      </c>
      <c r="F302" s="28">
        <v>84</v>
      </c>
      <c r="G302" s="28" t="s">
        <v>642</v>
      </c>
      <c r="H302" s="28" t="s">
        <v>515</v>
      </c>
      <c r="I302" s="28"/>
      <c r="J302" s="28"/>
    </row>
    <row r="303" spans="1:10" x14ac:dyDescent="0.3">
      <c r="A303" s="28"/>
      <c r="B303" s="28"/>
      <c r="C303" s="28"/>
      <c r="D303" s="28"/>
      <c r="E303" s="28" t="str">
        <f t="shared" si="7"/>
        <v/>
      </c>
      <c r="F303" s="28"/>
      <c r="G303" s="28"/>
      <c r="H303" s="28"/>
      <c r="I303" s="28"/>
      <c r="J303" s="28"/>
    </row>
    <row r="304" spans="1:10" x14ac:dyDescent="0.3">
      <c r="A304" s="28"/>
      <c r="B304" s="28" t="s">
        <v>925</v>
      </c>
      <c r="C304" s="28" t="s">
        <v>926</v>
      </c>
      <c r="D304" s="28" t="s">
        <v>924</v>
      </c>
      <c r="E304" s="28" t="str">
        <f t="shared" si="7"/>
        <v>5.9</v>
      </c>
      <c r="F304" s="28">
        <v>52</v>
      </c>
      <c r="G304" s="28" t="s">
        <v>642</v>
      </c>
      <c r="H304" s="28" t="s">
        <v>10</v>
      </c>
      <c r="I304" s="28"/>
      <c r="J304" s="28"/>
    </row>
    <row r="305" spans="1:10" x14ac:dyDescent="0.3">
      <c r="A305" s="28"/>
      <c r="B305" s="28" t="s">
        <v>927</v>
      </c>
      <c r="C305" s="28" t="s">
        <v>928</v>
      </c>
      <c r="D305" s="28" t="s">
        <v>924</v>
      </c>
      <c r="E305" s="28" t="str">
        <f t="shared" si="7"/>
        <v>5.9</v>
      </c>
      <c r="F305" s="28">
        <v>39</v>
      </c>
      <c r="G305" s="28" t="s">
        <v>929</v>
      </c>
      <c r="H305" s="28" t="s">
        <v>10</v>
      </c>
      <c r="I305" s="28"/>
      <c r="J305" s="28"/>
    </row>
    <row r="306" spans="1:10" x14ac:dyDescent="0.3">
      <c r="A306" s="28"/>
      <c r="B306" s="28" t="s">
        <v>930</v>
      </c>
      <c r="C306" s="28" t="s">
        <v>931</v>
      </c>
      <c r="D306" s="28" t="s">
        <v>924</v>
      </c>
      <c r="E306" s="28" t="str">
        <f t="shared" si="7"/>
        <v>5.9</v>
      </c>
      <c r="F306" s="28">
        <v>64</v>
      </c>
      <c r="G306" s="28" t="s">
        <v>932</v>
      </c>
      <c r="H306" s="28" t="s">
        <v>44</v>
      </c>
      <c r="I306" s="28"/>
      <c r="J306" s="28"/>
    </row>
    <row r="307" spans="1:10" x14ac:dyDescent="0.3">
      <c r="A307" s="28"/>
      <c r="B307" s="28" t="s">
        <v>933</v>
      </c>
      <c r="C307" s="28" t="s">
        <v>934</v>
      </c>
      <c r="D307" s="28" t="s">
        <v>924</v>
      </c>
      <c r="E307" s="28" t="str">
        <f t="shared" si="7"/>
        <v>5.9</v>
      </c>
      <c r="F307" s="28">
        <v>67</v>
      </c>
      <c r="G307" s="28" t="s">
        <v>80</v>
      </c>
      <c r="H307" s="28" t="s">
        <v>6</v>
      </c>
      <c r="I307" s="28"/>
      <c r="J307" s="28"/>
    </row>
    <row r="308" spans="1:10" x14ac:dyDescent="0.3">
      <c r="A308" s="28"/>
      <c r="B308" s="28" t="s">
        <v>935</v>
      </c>
      <c r="C308" s="28" t="s">
        <v>936</v>
      </c>
      <c r="D308" s="28" t="s">
        <v>937</v>
      </c>
      <c r="E308" s="28" t="str">
        <f t="shared" si="7"/>
        <v>5.8</v>
      </c>
      <c r="F308" s="28">
        <v>42</v>
      </c>
      <c r="G308" s="28" t="s">
        <v>938</v>
      </c>
      <c r="H308" s="28" t="s">
        <v>44</v>
      </c>
      <c r="I308" s="28"/>
      <c r="J308" s="28"/>
    </row>
    <row r="309" spans="1:10" x14ac:dyDescent="0.3">
      <c r="A309" s="28"/>
      <c r="B309" s="28" t="s">
        <v>939</v>
      </c>
      <c r="C309" s="28" t="s">
        <v>940</v>
      </c>
      <c r="D309" s="28" t="s">
        <v>937</v>
      </c>
      <c r="E309" s="28" t="str">
        <f t="shared" si="7"/>
        <v>5.8</v>
      </c>
      <c r="F309" s="28">
        <v>78</v>
      </c>
      <c r="G309" s="28" t="s">
        <v>122</v>
      </c>
      <c r="H309" s="28" t="s">
        <v>10</v>
      </c>
      <c r="I309" s="28"/>
      <c r="J309" s="28"/>
    </row>
    <row r="310" spans="1:10" x14ac:dyDescent="0.3">
      <c r="A310" s="28"/>
      <c r="B310" s="28" t="s">
        <v>941</v>
      </c>
      <c r="C310" s="28" t="s">
        <v>942</v>
      </c>
      <c r="D310" s="28" t="s">
        <v>943</v>
      </c>
      <c r="E310" s="28" t="str">
        <f t="shared" si="7"/>
        <v>5.7</v>
      </c>
      <c r="F310" s="28">
        <v>67</v>
      </c>
      <c r="G310" s="28" t="s">
        <v>101</v>
      </c>
      <c r="H310" s="28" t="s">
        <v>44</v>
      </c>
      <c r="I310" s="28"/>
      <c r="J310" s="28"/>
    </row>
    <row r="311" spans="1:10" x14ac:dyDescent="0.3">
      <c r="A311" s="28"/>
      <c r="B311" s="28" t="s">
        <v>944</v>
      </c>
      <c r="C311" s="28" t="s">
        <v>945</v>
      </c>
      <c r="D311" s="28" t="s">
        <v>943</v>
      </c>
      <c r="E311" s="28" t="str">
        <f t="shared" si="7"/>
        <v>5.7</v>
      </c>
      <c r="F311" s="28">
        <v>70</v>
      </c>
      <c r="G311" s="28" t="s">
        <v>946</v>
      </c>
      <c r="H311" s="28" t="s">
        <v>44</v>
      </c>
      <c r="I311" s="28"/>
      <c r="J311" s="28"/>
    </row>
    <row r="312" spans="1:10" x14ac:dyDescent="0.3">
      <c r="A312" s="28"/>
      <c r="B312" s="28" t="s">
        <v>947</v>
      </c>
      <c r="C312" s="28" t="s">
        <v>948</v>
      </c>
      <c r="D312" s="28" t="s">
        <v>943</v>
      </c>
      <c r="E312" s="28" t="str">
        <f t="shared" si="7"/>
        <v>5.7</v>
      </c>
      <c r="F312" s="28">
        <v>92</v>
      </c>
      <c r="G312" s="28" t="s">
        <v>949</v>
      </c>
      <c r="H312" s="28" t="s">
        <v>563</v>
      </c>
      <c r="I312" s="28"/>
      <c r="J312" s="28"/>
    </row>
    <row r="313" spans="1:10" x14ac:dyDescent="0.3">
      <c r="A313" s="28"/>
      <c r="B313" s="28" t="s">
        <v>950</v>
      </c>
      <c r="C313" s="28" t="s">
        <v>951</v>
      </c>
      <c r="D313" s="28" t="s">
        <v>943</v>
      </c>
      <c r="E313" s="28" t="str">
        <f t="shared" si="7"/>
        <v>5.7</v>
      </c>
      <c r="F313" s="28">
        <v>89</v>
      </c>
      <c r="G313" s="28" t="s">
        <v>746</v>
      </c>
      <c r="H313" s="28" t="s">
        <v>44</v>
      </c>
      <c r="I313" s="28"/>
      <c r="J313" s="28"/>
    </row>
    <row r="314" spans="1:10" x14ac:dyDescent="0.3">
      <c r="A314" s="28"/>
      <c r="B314" s="28"/>
      <c r="C314" s="28"/>
      <c r="D314" s="28"/>
      <c r="E314" s="28" t="str">
        <f t="shared" si="7"/>
        <v/>
      </c>
      <c r="F314" s="28"/>
      <c r="G314" s="28"/>
      <c r="H314" s="28"/>
      <c r="I314" s="28"/>
      <c r="J314" s="28"/>
    </row>
    <row r="315" spans="1:10" x14ac:dyDescent="0.3">
      <c r="A315" s="28"/>
      <c r="B315" s="28" t="s">
        <v>952</v>
      </c>
      <c r="C315" s="28" t="s">
        <v>953</v>
      </c>
      <c r="D315" s="28" t="s">
        <v>943</v>
      </c>
      <c r="E315" s="28" t="str">
        <f t="shared" si="7"/>
        <v>5.7</v>
      </c>
      <c r="F315" s="28">
        <v>68</v>
      </c>
      <c r="G315" s="28" t="s">
        <v>207</v>
      </c>
      <c r="H315" s="28" t="s">
        <v>5</v>
      </c>
      <c r="I315" s="28"/>
      <c r="J315" s="28"/>
    </row>
    <row r="316" spans="1:10" x14ac:dyDescent="0.3">
      <c r="A316" s="28"/>
      <c r="B316" s="28" t="s">
        <v>954</v>
      </c>
      <c r="C316" s="28" t="s">
        <v>955</v>
      </c>
      <c r="D316" s="28" t="s">
        <v>943</v>
      </c>
      <c r="E316" s="28" t="str">
        <f t="shared" si="7"/>
        <v>5.7</v>
      </c>
      <c r="F316" s="28">
        <v>56</v>
      </c>
      <c r="G316" s="28" t="s">
        <v>476</v>
      </c>
      <c r="H316" s="28" t="s">
        <v>515</v>
      </c>
      <c r="I316" s="28"/>
      <c r="J316" s="28"/>
    </row>
    <row r="317" spans="1:10" x14ac:dyDescent="0.3">
      <c r="A317" s="28"/>
      <c r="B317" s="28" t="s">
        <v>956</v>
      </c>
      <c r="C317" s="28" t="s">
        <v>957</v>
      </c>
      <c r="D317" s="28" t="s">
        <v>958</v>
      </c>
      <c r="E317" s="28" t="str">
        <f t="shared" si="7"/>
        <v>5.6</v>
      </c>
      <c r="F317" s="28">
        <v>68</v>
      </c>
      <c r="G317" s="28" t="s">
        <v>642</v>
      </c>
      <c r="H317" s="28" t="s">
        <v>10</v>
      </c>
      <c r="I317" s="28"/>
      <c r="J317" s="28"/>
    </row>
    <row r="318" spans="1:10" x14ac:dyDescent="0.3">
      <c r="A318" s="28"/>
      <c r="B318" s="28" t="s">
        <v>959</v>
      </c>
      <c r="C318" s="28" t="s">
        <v>960</v>
      </c>
      <c r="D318" s="28" t="s">
        <v>958</v>
      </c>
      <c r="E318" s="28" t="str">
        <f t="shared" si="7"/>
        <v>5.6</v>
      </c>
      <c r="F318" s="28">
        <v>68</v>
      </c>
      <c r="G318" s="28" t="s">
        <v>150</v>
      </c>
      <c r="H318" s="28" t="s">
        <v>702</v>
      </c>
      <c r="I318" s="28"/>
      <c r="J318" s="28"/>
    </row>
    <row r="319" spans="1:10" x14ac:dyDescent="0.3">
      <c r="A319" s="28"/>
      <c r="B319" s="28" t="s">
        <v>961</v>
      </c>
      <c r="C319" s="28" t="s">
        <v>962</v>
      </c>
      <c r="D319" s="28" t="s">
        <v>958</v>
      </c>
      <c r="E319" s="28" t="str">
        <f t="shared" si="7"/>
        <v>5.6</v>
      </c>
      <c r="F319" s="28">
        <v>75</v>
      </c>
      <c r="G319" s="28" t="s">
        <v>755</v>
      </c>
      <c r="H319" s="28" t="s">
        <v>44</v>
      </c>
      <c r="I319" s="28"/>
      <c r="J319" s="28"/>
    </row>
    <row r="320" spans="1:10" x14ac:dyDescent="0.3">
      <c r="A320" s="28"/>
      <c r="B320" s="28" t="s">
        <v>963</v>
      </c>
      <c r="C320" s="28" t="s">
        <v>964</v>
      </c>
      <c r="D320" s="28" t="s">
        <v>958</v>
      </c>
      <c r="E320" s="28" t="str">
        <f t="shared" si="7"/>
        <v>5.6</v>
      </c>
      <c r="F320" s="28">
        <v>71</v>
      </c>
      <c r="G320" s="28" t="s">
        <v>965</v>
      </c>
      <c r="H320" s="28" t="s">
        <v>9</v>
      </c>
      <c r="I320" s="28"/>
      <c r="J320" s="28"/>
    </row>
    <row r="321" spans="1:10" x14ac:dyDescent="0.3">
      <c r="A321" s="28"/>
      <c r="B321" s="28" t="s">
        <v>966</v>
      </c>
      <c r="C321" s="28" t="s">
        <v>967</v>
      </c>
      <c r="D321" s="28" t="s">
        <v>958</v>
      </c>
      <c r="E321" s="28" t="str">
        <f t="shared" si="7"/>
        <v>5.6</v>
      </c>
      <c r="F321" s="28" t="s">
        <v>8</v>
      </c>
      <c r="G321" s="28" t="s">
        <v>968</v>
      </c>
      <c r="H321" s="28" t="s">
        <v>438</v>
      </c>
      <c r="I321" s="28"/>
      <c r="J321" s="28"/>
    </row>
    <row r="322" spans="1:10" x14ac:dyDescent="0.3">
      <c r="A322" s="28"/>
      <c r="B322" s="28" t="s">
        <v>969</v>
      </c>
      <c r="C322" s="28" t="s">
        <v>970</v>
      </c>
      <c r="D322" s="28" t="s">
        <v>958</v>
      </c>
      <c r="E322" s="28" t="str">
        <f t="shared" si="7"/>
        <v>5.6</v>
      </c>
      <c r="F322" s="28">
        <v>92</v>
      </c>
      <c r="G322" s="28" t="s">
        <v>712</v>
      </c>
      <c r="H322" s="28" t="s">
        <v>44</v>
      </c>
      <c r="I322" s="28"/>
      <c r="J322" s="28"/>
    </row>
    <row r="323" spans="1:10" x14ac:dyDescent="0.3">
      <c r="A323" s="28"/>
      <c r="B323" s="28" t="s">
        <v>971</v>
      </c>
      <c r="C323" s="28" t="s">
        <v>972</v>
      </c>
      <c r="D323" s="28" t="s">
        <v>958</v>
      </c>
      <c r="E323" s="28" t="str">
        <f t="shared" si="7"/>
        <v>5.6</v>
      </c>
      <c r="F323" s="28">
        <v>75</v>
      </c>
      <c r="G323" s="28" t="s">
        <v>973</v>
      </c>
      <c r="H323" s="28" t="s">
        <v>44</v>
      </c>
      <c r="I323" s="28"/>
      <c r="J323" s="28"/>
    </row>
    <row r="324" spans="1:10" x14ac:dyDescent="0.3">
      <c r="A324" s="28"/>
      <c r="B324" s="28" t="s">
        <v>974</v>
      </c>
      <c r="C324" s="28" t="s">
        <v>975</v>
      </c>
      <c r="D324" s="28" t="s">
        <v>958</v>
      </c>
      <c r="E324" s="28" t="str">
        <f t="shared" si="7"/>
        <v>5.6</v>
      </c>
      <c r="F324" s="28">
        <v>75</v>
      </c>
      <c r="G324" s="28" t="s">
        <v>755</v>
      </c>
      <c r="H324" s="28" t="s">
        <v>44</v>
      </c>
      <c r="I324" s="28"/>
      <c r="J324" s="28"/>
    </row>
    <row r="325" spans="1:10" x14ac:dyDescent="0.3">
      <c r="A325" s="28"/>
      <c r="B325" s="28"/>
      <c r="C325" s="28"/>
      <c r="D325" s="28"/>
      <c r="E325" s="28" t="str">
        <f t="shared" si="7"/>
        <v/>
      </c>
      <c r="F325" s="28"/>
      <c r="G325" s="28"/>
      <c r="H325" s="28"/>
      <c r="I325" s="28"/>
      <c r="J325" s="28"/>
    </row>
    <row r="326" spans="1:10" x14ac:dyDescent="0.3">
      <c r="A326" s="28"/>
      <c r="B326" s="28" t="s">
        <v>976</v>
      </c>
      <c r="C326" s="28" t="s">
        <v>977</v>
      </c>
      <c r="D326" s="28" t="s">
        <v>958</v>
      </c>
      <c r="E326" s="28" t="str">
        <f t="shared" si="7"/>
        <v>5.6</v>
      </c>
      <c r="F326" s="28" t="s">
        <v>8</v>
      </c>
      <c r="G326" s="28" t="s">
        <v>978</v>
      </c>
      <c r="H326" s="28" t="s">
        <v>44</v>
      </c>
      <c r="I326" s="28"/>
      <c r="J326" s="28"/>
    </row>
    <row r="327" spans="1:10" x14ac:dyDescent="0.3">
      <c r="A327" s="28"/>
      <c r="B327" s="28" t="s">
        <v>979</v>
      </c>
      <c r="C327" s="28" t="s">
        <v>980</v>
      </c>
      <c r="D327" s="28" t="s">
        <v>958</v>
      </c>
      <c r="E327" s="28" t="str">
        <f t="shared" si="7"/>
        <v>5.6</v>
      </c>
      <c r="F327" s="28">
        <v>55</v>
      </c>
      <c r="G327" s="28" t="s">
        <v>981</v>
      </c>
      <c r="H327" s="28" t="s">
        <v>64</v>
      </c>
      <c r="I327" s="28"/>
      <c r="J327" s="28"/>
    </row>
    <row r="328" spans="1:10" x14ac:dyDescent="0.3">
      <c r="A328" s="28"/>
      <c r="B328" s="28" t="s">
        <v>982</v>
      </c>
      <c r="C328" s="28" t="s">
        <v>983</v>
      </c>
      <c r="D328" s="28" t="s">
        <v>958</v>
      </c>
      <c r="E328" s="28" t="str">
        <f t="shared" ref="E328:E391" si="8">MID(D328,2,3)</f>
        <v>5.6</v>
      </c>
      <c r="F328" s="28">
        <v>57</v>
      </c>
      <c r="G328" s="28" t="s">
        <v>320</v>
      </c>
      <c r="H328" s="28" t="s">
        <v>7</v>
      </c>
      <c r="I328" s="28"/>
      <c r="J328" s="28"/>
    </row>
    <row r="329" spans="1:10" x14ac:dyDescent="0.3">
      <c r="A329" s="28"/>
      <c r="B329" s="28" t="s">
        <v>984</v>
      </c>
      <c r="C329" s="28" t="s">
        <v>985</v>
      </c>
      <c r="D329" s="28" t="s">
        <v>986</v>
      </c>
      <c r="E329" s="28" t="str">
        <f t="shared" si="8"/>
        <v>5.5</v>
      </c>
      <c r="F329" s="28">
        <v>56</v>
      </c>
      <c r="G329" s="28" t="s">
        <v>122</v>
      </c>
      <c r="H329" s="28" t="s">
        <v>10</v>
      </c>
      <c r="I329" s="28"/>
      <c r="J329" s="28"/>
    </row>
    <row r="330" spans="1:10" x14ac:dyDescent="0.3">
      <c r="A330" s="28"/>
      <c r="B330" s="28" t="s">
        <v>987</v>
      </c>
      <c r="C330" s="28" t="s">
        <v>988</v>
      </c>
      <c r="D330" s="28" t="s">
        <v>986</v>
      </c>
      <c r="E330" s="28" t="str">
        <f t="shared" si="8"/>
        <v>5.5</v>
      </c>
      <c r="F330" s="28">
        <v>80</v>
      </c>
      <c r="G330" s="28" t="s">
        <v>989</v>
      </c>
      <c r="H330" s="28" t="s">
        <v>9</v>
      </c>
      <c r="I330" s="28"/>
      <c r="J330" s="28"/>
    </row>
    <row r="331" spans="1:10" x14ac:dyDescent="0.3">
      <c r="A331" s="28"/>
      <c r="B331" s="28" t="s">
        <v>990</v>
      </c>
      <c r="C331" s="28" t="s">
        <v>991</v>
      </c>
      <c r="D331" s="28" t="s">
        <v>986</v>
      </c>
      <c r="E331" s="28" t="str">
        <f t="shared" si="8"/>
        <v>5.5</v>
      </c>
      <c r="F331" s="28">
        <v>77</v>
      </c>
      <c r="G331" s="28" t="s">
        <v>992</v>
      </c>
      <c r="H331" s="28" t="s">
        <v>44</v>
      </c>
      <c r="I331" s="28"/>
      <c r="J331" s="28"/>
    </row>
    <row r="332" spans="1:10" x14ac:dyDescent="0.3">
      <c r="A332" s="28"/>
      <c r="B332" s="28" t="s">
        <v>993</v>
      </c>
      <c r="C332" s="28" t="s">
        <v>994</v>
      </c>
      <c r="D332" s="28" t="s">
        <v>995</v>
      </c>
      <c r="E332" s="28" t="str">
        <f t="shared" si="8"/>
        <v>5.4</v>
      </c>
      <c r="F332" s="28">
        <v>69</v>
      </c>
      <c r="G332" s="28" t="s">
        <v>122</v>
      </c>
      <c r="H332" s="28" t="s">
        <v>996</v>
      </c>
      <c r="I332" s="28"/>
      <c r="J332" s="28"/>
    </row>
    <row r="333" spans="1:10" x14ac:dyDescent="0.3">
      <c r="A333" s="28"/>
      <c r="B333" s="28" t="s">
        <v>997</v>
      </c>
      <c r="C333" s="28" t="s">
        <v>998</v>
      </c>
      <c r="D333" s="28" t="s">
        <v>995</v>
      </c>
      <c r="E333" s="28" t="str">
        <f t="shared" si="8"/>
        <v>5.4</v>
      </c>
      <c r="F333" s="28">
        <v>80</v>
      </c>
      <c r="G333" s="28" t="s">
        <v>122</v>
      </c>
      <c r="H333" s="28" t="s">
        <v>44</v>
      </c>
      <c r="I333" s="28"/>
      <c r="J333" s="28"/>
    </row>
    <row r="334" spans="1:10" x14ac:dyDescent="0.3">
      <c r="A334" s="28"/>
      <c r="B334" s="28" t="s">
        <v>999</v>
      </c>
      <c r="C334" s="28" t="s">
        <v>1000</v>
      </c>
      <c r="D334" s="28" t="s">
        <v>995</v>
      </c>
      <c r="E334" s="28" t="str">
        <f t="shared" si="8"/>
        <v>5.4</v>
      </c>
      <c r="F334" s="28">
        <v>89</v>
      </c>
      <c r="G334" s="28" t="s">
        <v>1001</v>
      </c>
      <c r="H334" s="28" t="s">
        <v>5</v>
      </c>
      <c r="I334" s="28"/>
      <c r="J334" s="28"/>
    </row>
    <row r="335" spans="1:10" x14ac:dyDescent="0.3">
      <c r="A335" s="28"/>
      <c r="B335" s="28" t="s">
        <v>1002</v>
      </c>
      <c r="C335" s="28" t="s">
        <v>1003</v>
      </c>
      <c r="D335" s="28" t="s">
        <v>995</v>
      </c>
      <c r="E335" s="28" t="str">
        <f t="shared" si="8"/>
        <v>5.4</v>
      </c>
      <c r="F335" s="28">
        <v>74</v>
      </c>
      <c r="G335" s="28" t="s">
        <v>1004</v>
      </c>
      <c r="H335" s="28" t="s">
        <v>44</v>
      </c>
      <c r="I335" s="28"/>
      <c r="J335" s="28"/>
    </row>
    <row r="336" spans="1:10" x14ac:dyDescent="0.3">
      <c r="A336" s="28"/>
      <c r="B336" s="28"/>
      <c r="C336" s="28"/>
      <c r="D336" s="28"/>
      <c r="E336" s="28" t="str">
        <f t="shared" si="8"/>
        <v/>
      </c>
      <c r="F336" s="28"/>
      <c r="G336" s="28"/>
      <c r="H336" s="28"/>
      <c r="I336" s="28"/>
      <c r="J336" s="28"/>
    </row>
    <row r="337" spans="1:10" x14ac:dyDescent="0.3">
      <c r="A337" s="28"/>
      <c r="B337" s="28" t="s">
        <v>1005</v>
      </c>
      <c r="C337" s="28" t="s">
        <v>1006</v>
      </c>
      <c r="D337" s="28" t="s">
        <v>995</v>
      </c>
      <c r="E337" s="28" t="str">
        <f t="shared" si="8"/>
        <v>5.4</v>
      </c>
      <c r="F337" s="28">
        <v>75</v>
      </c>
      <c r="G337" s="28" t="s">
        <v>145</v>
      </c>
      <c r="H337" s="28" t="s">
        <v>302</v>
      </c>
      <c r="I337" s="28"/>
      <c r="J337" s="28"/>
    </row>
    <row r="338" spans="1:10" x14ac:dyDescent="0.3">
      <c r="A338" s="28"/>
      <c r="B338" s="28" t="s">
        <v>1007</v>
      </c>
      <c r="C338" s="28" t="s">
        <v>1008</v>
      </c>
      <c r="D338" s="28" t="s">
        <v>995</v>
      </c>
      <c r="E338" s="28" t="str">
        <f t="shared" si="8"/>
        <v>5.4</v>
      </c>
      <c r="F338" s="28">
        <v>38</v>
      </c>
      <c r="G338" s="28" t="s">
        <v>1009</v>
      </c>
      <c r="H338" s="28" t="s">
        <v>10</v>
      </c>
      <c r="I338" s="28"/>
      <c r="J338" s="28"/>
    </row>
    <row r="339" spans="1:10" x14ac:dyDescent="0.3">
      <c r="A339" s="28"/>
      <c r="B339" s="28" t="s">
        <v>1010</v>
      </c>
      <c r="C339" s="28" t="s">
        <v>1011</v>
      </c>
      <c r="D339" s="28" t="s">
        <v>995</v>
      </c>
      <c r="E339" s="28" t="str">
        <f t="shared" si="8"/>
        <v>5.4</v>
      </c>
      <c r="F339" s="28">
        <v>70</v>
      </c>
      <c r="G339" s="28" t="s">
        <v>122</v>
      </c>
      <c r="H339" s="28" t="s">
        <v>146</v>
      </c>
      <c r="I339" s="28"/>
      <c r="J339" s="28"/>
    </row>
    <row r="340" spans="1:10" x14ac:dyDescent="0.3">
      <c r="A340" s="28"/>
      <c r="B340" s="28" t="s">
        <v>1012</v>
      </c>
      <c r="C340" s="28" t="s">
        <v>1013</v>
      </c>
      <c r="D340" s="28" t="s">
        <v>995</v>
      </c>
      <c r="E340" s="28" t="str">
        <f t="shared" si="8"/>
        <v>5.4</v>
      </c>
      <c r="F340" s="28">
        <v>79</v>
      </c>
      <c r="G340" s="28" t="s">
        <v>1014</v>
      </c>
      <c r="H340" s="28" t="s">
        <v>412</v>
      </c>
      <c r="I340" s="28"/>
      <c r="J340" s="28"/>
    </row>
    <row r="341" spans="1:10" x14ac:dyDescent="0.3">
      <c r="A341" s="28"/>
      <c r="B341" s="28" t="s">
        <v>1015</v>
      </c>
      <c r="C341" s="28" t="s">
        <v>1016</v>
      </c>
      <c r="D341" s="28" t="s">
        <v>995</v>
      </c>
      <c r="E341" s="28" t="str">
        <f t="shared" si="8"/>
        <v>5.4</v>
      </c>
      <c r="F341" s="28">
        <v>71</v>
      </c>
      <c r="G341" s="28" t="s">
        <v>642</v>
      </c>
      <c r="H341" s="28" t="s">
        <v>815</v>
      </c>
      <c r="I341" s="28"/>
      <c r="J341" s="28"/>
    </row>
    <row r="342" spans="1:10" x14ac:dyDescent="0.3">
      <c r="A342" s="28"/>
      <c r="B342" s="28" t="s">
        <v>1017</v>
      </c>
      <c r="C342" s="28" t="s">
        <v>1018</v>
      </c>
      <c r="D342" s="28" t="s">
        <v>1019</v>
      </c>
      <c r="E342" s="28" t="str">
        <f t="shared" si="8"/>
        <v>5.3</v>
      </c>
      <c r="F342" s="28">
        <v>65</v>
      </c>
      <c r="G342" s="28" t="s">
        <v>1020</v>
      </c>
      <c r="H342" s="28" t="s">
        <v>44</v>
      </c>
      <c r="I342" s="28"/>
      <c r="J342" s="28"/>
    </row>
    <row r="343" spans="1:10" x14ac:dyDescent="0.3">
      <c r="A343" s="28"/>
      <c r="B343" s="28" t="s">
        <v>1021</v>
      </c>
      <c r="C343" s="28" t="s">
        <v>1022</v>
      </c>
      <c r="D343" s="28" t="s">
        <v>1019</v>
      </c>
      <c r="E343" s="28" t="str">
        <f t="shared" si="8"/>
        <v>5.3</v>
      </c>
      <c r="F343" s="28">
        <v>46</v>
      </c>
      <c r="G343" s="28" t="s">
        <v>122</v>
      </c>
      <c r="H343" s="28" t="s">
        <v>10</v>
      </c>
      <c r="I343" s="28"/>
      <c r="J343" s="28"/>
    </row>
    <row r="344" spans="1:10" x14ac:dyDescent="0.3">
      <c r="A344" s="28"/>
      <c r="B344" s="28" t="s">
        <v>1023</v>
      </c>
      <c r="C344" s="28" t="s">
        <v>1024</v>
      </c>
      <c r="D344" s="28" t="s">
        <v>1019</v>
      </c>
      <c r="E344" s="28" t="str">
        <f t="shared" si="8"/>
        <v>5.3</v>
      </c>
      <c r="F344" s="28">
        <v>67</v>
      </c>
      <c r="G344" s="28" t="s">
        <v>1025</v>
      </c>
      <c r="H344" s="28" t="s">
        <v>4</v>
      </c>
      <c r="I344" s="28"/>
      <c r="J344" s="28"/>
    </row>
    <row r="345" spans="1:10" x14ac:dyDescent="0.3">
      <c r="A345" s="28"/>
      <c r="B345" s="28" t="s">
        <v>1026</v>
      </c>
      <c r="C345" s="28" t="s">
        <v>1027</v>
      </c>
      <c r="D345" s="28" t="s">
        <v>1019</v>
      </c>
      <c r="E345" s="28" t="str">
        <f t="shared" si="8"/>
        <v>5.3</v>
      </c>
      <c r="F345" s="28">
        <v>89</v>
      </c>
      <c r="G345" s="28" t="s">
        <v>1028</v>
      </c>
      <c r="H345" s="28" t="s">
        <v>44</v>
      </c>
      <c r="I345" s="28"/>
      <c r="J345" s="28"/>
    </row>
    <row r="346" spans="1:10" x14ac:dyDescent="0.3">
      <c r="A346" s="28"/>
      <c r="B346" s="28" t="s">
        <v>1029</v>
      </c>
      <c r="C346" s="28" t="s">
        <v>1030</v>
      </c>
      <c r="D346" s="28" t="s">
        <v>1031</v>
      </c>
      <c r="E346" s="28" t="str">
        <f t="shared" si="8"/>
        <v>5.2</v>
      </c>
      <c r="F346" s="28">
        <v>73</v>
      </c>
      <c r="G346" s="28" t="s">
        <v>199</v>
      </c>
      <c r="H346" s="28" t="s">
        <v>44</v>
      </c>
      <c r="I346" s="28"/>
      <c r="J346" s="28"/>
    </row>
    <row r="347" spans="1:10" x14ac:dyDescent="0.3">
      <c r="A347" s="28"/>
      <c r="B347" s="28"/>
      <c r="C347" s="28"/>
      <c r="D347" s="28"/>
      <c r="E347" s="28" t="str">
        <f t="shared" si="8"/>
        <v/>
      </c>
      <c r="F347" s="28"/>
      <c r="G347" s="28"/>
      <c r="H347" s="28"/>
      <c r="I347" s="28"/>
      <c r="J347" s="28"/>
    </row>
    <row r="348" spans="1:10" x14ac:dyDescent="0.3">
      <c r="A348" s="28"/>
      <c r="B348" s="28" t="s">
        <v>1032</v>
      </c>
      <c r="C348" s="28" t="s">
        <v>1033</v>
      </c>
      <c r="D348" s="28" t="s">
        <v>1031</v>
      </c>
      <c r="E348" s="28" t="str">
        <f t="shared" si="8"/>
        <v>5.2</v>
      </c>
      <c r="F348" s="28">
        <v>42</v>
      </c>
      <c r="G348" s="28" t="s">
        <v>1034</v>
      </c>
      <c r="H348" s="28" t="s">
        <v>44</v>
      </c>
      <c r="I348" s="28"/>
      <c r="J348" s="28"/>
    </row>
    <row r="349" spans="1:10" x14ac:dyDescent="0.3">
      <c r="A349" s="28"/>
      <c r="B349" s="28" t="s">
        <v>1035</v>
      </c>
      <c r="C349" s="28" t="s">
        <v>1036</v>
      </c>
      <c r="D349" s="28" t="s">
        <v>1031</v>
      </c>
      <c r="E349" s="28" t="str">
        <f t="shared" si="8"/>
        <v>5.2</v>
      </c>
      <c r="F349" s="28">
        <v>63</v>
      </c>
      <c r="G349" s="28" t="s">
        <v>330</v>
      </c>
      <c r="H349" s="28" t="s">
        <v>161</v>
      </c>
      <c r="I349" s="28"/>
      <c r="J349" s="28"/>
    </row>
    <row r="350" spans="1:10" x14ac:dyDescent="0.3">
      <c r="A350" s="28"/>
      <c r="B350" s="28" t="s">
        <v>1037</v>
      </c>
      <c r="C350" s="28" t="s">
        <v>1038</v>
      </c>
      <c r="D350" s="28" t="s">
        <v>1031</v>
      </c>
      <c r="E350" s="28" t="str">
        <f t="shared" si="8"/>
        <v>5.2</v>
      </c>
      <c r="F350" s="28">
        <v>53</v>
      </c>
      <c r="G350" s="28" t="s">
        <v>385</v>
      </c>
      <c r="H350" s="28" t="s">
        <v>161</v>
      </c>
      <c r="I350" s="28"/>
      <c r="J350" s="28"/>
    </row>
    <row r="351" spans="1:10" x14ac:dyDescent="0.3">
      <c r="A351" s="28"/>
      <c r="B351" s="28" t="s">
        <v>1039</v>
      </c>
      <c r="C351" s="28" t="s">
        <v>1040</v>
      </c>
      <c r="D351" s="28" t="s">
        <v>1031</v>
      </c>
      <c r="E351" s="28" t="str">
        <f t="shared" si="8"/>
        <v>5.2</v>
      </c>
      <c r="F351" s="28">
        <v>90</v>
      </c>
      <c r="G351" s="28" t="s">
        <v>122</v>
      </c>
      <c r="H351" s="28" t="s">
        <v>44</v>
      </c>
      <c r="I351" s="28"/>
      <c r="J351" s="28"/>
    </row>
    <row r="352" spans="1:10" x14ac:dyDescent="0.3">
      <c r="A352" s="28"/>
      <c r="B352" s="28" t="s">
        <v>1041</v>
      </c>
      <c r="C352" s="28" t="s">
        <v>1042</v>
      </c>
      <c r="D352" s="28" t="s">
        <v>1031</v>
      </c>
      <c r="E352" s="28" t="str">
        <f t="shared" si="8"/>
        <v>5.2</v>
      </c>
      <c r="F352" s="28">
        <v>82</v>
      </c>
      <c r="G352" s="28" t="s">
        <v>268</v>
      </c>
      <c r="H352" s="28" t="s">
        <v>9</v>
      </c>
      <c r="I352" s="28"/>
      <c r="J352" s="28"/>
    </row>
    <row r="353" spans="1:10" x14ac:dyDescent="0.3">
      <c r="A353" s="28"/>
      <c r="B353" s="28" t="s">
        <v>1043</v>
      </c>
      <c r="C353" s="28" t="s">
        <v>1044</v>
      </c>
      <c r="D353" s="28" t="s">
        <v>1031</v>
      </c>
      <c r="E353" s="28" t="str">
        <f t="shared" si="8"/>
        <v>5.2</v>
      </c>
      <c r="F353" s="28">
        <v>46</v>
      </c>
      <c r="G353" s="28" t="s">
        <v>118</v>
      </c>
      <c r="H353" s="28" t="s">
        <v>10</v>
      </c>
      <c r="I353" s="28"/>
      <c r="J353" s="28"/>
    </row>
    <row r="354" spans="1:10" x14ac:dyDescent="0.3">
      <c r="A354" s="28"/>
      <c r="B354" s="28" t="s">
        <v>1045</v>
      </c>
      <c r="C354" s="28" t="s">
        <v>1046</v>
      </c>
      <c r="D354" s="28" t="s">
        <v>1047</v>
      </c>
      <c r="E354" s="28" t="str">
        <f t="shared" si="8"/>
        <v>5.1</v>
      </c>
      <c r="F354" s="28">
        <v>86</v>
      </c>
      <c r="G354" s="28" t="s">
        <v>306</v>
      </c>
      <c r="H354" s="28" t="s">
        <v>44</v>
      </c>
      <c r="I354" s="28"/>
      <c r="J354" s="28"/>
    </row>
    <row r="355" spans="1:10" x14ac:dyDescent="0.3">
      <c r="A355" s="28"/>
      <c r="B355" s="28" t="s">
        <v>1048</v>
      </c>
      <c r="C355" s="28" t="s">
        <v>1049</v>
      </c>
      <c r="D355" s="28" t="s">
        <v>1047</v>
      </c>
      <c r="E355" s="28" t="str">
        <f t="shared" si="8"/>
        <v>5.1</v>
      </c>
      <c r="F355" s="28">
        <v>65</v>
      </c>
      <c r="G355" s="28" t="s">
        <v>552</v>
      </c>
      <c r="H355" s="28" t="s">
        <v>10</v>
      </c>
      <c r="I355" s="28"/>
      <c r="J355" s="28"/>
    </row>
    <row r="356" spans="1:10" x14ac:dyDescent="0.3">
      <c r="A356" s="28"/>
      <c r="B356" s="28" t="s">
        <v>1050</v>
      </c>
      <c r="C356" s="28" t="s">
        <v>1051</v>
      </c>
      <c r="D356" s="28" t="s">
        <v>1047</v>
      </c>
      <c r="E356" s="28" t="str">
        <f t="shared" si="8"/>
        <v>5.1</v>
      </c>
      <c r="F356" s="28">
        <v>79</v>
      </c>
      <c r="G356" s="28" t="s">
        <v>1052</v>
      </c>
      <c r="H356" s="28" t="s">
        <v>4</v>
      </c>
      <c r="I356" s="28"/>
      <c r="J356" s="28"/>
    </row>
    <row r="357" spans="1:10" x14ac:dyDescent="0.3">
      <c r="A357" s="28"/>
      <c r="B357" s="28" t="s">
        <v>1053</v>
      </c>
      <c r="C357" s="28" t="s">
        <v>1054</v>
      </c>
      <c r="D357" s="28" t="s">
        <v>1047</v>
      </c>
      <c r="E357" s="28" t="str">
        <f t="shared" si="8"/>
        <v>5.1</v>
      </c>
      <c r="F357" s="28">
        <v>85</v>
      </c>
      <c r="G357" s="28" t="s">
        <v>122</v>
      </c>
      <c r="H357" s="28" t="s">
        <v>146</v>
      </c>
      <c r="I357" s="28"/>
      <c r="J357" s="28"/>
    </row>
    <row r="358" spans="1:10" x14ac:dyDescent="0.3">
      <c r="A358" s="28"/>
      <c r="B358" s="28"/>
      <c r="C358" s="28"/>
      <c r="D358" s="28"/>
      <c r="E358" s="28" t="str">
        <f t="shared" si="8"/>
        <v/>
      </c>
      <c r="F358" s="28"/>
      <c r="G358" s="28"/>
      <c r="H358" s="28"/>
      <c r="I358" s="28"/>
      <c r="J358" s="28"/>
    </row>
    <row r="359" spans="1:10" x14ac:dyDescent="0.3">
      <c r="A359" s="28"/>
      <c r="B359" s="28" t="s">
        <v>1055</v>
      </c>
      <c r="C359" s="28" t="s">
        <v>1056</v>
      </c>
      <c r="D359" s="28" t="s">
        <v>1047</v>
      </c>
      <c r="E359" s="28" t="str">
        <f t="shared" si="8"/>
        <v>5.1</v>
      </c>
      <c r="F359" s="28">
        <v>87</v>
      </c>
      <c r="G359" s="28" t="s">
        <v>1057</v>
      </c>
      <c r="H359" s="28" t="s">
        <v>97</v>
      </c>
      <c r="I359" s="28"/>
      <c r="J359" s="28"/>
    </row>
    <row r="360" spans="1:10" x14ac:dyDescent="0.3">
      <c r="A360" s="28"/>
      <c r="B360" s="28" t="s">
        <v>1058</v>
      </c>
      <c r="C360" s="28" t="s">
        <v>1059</v>
      </c>
      <c r="D360" s="28" t="s">
        <v>1047</v>
      </c>
      <c r="E360" s="28" t="str">
        <f t="shared" si="8"/>
        <v>5.1</v>
      </c>
      <c r="F360" s="28">
        <v>81</v>
      </c>
      <c r="G360" s="28" t="s">
        <v>620</v>
      </c>
      <c r="H360" s="28" t="s">
        <v>5</v>
      </c>
      <c r="I360" s="28"/>
      <c r="J360" s="28"/>
    </row>
    <row r="361" spans="1:10" x14ac:dyDescent="0.3">
      <c r="A361" s="28"/>
      <c r="B361" s="28" t="s">
        <v>1060</v>
      </c>
      <c r="C361" s="28" t="s">
        <v>1061</v>
      </c>
      <c r="D361" s="28" t="s">
        <v>1047</v>
      </c>
      <c r="E361" s="28" t="str">
        <f t="shared" si="8"/>
        <v>5.1</v>
      </c>
      <c r="F361" s="28">
        <v>62</v>
      </c>
      <c r="G361" s="28" t="s">
        <v>320</v>
      </c>
      <c r="H361" s="28" t="s">
        <v>515</v>
      </c>
      <c r="I361" s="28"/>
      <c r="J361" s="28"/>
    </row>
    <row r="362" spans="1:10" x14ac:dyDescent="0.3">
      <c r="A362" s="28"/>
      <c r="B362" s="28" t="s">
        <v>1062</v>
      </c>
      <c r="C362" s="28" t="s">
        <v>1063</v>
      </c>
      <c r="D362" s="28" t="s">
        <v>1047</v>
      </c>
      <c r="E362" s="28" t="str">
        <f t="shared" si="8"/>
        <v>5.1</v>
      </c>
      <c r="F362" s="28">
        <v>92</v>
      </c>
      <c r="G362" s="28" t="s">
        <v>1064</v>
      </c>
      <c r="H362" s="28" t="s">
        <v>996</v>
      </c>
      <c r="I362" s="28"/>
      <c r="J362" s="28"/>
    </row>
    <row r="363" spans="1:10" x14ac:dyDescent="0.3">
      <c r="A363" s="28"/>
      <c r="B363" s="28" t="s">
        <v>1065</v>
      </c>
      <c r="C363" s="28" t="s">
        <v>1066</v>
      </c>
      <c r="D363" s="28" t="s">
        <v>1047</v>
      </c>
      <c r="E363" s="28" t="str">
        <f t="shared" si="8"/>
        <v>5.1</v>
      </c>
      <c r="F363" s="28">
        <v>83</v>
      </c>
      <c r="G363" s="28" t="s">
        <v>1067</v>
      </c>
      <c r="H363" s="28" t="s">
        <v>44</v>
      </c>
      <c r="I363" s="28"/>
      <c r="J363" s="28"/>
    </row>
    <row r="364" spans="1:10" x14ac:dyDescent="0.3">
      <c r="A364" s="28"/>
      <c r="B364" s="28" t="s">
        <v>1068</v>
      </c>
      <c r="C364" s="28" t="s">
        <v>1069</v>
      </c>
      <c r="D364" s="28" t="s">
        <v>1047</v>
      </c>
      <c r="E364" s="28" t="str">
        <f t="shared" si="8"/>
        <v>5.1</v>
      </c>
      <c r="F364" s="28">
        <v>82</v>
      </c>
      <c r="G364" s="28" t="s">
        <v>371</v>
      </c>
      <c r="H364" s="28" t="s">
        <v>6</v>
      </c>
      <c r="I364" s="28"/>
      <c r="J364" s="28"/>
    </row>
    <row r="365" spans="1:10" x14ac:dyDescent="0.3">
      <c r="A365" s="28"/>
      <c r="B365" s="28" t="s">
        <v>1070</v>
      </c>
      <c r="C365" s="28" t="s">
        <v>1071</v>
      </c>
      <c r="D365" s="28" t="s">
        <v>1047</v>
      </c>
      <c r="E365" s="28" t="str">
        <f t="shared" si="8"/>
        <v>5.1</v>
      </c>
      <c r="F365" s="28" t="s">
        <v>8</v>
      </c>
      <c r="G365" s="28" t="s">
        <v>1072</v>
      </c>
      <c r="H365" s="28" t="s">
        <v>1073</v>
      </c>
      <c r="I365" s="28"/>
      <c r="J365" s="28"/>
    </row>
    <row r="366" spans="1:10" x14ac:dyDescent="0.3">
      <c r="A366" s="28"/>
      <c r="B366" s="28" t="s">
        <v>1074</v>
      </c>
      <c r="C366" s="28" t="s">
        <v>1075</v>
      </c>
      <c r="D366" s="28" t="s">
        <v>1047</v>
      </c>
      <c r="E366" s="28" t="str">
        <f t="shared" si="8"/>
        <v>5.1</v>
      </c>
      <c r="F366" s="28">
        <v>66</v>
      </c>
      <c r="G366" s="28" t="s">
        <v>268</v>
      </c>
      <c r="H366" s="28" t="s">
        <v>5</v>
      </c>
      <c r="I366" s="28"/>
      <c r="J366" s="28"/>
    </row>
    <row r="367" spans="1:10" x14ac:dyDescent="0.3">
      <c r="A367" s="28"/>
      <c r="B367" s="28" t="s">
        <v>1076</v>
      </c>
      <c r="C367" s="28" t="s">
        <v>1077</v>
      </c>
      <c r="D367" s="28" t="s">
        <v>1047</v>
      </c>
      <c r="E367" s="28" t="str">
        <f t="shared" si="8"/>
        <v>5.1</v>
      </c>
      <c r="F367" s="28">
        <v>70</v>
      </c>
      <c r="G367" s="28" t="s">
        <v>1078</v>
      </c>
      <c r="H367" s="28" t="s">
        <v>4</v>
      </c>
      <c r="I367" s="28"/>
      <c r="J367" s="28"/>
    </row>
    <row r="368" spans="1:10" x14ac:dyDescent="0.3">
      <c r="A368" s="28"/>
      <c r="B368" s="28" t="s">
        <v>1079</v>
      </c>
      <c r="C368" s="28" t="s">
        <v>1080</v>
      </c>
      <c r="D368" s="28" t="s">
        <v>1047</v>
      </c>
      <c r="E368" s="28" t="str">
        <f t="shared" si="8"/>
        <v>5.1</v>
      </c>
      <c r="F368" s="28">
        <v>64</v>
      </c>
      <c r="G368" s="28" t="s">
        <v>199</v>
      </c>
      <c r="H368" s="28" t="s">
        <v>44</v>
      </c>
      <c r="I368" s="28"/>
      <c r="J368" s="28"/>
    </row>
    <row r="369" spans="1:10" x14ac:dyDescent="0.3">
      <c r="A369" s="28"/>
      <c r="B369" s="28"/>
      <c r="C369" s="28"/>
      <c r="D369" s="28"/>
      <c r="E369" s="28" t="str">
        <f t="shared" si="8"/>
        <v/>
      </c>
      <c r="F369" s="28"/>
      <c r="G369" s="28"/>
      <c r="H369" s="28"/>
      <c r="I369" s="28"/>
      <c r="J369" s="28"/>
    </row>
    <row r="370" spans="1:10" x14ac:dyDescent="0.3">
      <c r="A370" s="28"/>
      <c r="B370" s="28" t="s">
        <v>1081</v>
      </c>
      <c r="C370" s="28" t="s">
        <v>1082</v>
      </c>
      <c r="D370" s="28" t="s">
        <v>1047</v>
      </c>
      <c r="E370" s="28" t="str">
        <f t="shared" si="8"/>
        <v>5.1</v>
      </c>
      <c r="F370" s="28">
        <v>77</v>
      </c>
      <c r="G370" s="28" t="s">
        <v>620</v>
      </c>
      <c r="H370" s="28" t="s">
        <v>4</v>
      </c>
      <c r="I370" s="28"/>
      <c r="J370" s="28"/>
    </row>
    <row r="371" spans="1:10" x14ac:dyDescent="0.3">
      <c r="A371" s="28"/>
      <c r="B371" s="28" t="s">
        <v>1083</v>
      </c>
      <c r="C371" s="28" t="s">
        <v>1084</v>
      </c>
      <c r="D371" s="28" t="s">
        <v>1085</v>
      </c>
      <c r="E371" s="28" t="str">
        <f t="shared" si="8"/>
        <v>5 B</v>
      </c>
      <c r="F371" s="28">
        <v>70</v>
      </c>
      <c r="G371" s="28" t="s">
        <v>145</v>
      </c>
      <c r="H371" s="28" t="s">
        <v>10</v>
      </c>
      <c r="I371" s="28"/>
      <c r="J371" s="28"/>
    </row>
    <row r="372" spans="1:10" x14ac:dyDescent="0.3">
      <c r="A372" s="28"/>
      <c r="B372" s="28" t="s">
        <v>1086</v>
      </c>
      <c r="C372" s="28" t="s">
        <v>1087</v>
      </c>
      <c r="D372" s="28" t="s">
        <v>1085</v>
      </c>
      <c r="E372" s="28" t="str">
        <f t="shared" si="8"/>
        <v>5 B</v>
      </c>
      <c r="F372" s="28">
        <v>63</v>
      </c>
      <c r="G372" s="28" t="s">
        <v>199</v>
      </c>
      <c r="H372" s="28" t="s">
        <v>44</v>
      </c>
      <c r="I372" s="28"/>
      <c r="J372" s="28"/>
    </row>
    <row r="373" spans="1:10" x14ac:dyDescent="0.3">
      <c r="A373" s="28"/>
      <c r="B373" s="28" t="s">
        <v>1086</v>
      </c>
      <c r="C373" s="28" t="s">
        <v>1088</v>
      </c>
      <c r="D373" s="28" t="s">
        <v>1085</v>
      </c>
      <c r="E373" s="28" t="str">
        <f t="shared" si="8"/>
        <v>5 B</v>
      </c>
      <c r="F373" s="28">
        <v>56</v>
      </c>
      <c r="G373" s="28" t="s">
        <v>755</v>
      </c>
      <c r="H373" s="28" t="s">
        <v>44</v>
      </c>
      <c r="I373" s="28"/>
      <c r="J373" s="28"/>
    </row>
    <row r="374" spans="1:10" x14ac:dyDescent="0.3">
      <c r="A374" s="28"/>
      <c r="B374" s="28" t="s">
        <v>1089</v>
      </c>
      <c r="C374" s="28" t="s">
        <v>1090</v>
      </c>
      <c r="D374" s="28" t="s">
        <v>1085</v>
      </c>
      <c r="E374" s="28" t="str">
        <f t="shared" si="8"/>
        <v>5 B</v>
      </c>
      <c r="F374" s="28">
        <v>61</v>
      </c>
      <c r="G374" s="28" t="s">
        <v>593</v>
      </c>
      <c r="H374" s="28" t="s">
        <v>563</v>
      </c>
      <c r="I374" s="28"/>
      <c r="J374" s="28"/>
    </row>
    <row r="375" spans="1:10" x14ac:dyDescent="0.3">
      <c r="A375" s="28"/>
      <c r="B375" s="28" t="s">
        <v>1091</v>
      </c>
      <c r="C375" s="28" t="s">
        <v>1092</v>
      </c>
      <c r="D375" s="28" t="s">
        <v>1085</v>
      </c>
      <c r="E375" s="28" t="str">
        <f t="shared" si="8"/>
        <v>5 B</v>
      </c>
      <c r="F375" s="28">
        <v>62</v>
      </c>
      <c r="G375" s="28" t="s">
        <v>708</v>
      </c>
      <c r="H375" s="28" t="s">
        <v>10</v>
      </c>
      <c r="I375" s="28"/>
      <c r="J375" s="28"/>
    </row>
    <row r="376" spans="1:10" x14ac:dyDescent="0.3">
      <c r="A376" s="28"/>
      <c r="B376" s="28" t="s">
        <v>1093</v>
      </c>
      <c r="C376" s="28" t="s">
        <v>1094</v>
      </c>
      <c r="D376" s="28" t="s">
        <v>1085</v>
      </c>
      <c r="E376" s="28" t="str">
        <f t="shared" si="8"/>
        <v>5 B</v>
      </c>
      <c r="F376" s="28">
        <v>70</v>
      </c>
      <c r="G376" s="28" t="s">
        <v>1095</v>
      </c>
      <c r="H376" s="28" t="s">
        <v>44</v>
      </c>
      <c r="I376" s="28"/>
      <c r="J376" s="28"/>
    </row>
    <row r="377" spans="1:10" x14ac:dyDescent="0.3">
      <c r="A377" s="28"/>
      <c r="B377" s="28" t="s">
        <v>1096</v>
      </c>
      <c r="C377" s="28" t="s">
        <v>1097</v>
      </c>
      <c r="D377" s="28" t="s">
        <v>1085</v>
      </c>
      <c r="E377" s="28" t="str">
        <f t="shared" si="8"/>
        <v>5 B</v>
      </c>
      <c r="F377" s="28">
        <v>51</v>
      </c>
      <c r="G377" s="28" t="s">
        <v>371</v>
      </c>
      <c r="H377" s="28" t="s">
        <v>5</v>
      </c>
      <c r="I377" s="28"/>
      <c r="J377" s="28"/>
    </row>
    <row r="378" spans="1:10" x14ac:dyDescent="0.3">
      <c r="A378" s="28"/>
      <c r="B378" s="28" t="s">
        <v>1096</v>
      </c>
      <c r="C378" s="28" t="s">
        <v>1098</v>
      </c>
      <c r="D378" s="28" t="s">
        <v>1085</v>
      </c>
      <c r="E378" s="28" t="str">
        <f t="shared" si="8"/>
        <v>5 B</v>
      </c>
      <c r="F378" s="28">
        <v>38</v>
      </c>
      <c r="G378" s="28" t="s">
        <v>371</v>
      </c>
      <c r="H378" s="28" t="s">
        <v>5</v>
      </c>
      <c r="I378" s="28"/>
      <c r="J378" s="28"/>
    </row>
    <row r="379" spans="1:10" x14ac:dyDescent="0.3">
      <c r="A379" s="28"/>
      <c r="B379" s="28" t="s">
        <v>1099</v>
      </c>
      <c r="C379" s="28" t="s">
        <v>1100</v>
      </c>
      <c r="D379" s="28" t="s">
        <v>1101</v>
      </c>
      <c r="E379" s="28" t="str">
        <f t="shared" si="8"/>
        <v>4.9</v>
      </c>
      <c r="F379" s="28">
        <v>75</v>
      </c>
      <c r="G379" s="28" t="s">
        <v>1102</v>
      </c>
      <c r="H379" s="28" t="s">
        <v>4</v>
      </c>
      <c r="I379" s="28"/>
      <c r="J379" s="28"/>
    </row>
    <row r="380" spans="1:10" x14ac:dyDescent="0.3">
      <c r="A380" s="28"/>
      <c r="B380" s="28"/>
      <c r="C380" s="28"/>
      <c r="D380" s="28"/>
      <c r="E380" s="28" t="str">
        <f t="shared" si="8"/>
        <v/>
      </c>
      <c r="F380" s="28"/>
      <c r="G380" s="28"/>
      <c r="H380" s="28"/>
      <c r="I380" s="28"/>
      <c r="J380" s="28"/>
    </row>
    <row r="381" spans="1:10" x14ac:dyDescent="0.3">
      <c r="A381" s="28"/>
      <c r="B381" s="28" t="s">
        <v>1103</v>
      </c>
      <c r="C381" s="28" t="s">
        <v>1104</v>
      </c>
      <c r="D381" s="28" t="s">
        <v>1101</v>
      </c>
      <c r="E381" s="28" t="str">
        <f t="shared" si="8"/>
        <v>4.9</v>
      </c>
      <c r="F381" s="28">
        <v>52</v>
      </c>
      <c r="G381" s="28" t="s">
        <v>1105</v>
      </c>
      <c r="H381" s="28" t="s">
        <v>44</v>
      </c>
      <c r="I381" s="28"/>
      <c r="J381" s="28"/>
    </row>
    <row r="382" spans="1:10" x14ac:dyDescent="0.3">
      <c r="A382" s="28"/>
      <c r="B382" s="28" t="s">
        <v>1106</v>
      </c>
      <c r="C382" s="28" t="s">
        <v>1107</v>
      </c>
      <c r="D382" s="28" t="s">
        <v>1101</v>
      </c>
      <c r="E382" s="28" t="str">
        <f t="shared" si="8"/>
        <v>4.9</v>
      </c>
      <c r="F382" s="28">
        <v>55</v>
      </c>
      <c r="G382" s="28" t="s">
        <v>1108</v>
      </c>
      <c r="H382" s="28" t="s">
        <v>146</v>
      </c>
      <c r="I382" s="28"/>
      <c r="J382" s="28"/>
    </row>
    <row r="383" spans="1:10" x14ac:dyDescent="0.3">
      <c r="A383" s="28"/>
      <c r="B383" s="28" t="s">
        <v>1109</v>
      </c>
      <c r="C383" s="28" t="s">
        <v>1110</v>
      </c>
      <c r="D383" s="28" t="s">
        <v>1101</v>
      </c>
      <c r="E383" s="28" t="str">
        <f t="shared" si="8"/>
        <v>4.9</v>
      </c>
      <c r="F383" s="28">
        <v>93</v>
      </c>
      <c r="G383" s="28" t="s">
        <v>122</v>
      </c>
      <c r="H383" s="28" t="s">
        <v>44</v>
      </c>
      <c r="I383" s="28"/>
      <c r="J383" s="28"/>
    </row>
    <row r="384" spans="1:10" x14ac:dyDescent="0.3">
      <c r="A384" s="28"/>
      <c r="B384" s="28" t="s">
        <v>1111</v>
      </c>
      <c r="C384" s="28" t="s">
        <v>1112</v>
      </c>
      <c r="D384" s="28" t="s">
        <v>1101</v>
      </c>
      <c r="E384" s="28" t="str">
        <f t="shared" si="8"/>
        <v>4.9</v>
      </c>
      <c r="F384" s="28">
        <v>87</v>
      </c>
      <c r="G384" s="28" t="s">
        <v>764</v>
      </c>
      <c r="H384" s="28" t="s">
        <v>1113</v>
      </c>
      <c r="I384" s="28"/>
      <c r="J384" s="28"/>
    </row>
    <row r="385" spans="1:10" x14ac:dyDescent="0.3">
      <c r="A385" s="28"/>
      <c r="B385" s="28" t="s">
        <v>1114</v>
      </c>
      <c r="C385" s="28" t="s">
        <v>1115</v>
      </c>
      <c r="D385" s="28" t="s">
        <v>1101</v>
      </c>
      <c r="E385" s="28" t="str">
        <f t="shared" si="8"/>
        <v>4.9</v>
      </c>
      <c r="F385" s="28">
        <v>46</v>
      </c>
      <c r="G385" s="28" t="s">
        <v>769</v>
      </c>
      <c r="H385" s="28" t="s">
        <v>97</v>
      </c>
      <c r="I385" s="28"/>
      <c r="J385" s="28"/>
    </row>
    <row r="386" spans="1:10" x14ac:dyDescent="0.3">
      <c r="A386" s="28"/>
      <c r="B386" s="28" t="s">
        <v>1116</v>
      </c>
      <c r="C386" s="28" t="s">
        <v>1117</v>
      </c>
      <c r="D386" s="28" t="s">
        <v>1101</v>
      </c>
      <c r="E386" s="28" t="str">
        <f t="shared" si="8"/>
        <v>4.9</v>
      </c>
      <c r="F386" s="28">
        <v>62</v>
      </c>
      <c r="G386" s="28" t="s">
        <v>268</v>
      </c>
      <c r="H386" s="28" t="s">
        <v>1118</v>
      </c>
      <c r="I386" s="28"/>
      <c r="J386" s="28"/>
    </row>
    <row r="387" spans="1:10" x14ac:dyDescent="0.3">
      <c r="A387" s="28"/>
      <c r="B387" s="28" t="s">
        <v>1119</v>
      </c>
      <c r="C387" s="28" t="s">
        <v>1120</v>
      </c>
      <c r="D387" s="28" t="s">
        <v>1101</v>
      </c>
      <c r="E387" s="28" t="str">
        <f t="shared" si="8"/>
        <v>4.9</v>
      </c>
      <c r="F387" s="28">
        <v>65</v>
      </c>
      <c r="G387" s="28" t="s">
        <v>1121</v>
      </c>
      <c r="H387" s="28" t="s">
        <v>44</v>
      </c>
      <c r="I387" s="28"/>
      <c r="J387" s="28"/>
    </row>
    <row r="388" spans="1:10" x14ac:dyDescent="0.3">
      <c r="A388" s="28"/>
      <c r="B388" s="28" t="s">
        <v>1119</v>
      </c>
      <c r="C388" s="28" t="s">
        <v>1122</v>
      </c>
      <c r="D388" s="28" t="s">
        <v>1101</v>
      </c>
      <c r="E388" s="28" t="str">
        <f t="shared" si="8"/>
        <v>4.9</v>
      </c>
      <c r="F388" s="28">
        <v>63</v>
      </c>
      <c r="G388" s="28" t="s">
        <v>1121</v>
      </c>
      <c r="H388" s="28" t="s">
        <v>44</v>
      </c>
      <c r="I388" s="28"/>
      <c r="J388" s="28"/>
    </row>
    <row r="389" spans="1:10" x14ac:dyDescent="0.3">
      <c r="A389" s="28"/>
      <c r="B389" s="28" t="s">
        <v>1123</v>
      </c>
      <c r="C389" s="28" t="s">
        <v>1124</v>
      </c>
      <c r="D389" s="28" t="s">
        <v>1101</v>
      </c>
      <c r="E389" s="28" t="str">
        <f t="shared" si="8"/>
        <v>4.9</v>
      </c>
      <c r="F389" s="28">
        <v>72</v>
      </c>
      <c r="G389" s="28" t="s">
        <v>1125</v>
      </c>
      <c r="H389" s="28" t="s">
        <v>9</v>
      </c>
      <c r="I389" s="28"/>
      <c r="J389" s="28"/>
    </row>
    <row r="390" spans="1:10" x14ac:dyDescent="0.3">
      <c r="A390" s="28"/>
      <c r="B390" s="28" t="s">
        <v>1126</v>
      </c>
      <c r="C390" s="28" t="s">
        <v>1127</v>
      </c>
      <c r="D390" s="28" t="s">
        <v>1101</v>
      </c>
      <c r="E390" s="28" t="str">
        <f t="shared" si="8"/>
        <v>4.9</v>
      </c>
      <c r="F390" s="28">
        <v>53</v>
      </c>
      <c r="G390" s="28" t="s">
        <v>1128</v>
      </c>
      <c r="H390" s="28" t="s">
        <v>2</v>
      </c>
      <c r="I390" s="28"/>
      <c r="J390" s="28"/>
    </row>
    <row r="391" spans="1:10" x14ac:dyDescent="0.3">
      <c r="A391" s="28"/>
      <c r="B391" s="28"/>
      <c r="C391" s="28"/>
      <c r="D391" s="28"/>
      <c r="E391" s="28" t="str">
        <f t="shared" si="8"/>
        <v/>
      </c>
      <c r="F391" s="28"/>
      <c r="G391" s="28"/>
      <c r="H391" s="28"/>
      <c r="I391" s="28"/>
      <c r="J391" s="28"/>
    </row>
    <row r="392" spans="1:10" x14ac:dyDescent="0.3">
      <c r="A392" s="28"/>
      <c r="B392" s="28" t="s">
        <v>1129</v>
      </c>
      <c r="C392" s="28" t="s">
        <v>1130</v>
      </c>
      <c r="D392" s="28" t="s">
        <v>1101</v>
      </c>
      <c r="E392" s="28" t="str">
        <f t="shared" ref="E392:E455" si="9">MID(D392,2,3)</f>
        <v>4.9</v>
      </c>
      <c r="F392" s="28">
        <v>54</v>
      </c>
      <c r="G392" s="28" t="s">
        <v>620</v>
      </c>
      <c r="H392" s="28" t="s">
        <v>4</v>
      </c>
      <c r="I392" s="28"/>
      <c r="J392" s="28"/>
    </row>
    <row r="393" spans="1:10" x14ac:dyDescent="0.3">
      <c r="A393" s="28"/>
      <c r="B393" s="28" t="s">
        <v>1131</v>
      </c>
      <c r="C393" s="28" t="s">
        <v>1132</v>
      </c>
      <c r="D393" s="28" t="s">
        <v>1101</v>
      </c>
      <c r="E393" s="28" t="str">
        <f t="shared" si="9"/>
        <v>4.9</v>
      </c>
      <c r="F393" s="28">
        <v>71</v>
      </c>
      <c r="G393" s="28" t="s">
        <v>1133</v>
      </c>
      <c r="H393" s="28" t="s">
        <v>412</v>
      </c>
      <c r="I393" s="28"/>
      <c r="J393" s="28"/>
    </row>
    <row r="394" spans="1:10" x14ac:dyDescent="0.3">
      <c r="A394" s="28"/>
      <c r="B394" s="28" t="s">
        <v>1134</v>
      </c>
      <c r="C394" s="28" t="s">
        <v>1135</v>
      </c>
      <c r="D394" s="28" t="s">
        <v>1136</v>
      </c>
      <c r="E394" s="28" t="str">
        <f t="shared" si="9"/>
        <v>4.8</v>
      </c>
      <c r="F394" s="28">
        <v>61</v>
      </c>
      <c r="G394" s="28" t="s">
        <v>1020</v>
      </c>
      <c r="H394" s="28" t="s">
        <v>44</v>
      </c>
      <c r="I394" s="28"/>
      <c r="J394" s="28"/>
    </row>
    <row r="395" spans="1:10" x14ac:dyDescent="0.3">
      <c r="A395" s="28"/>
      <c r="B395" s="28" t="s">
        <v>1137</v>
      </c>
      <c r="C395" s="28" t="s">
        <v>1138</v>
      </c>
      <c r="D395" s="28" t="s">
        <v>1136</v>
      </c>
      <c r="E395" s="28" t="str">
        <f t="shared" si="9"/>
        <v>4.8</v>
      </c>
      <c r="F395" s="28">
        <v>84</v>
      </c>
      <c r="G395" s="28" t="s">
        <v>1139</v>
      </c>
      <c r="H395" s="28" t="s">
        <v>1140</v>
      </c>
      <c r="I395" s="28"/>
      <c r="J395" s="28"/>
    </row>
    <row r="396" spans="1:10" x14ac:dyDescent="0.3">
      <c r="A396" s="28"/>
      <c r="B396" s="28" t="s">
        <v>1141</v>
      </c>
      <c r="C396" s="28" t="s">
        <v>1142</v>
      </c>
      <c r="D396" s="28" t="s">
        <v>1136</v>
      </c>
      <c r="E396" s="28" t="str">
        <f t="shared" si="9"/>
        <v>4.8</v>
      </c>
      <c r="F396" s="28">
        <v>58</v>
      </c>
      <c r="G396" s="28" t="s">
        <v>1143</v>
      </c>
      <c r="H396" s="28" t="s">
        <v>996</v>
      </c>
      <c r="I396" s="28"/>
      <c r="J396" s="28"/>
    </row>
    <row r="397" spans="1:10" x14ac:dyDescent="0.3">
      <c r="A397" s="28"/>
      <c r="B397" s="28" t="s">
        <v>1144</v>
      </c>
      <c r="C397" s="28" t="s">
        <v>1145</v>
      </c>
      <c r="D397" s="28" t="s">
        <v>1136</v>
      </c>
      <c r="E397" s="28" t="str">
        <f t="shared" si="9"/>
        <v>4.8</v>
      </c>
      <c r="F397" s="28">
        <v>78</v>
      </c>
      <c r="G397" s="28" t="s">
        <v>1146</v>
      </c>
      <c r="H397" s="28" t="s">
        <v>44</v>
      </c>
      <c r="I397" s="28"/>
      <c r="J397" s="28"/>
    </row>
    <row r="398" spans="1:10" x14ac:dyDescent="0.3">
      <c r="A398" s="28"/>
      <c r="B398" s="28" t="s">
        <v>1147</v>
      </c>
      <c r="C398" s="28" t="s">
        <v>1148</v>
      </c>
      <c r="D398" s="28" t="s">
        <v>1136</v>
      </c>
      <c r="E398" s="28" t="str">
        <f t="shared" si="9"/>
        <v>4.8</v>
      </c>
      <c r="F398" s="28">
        <v>53</v>
      </c>
      <c r="G398" s="28" t="s">
        <v>1149</v>
      </c>
      <c r="H398" s="28" t="s">
        <v>10</v>
      </c>
      <c r="I398" s="28"/>
      <c r="J398" s="28"/>
    </row>
    <row r="399" spans="1:10" x14ac:dyDescent="0.3">
      <c r="A399" s="28"/>
      <c r="B399" s="28" t="s">
        <v>1150</v>
      </c>
      <c r="C399" s="28" t="s">
        <v>1151</v>
      </c>
      <c r="D399" s="28" t="s">
        <v>1136</v>
      </c>
      <c r="E399" s="28" t="str">
        <f t="shared" si="9"/>
        <v>4.8</v>
      </c>
      <c r="F399" s="28">
        <v>80</v>
      </c>
      <c r="G399" s="28" t="s">
        <v>122</v>
      </c>
      <c r="H399" s="28" t="s">
        <v>44</v>
      </c>
      <c r="I399" s="28"/>
      <c r="J399" s="28"/>
    </row>
    <row r="400" spans="1:10" x14ac:dyDescent="0.3">
      <c r="A400" s="28"/>
      <c r="B400" s="28" t="s">
        <v>1152</v>
      </c>
      <c r="C400" s="28" t="s">
        <v>1153</v>
      </c>
      <c r="D400" s="28" t="s">
        <v>1136</v>
      </c>
      <c r="E400" s="28" t="str">
        <f t="shared" si="9"/>
        <v>4.8</v>
      </c>
      <c r="F400" s="28">
        <v>47</v>
      </c>
      <c r="G400" s="28" t="s">
        <v>268</v>
      </c>
      <c r="H400" s="28" t="s">
        <v>44</v>
      </c>
      <c r="I400" s="28"/>
      <c r="J400" s="28"/>
    </row>
    <row r="401" spans="1:10" x14ac:dyDescent="0.3">
      <c r="A401" s="28"/>
      <c r="B401" s="28" t="s">
        <v>1152</v>
      </c>
      <c r="C401" s="28" t="s">
        <v>1154</v>
      </c>
      <c r="D401" s="28" t="s">
        <v>1136</v>
      </c>
      <c r="E401" s="28" t="str">
        <f t="shared" si="9"/>
        <v>4.8</v>
      </c>
      <c r="F401" s="28">
        <v>54</v>
      </c>
      <c r="G401" s="28" t="s">
        <v>268</v>
      </c>
      <c r="H401" s="28" t="s">
        <v>44</v>
      </c>
      <c r="I401" s="28"/>
      <c r="J401" s="28"/>
    </row>
    <row r="402" spans="1:10" x14ac:dyDescent="0.3">
      <c r="A402" s="28"/>
      <c r="B402" s="28"/>
      <c r="C402" s="28"/>
      <c r="D402" s="28"/>
      <c r="E402" s="28" t="str">
        <f t="shared" si="9"/>
        <v/>
      </c>
      <c r="F402" s="28"/>
      <c r="G402" s="28"/>
      <c r="H402" s="28"/>
      <c r="I402" s="28"/>
      <c r="J402" s="28"/>
    </row>
    <row r="403" spans="1:10" x14ac:dyDescent="0.3">
      <c r="A403" s="28"/>
      <c r="B403" s="28" t="s">
        <v>1152</v>
      </c>
      <c r="C403" s="28" t="s">
        <v>1155</v>
      </c>
      <c r="D403" s="28" t="s">
        <v>1136</v>
      </c>
      <c r="E403" s="28" t="str">
        <f t="shared" si="9"/>
        <v>4.8</v>
      </c>
      <c r="F403" s="28">
        <v>52</v>
      </c>
      <c r="G403" s="28" t="s">
        <v>268</v>
      </c>
      <c r="H403" s="28" t="s">
        <v>44</v>
      </c>
      <c r="I403" s="28"/>
      <c r="J403" s="28"/>
    </row>
    <row r="404" spans="1:10" x14ac:dyDescent="0.3">
      <c r="A404" s="28"/>
      <c r="B404" s="28" t="s">
        <v>1156</v>
      </c>
      <c r="C404" s="28" t="s">
        <v>1157</v>
      </c>
      <c r="D404" s="28" t="s">
        <v>1136</v>
      </c>
      <c r="E404" s="28" t="str">
        <f t="shared" si="9"/>
        <v>4.8</v>
      </c>
      <c r="F404" s="28" t="s">
        <v>8</v>
      </c>
      <c r="G404" s="28" t="s">
        <v>145</v>
      </c>
      <c r="H404" s="28" t="s">
        <v>97</v>
      </c>
      <c r="I404" s="28"/>
      <c r="J404" s="28"/>
    </row>
    <row r="405" spans="1:10" x14ac:dyDescent="0.3">
      <c r="A405" s="28"/>
      <c r="B405" s="28" t="s">
        <v>1158</v>
      </c>
      <c r="C405" s="28" t="s">
        <v>1159</v>
      </c>
      <c r="D405" s="28" t="s">
        <v>1136</v>
      </c>
      <c r="E405" s="28" t="str">
        <f t="shared" si="9"/>
        <v>4.8</v>
      </c>
      <c r="F405" s="28">
        <v>85</v>
      </c>
      <c r="G405" s="28" t="s">
        <v>189</v>
      </c>
      <c r="H405" s="28" t="s">
        <v>9</v>
      </c>
      <c r="I405" s="28"/>
      <c r="J405" s="28"/>
    </row>
    <row r="406" spans="1:10" x14ac:dyDescent="0.3">
      <c r="A406" s="28"/>
      <c r="B406" s="28" t="s">
        <v>1160</v>
      </c>
      <c r="C406" s="28" t="s">
        <v>1161</v>
      </c>
      <c r="D406" s="28" t="s">
        <v>1136</v>
      </c>
      <c r="E406" s="28" t="str">
        <f t="shared" si="9"/>
        <v>4.8</v>
      </c>
      <c r="F406" s="28">
        <v>79</v>
      </c>
      <c r="G406" s="28" t="s">
        <v>1162</v>
      </c>
      <c r="H406" s="28" t="s">
        <v>5</v>
      </c>
      <c r="I406" s="28"/>
      <c r="J406" s="28"/>
    </row>
    <row r="407" spans="1:10" x14ac:dyDescent="0.3">
      <c r="A407" s="28"/>
      <c r="B407" s="28" t="s">
        <v>1163</v>
      </c>
      <c r="C407" s="28" t="s">
        <v>1164</v>
      </c>
      <c r="D407" s="28" t="s">
        <v>1136</v>
      </c>
      <c r="E407" s="28" t="str">
        <f t="shared" si="9"/>
        <v>4.8</v>
      </c>
      <c r="F407" s="28">
        <v>75</v>
      </c>
      <c r="G407" s="28" t="s">
        <v>1165</v>
      </c>
      <c r="H407" s="28" t="s">
        <v>44</v>
      </c>
      <c r="I407" s="28"/>
      <c r="J407" s="28"/>
    </row>
    <row r="408" spans="1:10" x14ac:dyDescent="0.3">
      <c r="A408" s="28"/>
      <c r="B408" s="28" t="s">
        <v>1166</v>
      </c>
      <c r="C408" s="28" t="s">
        <v>1167</v>
      </c>
      <c r="D408" s="28" t="s">
        <v>1168</v>
      </c>
      <c r="E408" s="28" t="str">
        <f t="shared" si="9"/>
        <v>4.7</v>
      </c>
      <c r="F408" s="28">
        <v>54</v>
      </c>
      <c r="G408" s="28" t="s">
        <v>460</v>
      </c>
      <c r="H408" s="28" t="s">
        <v>44</v>
      </c>
      <c r="I408" s="28"/>
      <c r="J408" s="28"/>
    </row>
    <row r="409" spans="1:10" x14ac:dyDescent="0.3">
      <c r="A409" s="28"/>
      <c r="B409" s="28" t="s">
        <v>1169</v>
      </c>
      <c r="C409" s="28" t="s">
        <v>1170</v>
      </c>
      <c r="D409" s="28" t="s">
        <v>1168</v>
      </c>
      <c r="E409" s="28" t="str">
        <f t="shared" si="9"/>
        <v>4.7</v>
      </c>
      <c r="F409" s="28">
        <v>53</v>
      </c>
      <c r="G409" s="28" t="s">
        <v>1171</v>
      </c>
      <c r="H409" s="28" t="s">
        <v>2</v>
      </c>
      <c r="I409" s="28"/>
      <c r="J409" s="28"/>
    </row>
    <row r="410" spans="1:10" x14ac:dyDescent="0.3">
      <c r="A410" s="28"/>
      <c r="B410" s="28" t="s">
        <v>1172</v>
      </c>
      <c r="C410" s="28" t="s">
        <v>1173</v>
      </c>
      <c r="D410" s="28" t="s">
        <v>1168</v>
      </c>
      <c r="E410" s="28" t="str">
        <f t="shared" si="9"/>
        <v>4.7</v>
      </c>
      <c r="F410" s="28">
        <v>61</v>
      </c>
      <c r="G410" s="28" t="s">
        <v>1174</v>
      </c>
      <c r="H410" s="28" t="s">
        <v>44</v>
      </c>
      <c r="I410" s="28"/>
      <c r="J410" s="28"/>
    </row>
    <row r="411" spans="1:10" x14ac:dyDescent="0.3">
      <c r="A411" s="28"/>
      <c r="B411" s="28" t="s">
        <v>1175</v>
      </c>
      <c r="C411" s="28" t="s">
        <v>1176</v>
      </c>
      <c r="D411" s="28" t="s">
        <v>1168</v>
      </c>
      <c r="E411" s="28" t="str">
        <f t="shared" si="9"/>
        <v>4.7</v>
      </c>
      <c r="F411" s="28">
        <v>75</v>
      </c>
      <c r="G411" s="28" t="s">
        <v>769</v>
      </c>
      <c r="H411" s="28" t="s">
        <v>97</v>
      </c>
      <c r="I411" s="28"/>
      <c r="J411" s="28"/>
    </row>
    <row r="412" spans="1:10" x14ac:dyDescent="0.3">
      <c r="A412" s="28"/>
      <c r="B412" s="28" t="s">
        <v>1177</v>
      </c>
      <c r="C412" s="28" t="s">
        <v>1178</v>
      </c>
      <c r="D412" s="28" t="s">
        <v>1168</v>
      </c>
      <c r="E412" s="28" t="str">
        <f t="shared" si="9"/>
        <v>4.7</v>
      </c>
      <c r="F412" s="28">
        <v>63</v>
      </c>
      <c r="G412" s="28" t="s">
        <v>1179</v>
      </c>
      <c r="H412" s="28" t="s">
        <v>563</v>
      </c>
      <c r="I412" s="28"/>
      <c r="J412" s="28"/>
    </row>
    <row r="413" spans="1:10" x14ac:dyDescent="0.3">
      <c r="A413" s="28"/>
      <c r="B413" s="28"/>
      <c r="C413" s="28"/>
      <c r="D413" s="28"/>
      <c r="E413" s="28" t="str">
        <f t="shared" si="9"/>
        <v/>
      </c>
      <c r="F413" s="28"/>
      <c r="G413" s="28"/>
      <c r="H413" s="28"/>
      <c r="I413" s="28"/>
      <c r="J413" s="28"/>
    </row>
    <row r="414" spans="1:10" x14ac:dyDescent="0.3">
      <c r="A414" s="28"/>
      <c r="B414" s="28" t="s">
        <v>1180</v>
      </c>
      <c r="C414" s="28" t="s">
        <v>1181</v>
      </c>
      <c r="D414" s="28" t="s">
        <v>1168</v>
      </c>
      <c r="E414" s="28" t="str">
        <f t="shared" si="9"/>
        <v>4.7</v>
      </c>
      <c r="F414" s="28" t="s">
        <v>8</v>
      </c>
      <c r="G414" s="28" t="s">
        <v>1182</v>
      </c>
      <c r="H414" s="28" t="s">
        <v>815</v>
      </c>
      <c r="I414" s="28"/>
      <c r="J414" s="28"/>
    </row>
    <row r="415" spans="1:10" x14ac:dyDescent="0.3">
      <c r="A415" s="28"/>
      <c r="B415" s="28" t="s">
        <v>1180</v>
      </c>
      <c r="C415" s="28" t="s">
        <v>1183</v>
      </c>
      <c r="D415" s="28" t="s">
        <v>1168</v>
      </c>
      <c r="E415" s="28" t="str">
        <f t="shared" si="9"/>
        <v>4.7</v>
      </c>
      <c r="F415" s="28">
        <v>43</v>
      </c>
      <c r="G415" s="28" t="s">
        <v>1182</v>
      </c>
      <c r="H415" s="28" t="s">
        <v>815</v>
      </c>
      <c r="I415" s="28"/>
      <c r="J415" s="28"/>
    </row>
    <row r="416" spans="1:10" x14ac:dyDescent="0.3">
      <c r="A416" s="28"/>
      <c r="B416" s="28" t="s">
        <v>1180</v>
      </c>
      <c r="C416" s="28" t="s">
        <v>1184</v>
      </c>
      <c r="D416" s="28" t="s">
        <v>1168</v>
      </c>
      <c r="E416" s="28" t="str">
        <f t="shared" si="9"/>
        <v>4.7</v>
      </c>
      <c r="F416" s="28" t="s">
        <v>8</v>
      </c>
      <c r="G416" s="28" t="s">
        <v>1182</v>
      </c>
      <c r="H416" s="28" t="s">
        <v>815</v>
      </c>
      <c r="I416" s="28"/>
      <c r="J416" s="28"/>
    </row>
    <row r="417" spans="1:10" x14ac:dyDescent="0.3">
      <c r="A417" s="28"/>
      <c r="B417" s="28" t="s">
        <v>1185</v>
      </c>
      <c r="C417" s="28" t="s">
        <v>1186</v>
      </c>
      <c r="D417" s="28" t="s">
        <v>1168</v>
      </c>
      <c r="E417" s="28" t="str">
        <f t="shared" si="9"/>
        <v>4.7</v>
      </c>
      <c r="F417" s="28">
        <v>71</v>
      </c>
      <c r="G417" s="28" t="s">
        <v>1182</v>
      </c>
      <c r="H417" s="28" t="s">
        <v>815</v>
      </c>
      <c r="I417" s="28"/>
      <c r="J417" s="28"/>
    </row>
    <row r="418" spans="1:10" x14ac:dyDescent="0.3">
      <c r="A418" s="28"/>
      <c r="B418" s="28" t="s">
        <v>1187</v>
      </c>
      <c r="C418" s="28" t="s">
        <v>1188</v>
      </c>
      <c r="D418" s="28" t="s">
        <v>1168</v>
      </c>
      <c r="E418" s="28" t="str">
        <f t="shared" si="9"/>
        <v>4.7</v>
      </c>
      <c r="F418" s="28" t="s">
        <v>8</v>
      </c>
      <c r="G418" s="28" t="s">
        <v>145</v>
      </c>
      <c r="H418" s="28" t="s">
        <v>1073</v>
      </c>
      <c r="I418" s="28"/>
      <c r="J418" s="28"/>
    </row>
    <row r="419" spans="1:10" x14ac:dyDescent="0.3">
      <c r="A419" s="28"/>
      <c r="B419" s="28" t="s">
        <v>1189</v>
      </c>
      <c r="C419" s="28" t="s">
        <v>1190</v>
      </c>
      <c r="D419" s="28" t="s">
        <v>1168</v>
      </c>
      <c r="E419" s="28" t="str">
        <f t="shared" si="9"/>
        <v>4.7</v>
      </c>
      <c r="F419" s="28">
        <v>76</v>
      </c>
      <c r="G419" s="28" t="s">
        <v>1028</v>
      </c>
      <c r="H419" s="28" t="s">
        <v>44</v>
      </c>
      <c r="I419" s="28"/>
      <c r="J419" s="28"/>
    </row>
    <row r="420" spans="1:10" x14ac:dyDescent="0.3">
      <c r="A420" s="28"/>
      <c r="B420" s="28" t="s">
        <v>1191</v>
      </c>
      <c r="C420" s="28" t="s">
        <v>1192</v>
      </c>
      <c r="D420" s="28" t="s">
        <v>1168</v>
      </c>
      <c r="E420" s="28" t="str">
        <f t="shared" si="9"/>
        <v>4.7</v>
      </c>
      <c r="F420" s="28">
        <v>81</v>
      </c>
      <c r="G420" s="28" t="s">
        <v>189</v>
      </c>
      <c r="H420" s="28" t="s">
        <v>44</v>
      </c>
      <c r="I420" s="28"/>
      <c r="J420" s="28"/>
    </row>
    <row r="421" spans="1:10" x14ac:dyDescent="0.3">
      <c r="A421" s="28"/>
      <c r="B421" s="28" t="s">
        <v>1193</v>
      </c>
      <c r="C421" s="28" t="s">
        <v>1194</v>
      </c>
      <c r="D421" s="28" t="s">
        <v>1168</v>
      </c>
      <c r="E421" s="28" t="str">
        <f t="shared" si="9"/>
        <v>4.7</v>
      </c>
      <c r="F421" s="28">
        <v>67</v>
      </c>
      <c r="G421" s="28" t="s">
        <v>1195</v>
      </c>
      <c r="H421" s="28" t="s">
        <v>44</v>
      </c>
      <c r="I421" s="28"/>
      <c r="J421" s="28"/>
    </row>
    <row r="422" spans="1:10" x14ac:dyDescent="0.3">
      <c r="A422" s="28"/>
      <c r="B422" s="28" t="s">
        <v>1193</v>
      </c>
      <c r="C422" s="28" t="s">
        <v>1196</v>
      </c>
      <c r="D422" s="28" t="s">
        <v>1168</v>
      </c>
      <c r="E422" s="28" t="str">
        <f t="shared" si="9"/>
        <v>4.7</v>
      </c>
      <c r="F422" s="28">
        <v>77</v>
      </c>
      <c r="G422" s="28" t="s">
        <v>1195</v>
      </c>
      <c r="H422" s="28" t="s">
        <v>44</v>
      </c>
      <c r="I422" s="28"/>
      <c r="J422" s="28"/>
    </row>
    <row r="423" spans="1:10" x14ac:dyDescent="0.3">
      <c r="A423" s="28"/>
      <c r="B423" s="28" t="s">
        <v>1197</v>
      </c>
      <c r="C423" s="28" t="s">
        <v>1198</v>
      </c>
      <c r="D423" s="28" t="s">
        <v>1168</v>
      </c>
      <c r="E423" s="28" t="str">
        <f t="shared" si="9"/>
        <v>4.7</v>
      </c>
      <c r="F423" s="28">
        <v>60</v>
      </c>
      <c r="G423" s="28" t="s">
        <v>122</v>
      </c>
      <c r="H423" s="28" t="s">
        <v>4</v>
      </c>
      <c r="I423" s="28"/>
      <c r="J423" s="28"/>
    </row>
    <row r="424" spans="1:10" x14ac:dyDescent="0.3">
      <c r="A424" s="28"/>
      <c r="B424" s="28"/>
      <c r="C424" s="28"/>
      <c r="D424" s="28"/>
      <c r="E424" s="28" t="str">
        <f t="shared" si="9"/>
        <v/>
      </c>
      <c r="F424" s="28"/>
      <c r="G424" s="28"/>
      <c r="H424" s="28"/>
      <c r="I424" s="28"/>
      <c r="J424" s="28"/>
    </row>
    <row r="425" spans="1:10" x14ac:dyDescent="0.3">
      <c r="A425" s="28"/>
      <c r="B425" s="28" t="s">
        <v>1199</v>
      </c>
      <c r="C425" s="28" t="s">
        <v>1200</v>
      </c>
      <c r="D425" s="28" t="s">
        <v>1168</v>
      </c>
      <c r="E425" s="28" t="str">
        <f t="shared" si="9"/>
        <v>4.7</v>
      </c>
      <c r="F425" s="28">
        <v>63</v>
      </c>
      <c r="G425" s="28" t="s">
        <v>189</v>
      </c>
      <c r="H425" s="28" t="s">
        <v>97</v>
      </c>
      <c r="I425" s="28"/>
      <c r="J425" s="28"/>
    </row>
    <row r="426" spans="1:10" x14ac:dyDescent="0.3">
      <c r="A426" s="28"/>
      <c r="B426" s="28" t="s">
        <v>1201</v>
      </c>
      <c r="C426" s="28" t="s">
        <v>1202</v>
      </c>
      <c r="D426" s="28" t="s">
        <v>1203</v>
      </c>
      <c r="E426" s="28" t="str">
        <f t="shared" si="9"/>
        <v>4.6</v>
      </c>
      <c r="F426" s="28">
        <v>51</v>
      </c>
      <c r="G426" s="28" t="s">
        <v>652</v>
      </c>
      <c r="H426" s="28" t="s">
        <v>515</v>
      </c>
      <c r="I426" s="28"/>
      <c r="J426" s="28"/>
    </row>
    <row r="427" spans="1:10" x14ac:dyDescent="0.3">
      <c r="A427" s="28"/>
      <c r="B427" s="28" t="s">
        <v>1204</v>
      </c>
      <c r="C427" s="28" t="s">
        <v>1205</v>
      </c>
      <c r="D427" s="28" t="s">
        <v>1203</v>
      </c>
      <c r="E427" s="28" t="str">
        <f t="shared" si="9"/>
        <v>4.6</v>
      </c>
      <c r="F427" s="28">
        <v>74</v>
      </c>
      <c r="G427" s="28" t="s">
        <v>620</v>
      </c>
      <c r="H427" s="28" t="s">
        <v>10</v>
      </c>
      <c r="I427" s="28"/>
      <c r="J427" s="28"/>
    </row>
    <row r="428" spans="1:10" x14ac:dyDescent="0.3">
      <c r="A428" s="28"/>
      <c r="B428" s="28" t="s">
        <v>1206</v>
      </c>
      <c r="C428" s="28" t="s">
        <v>1207</v>
      </c>
      <c r="D428" s="28" t="s">
        <v>1203</v>
      </c>
      <c r="E428" s="28" t="str">
        <f t="shared" si="9"/>
        <v>4.6</v>
      </c>
      <c r="F428" s="28">
        <v>95</v>
      </c>
      <c r="G428" s="28" t="s">
        <v>142</v>
      </c>
      <c r="H428" s="28" t="s">
        <v>44</v>
      </c>
      <c r="I428" s="28"/>
      <c r="J428" s="28"/>
    </row>
    <row r="429" spans="1:10" x14ac:dyDescent="0.3">
      <c r="A429" s="28"/>
      <c r="B429" s="28" t="s">
        <v>1208</v>
      </c>
      <c r="C429" s="28" t="s">
        <v>1209</v>
      </c>
      <c r="D429" s="28" t="s">
        <v>1203</v>
      </c>
      <c r="E429" s="28" t="str">
        <f t="shared" si="9"/>
        <v>4.6</v>
      </c>
      <c r="F429" s="28">
        <v>65</v>
      </c>
      <c r="G429" s="28" t="s">
        <v>1210</v>
      </c>
      <c r="H429" s="28" t="s">
        <v>4</v>
      </c>
      <c r="I429" s="28"/>
      <c r="J429" s="28"/>
    </row>
    <row r="430" spans="1:10" x14ac:dyDescent="0.3">
      <c r="A430" s="28"/>
      <c r="B430" s="28" t="s">
        <v>1211</v>
      </c>
      <c r="C430" s="28" t="s">
        <v>1212</v>
      </c>
      <c r="D430" s="28" t="s">
        <v>1203</v>
      </c>
      <c r="E430" s="28" t="str">
        <f t="shared" si="9"/>
        <v>4.6</v>
      </c>
      <c r="F430" s="28">
        <v>85</v>
      </c>
      <c r="G430" s="28" t="s">
        <v>1213</v>
      </c>
      <c r="H430" s="28" t="s">
        <v>9</v>
      </c>
      <c r="I430" s="28"/>
      <c r="J430" s="28"/>
    </row>
    <row r="431" spans="1:10" x14ac:dyDescent="0.3">
      <c r="A431" s="28"/>
      <c r="B431" s="28" t="s">
        <v>1214</v>
      </c>
      <c r="C431" s="28" t="s">
        <v>1215</v>
      </c>
      <c r="D431" s="28" t="s">
        <v>1203</v>
      </c>
      <c r="E431" s="28" t="str">
        <f t="shared" si="9"/>
        <v>4.6</v>
      </c>
      <c r="F431" s="28">
        <v>40</v>
      </c>
      <c r="G431" s="28" t="s">
        <v>938</v>
      </c>
      <c r="H431" s="28" t="s">
        <v>6</v>
      </c>
      <c r="I431" s="28"/>
      <c r="J431" s="28"/>
    </row>
    <row r="432" spans="1:10" x14ac:dyDescent="0.3">
      <c r="A432" s="28"/>
      <c r="B432" s="28" t="s">
        <v>1216</v>
      </c>
      <c r="C432" s="28" t="s">
        <v>1217</v>
      </c>
      <c r="D432" s="28" t="s">
        <v>1203</v>
      </c>
      <c r="E432" s="28" t="str">
        <f t="shared" si="9"/>
        <v>4.6</v>
      </c>
      <c r="F432" s="28">
        <v>82</v>
      </c>
      <c r="G432" s="28" t="s">
        <v>122</v>
      </c>
      <c r="H432" s="28" t="s">
        <v>2</v>
      </c>
      <c r="I432" s="28"/>
      <c r="J432" s="28"/>
    </row>
    <row r="433" spans="1:10" x14ac:dyDescent="0.3">
      <c r="A433" s="28"/>
      <c r="B433" s="28" t="s">
        <v>1218</v>
      </c>
      <c r="C433" s="28" t="s">
        <v>1219</v>
      </c>
      <c r="D433" s="28" t="s">
        <v>1203</v>
      </c>
      <c r="E433" s="28" t="str">
        <f t="shared" si="9"/>
        <v>4.6</v>
      </c>
      <c r="F433" s="28">
        <v>65</v>
      </c>
      <c r="G433" s="28" t="s">
        <v>199</v>
      </c>
      <c r="H433" s="28" t="s">
        <v>44</v>
      </c>
      <c r="I433" s="28"/>
      <c r="J433" s="28"/>
    </row>
    <row r="434" spans="1:10" x14ac:dyDescent="0.3">
      <c r="A434" s="28"/>
      <c r="B434" s="28" t="s">
        <v>1220</v>
      </c>
      <c r="C434" s="28" t="s">
        <v>1221</v>
      </c>
      <c r="D434" s="28" t="s">
        <v>1203</v>
      </c>
      <c r="E434" s="28" t="str">
        <f t="shared" si="9"/>
        <v>4.6</v>
      </c>
      <c r="F434" s="28">
        <v>87</v>
      </c>
      <c r="G434" s="28" t="s">
        <v>122</v>
      </c>
      <c r="H434" s="28" t="s">
        <v>97</v>
      </c>
      <c r="I434" s="28"/>
      <c r="J434" s="28"/>
    </row>
    <row r="435" spans="1:10" x14ac:dyDescent="0.3">
      <c r="A435" s="28"/>
      <c r="B435" s="28"/>
      <c r="C435" s="28"/>
      <c r="D435" s="28"/>
      <c r="E435" s="28" t="str">
        <f t="shared" si="9"/>
        <v/>
      </c>
      <c r="F435" s="28"/>
      <c r="G435" s="28"/>
      <c r="H435" s="28"/>
      <c r="I435" s="28"/>
      <c r="J435" s="28"/>
    </row>
    <row r="436" spans="1:10" x14ac:dyDescent="0.3">
      <c r="A436" s="28"/>
      <c r="B436" s="28" t="s">
        <v>1222</v>
      </c>
      <c r="C436" s="28" t="s">
        <v>1223</v>
      </c>
      <c r="D436" s="28" t="s">
        <v>1203</v>
      </c>
      <c r="E436" s="28" t="str">
        <f t="shared" si="9"/>
        <v>4.6</v>
      </c>
      <c r="F436" s="28">
        <v>56</v>
      </c>
      <c r="G436" s="28" t="s">
        <v>126</v>
      </c>
      <c r="H436" s="28" t="s">
        <v>146</v>
      </c>
      <c r="I436" s="28"/>
      <c r="J436" s="28"/>
    </row>
    <row r="437" spans="1:10" x14ac:dyDescent="0.3">
      <c r="A437" s="28"/>
      <c r="B437" s="28" t="s">
        <v>1224</v>
      </c>
      <c r="C437" s="28" t="s">
        <v>1225</v>
      </c>
      <c r="D437" s="28" t="s">
        <v>1203</v>
      </c>
      <c r="E437" s="28" t="str">
        <f t="shared" si="9"/>
        <v>4.6</v>
      </c>
      <c r="F437" s="28">
        <v>52</v>
      </c>
      <c r="G437" s="28" t="s">
        <v>63</v>
      </c>
      <c r="H437" s="28" t="s">
        <v>146</v>
      </c>
      <c r="I437" s="28"/>
      <c r="J437" s="28"/>
    </row>
    <row r="438" spans="1:10" x14ac:dyDescent="0.3">
      <c r="A438" s="28"/>
      <c r="B438" s="28" t="s">
        <v>1226</v>
      </c>
      <c r="C438" s="28" t="s">
        <v>1227</v>
      </c>
      <c r="D438" s="28" t="s">
        <v>1203</v>
      </c>
      <c r="E438" s="28" t="str">
        <f t="shared" si="9"/>
        <v>4.6</v>
      </c>
      <c r="F438" s="28">
        <v>57</v>
      </c>
      <c r="G438" s="28" t="s">
        <v>1228</v>
      </c>
      <c r="H438" s="28" t="s">
        <v>44</v>
      </c>
      <c r="I438" s="28"/>
      <c r="J438" s="28"/>
    </row>
    <row r="439" spans="1:10" x14ac:dyDescent="0.3">
      <c r="A439" s="28"/>
      <c r="B439" s="28" t="s">
        <v>1229</v>
      </c>
      <c r="C439" s="28" t="s">
        <v>1230</v>
      </c>
      <c r="D439" s="28" t="s">
        <v>1203</v>
      </c>
      <c r="E439" s="28" t="str">
        <f t="shared" si="9"/>
        <v>4.6</v>
      </c>
      <c r="F439" s="28">
        <v>75</v>
      </c>
      <c r="G439" s="28" t="s">
        <v>1231</v>
      </c>
      <c r="H439" s="28" t="s">
        <v>4</v>
      </c>
      <c r="I439" s="28"/>
      <c r="J439" s="28"/>
    </row>
    <row r="440" spans="1:10" x14ac:dyDescent="0.3">
      <c r="A440" s="28"/>
      <c r="B440" s="28" t="s">
        <v>1229</v>
      </c>
      <c r="C440" s="28" t="s">
        <v>1232</v>
      </c>
      <c r="D440" s="28" t="s">
        <v>1203</v>
      </c>
      <c r="E440" s="28" t="str">
        <f t="shared" si="9"/>
        <v>4.6</v>
      </c>
      <c r="F440" s="28">
        <v>68</v>
      </c>
      <c r="G440" s="28" t="s">
        <v>1231</v>
      </c>
      <c r="H440" s="28" t="s">
        <v>4</v>
      </c>
      <c r="I440" s="28"/>
      <c r="J440" s="28"/>
    </row>
    <row r="441" spans="1:10" x14ac:dyDescent="0.3">
      <c r="A441" s="28"/>
      <c r="B441" s="28" t="s">
        <v>1233</v>
      </c>
      <c r="C441" s="28" t="s">
        <v>1234</v>
      </c>
      <c r="D441" s="28" t="s">
        <v>1203</v>
      </c>
      <c r="E441" s="28" t="str">
        <f t="shared" si="9"/>
        <v>4.6</v>
      </c>
      <c r="F441" s="28">
        <v>47</v>
      </c>
      <c r="G441" s="28" t="s">
        <v>145</v>
      </c>
      <c r="H441" s="28" t="s">
        <v>10</v>
      </c>
      <c r="I441" s="28"/>
      <c r="J441" s="28"/>
    </row>
    <row r="442" spans="1:10" x14ac:dyDescent="0.3">
      <c r="A442" s="28"/>
      <c r="B442" s="28" t="s">
        <v>1235</v>
      </c>
      <c r="C442" s="28" t="s">
        <v>1236</v>
      </c>
      <c r="D442" s="28" t="s">
        <v>1203</v>
      </c>
      <c r="E442" s="28" t="str">
        <f t="shared" si="9"/>
        <v>4.6</v>
      </c>
      <c r="F442" s="28">
        <v>66</v>
      </c>
      <c r="G442" s="28" t="s">
        <v>145</v>
      </c>
      <c r="H442" s="28" t="s">
        <v>247</v>
      </c>
      <c r="I442" s="28"/>
      <c r="J442" s="28"/>
    </row>
    <row r="443" spans="1:10" x14ac:dyDescent="0.3">
      <c r="A443" s="28"/>
      <c r="B443" s="28" t="s">
        <v>1237</v>
      </c>
      <c r="C443" s="28" t="s">
        <v>1238</v>
      </c>
      <c r="D443" s="28" t="s">
        <v>1239</v>
      </c>
      <c r="E443" s="28" t="str">
        <f t="shared" si="9"/>
        <v>4.5</v>
      </c>
      <c r="F443" s="28">
        <v>45</v>
      </c>
      <c r="G443" s="28" t="s">
        <v>827</v>
      </c>
      <c r="H443" s="28" t="s">
        <v>6</v>
      </c>
      <c r="I443" s="28"/>
      <c r="J443" s="28"/>
    </row>
    <row r="444" spans="1:10" x14ac:dyDescent="0.3">
      <c r="A444" s="28"/>
      <c r="B444" s="28" t="s">
        <v>1240</v>
      </c>
      <c r="C444" s="28" t="s">
        <v>1241</v>
      </c>
      <c r="D444" s="28" t="s">
        <v>1239</v>
      </c>
      <c r="E444" s="28" t="str">
        <f t="shared" si="9"/>
        <v>4.5</v>
      </c>
      <c r="F444" s="28">
        <v>53</v>
      </c>
      <c r="G444" s="28" t="s">
        <v>1102</v>
      </c>
      <c r="H444" s="28" t="s">
        <v>10</v>
      </c>
      <c r="I444" s="28"/>
      <c r="J444" s="28"/>
    </row>
    <row r="445" spans="1:10" x14ac:dyDescent="0.3">
      <c r="A445" s="28"/>
      <c r="B445" s="28" t="s">
        <v>1242</v>
      </c>
      <c r="C445" s="28" t="s">
        <v>1243</v>
      </c>
      <c r="D445" s="28" t="s">
        <v>1239</v>
      </c>
      <c r="E445" s="28" t="str">
        <f t="shared" si="9"/>
        <v>4.5</v>
      </c>
      <c r="F445" s="28">
        <v>67</v>
      </c>
      <c r="G445" s="28" t="s">
        <v>1244</v>
      </c>
      <c r="H445" s="28" t="s">
        <v>44</v>
      </c>
      <c r="I445" s="28"/>
      <c r="J445" s="28"/>
    </row>
    <row r="446" spans="1:10" x14ac:dyDescent="0.3">
      <c r="A446" s="28"/>
      <c r="B446" s="28"/>
      <c r="C446" s="28"/>
      <c r="D446" s="28"/>
      <c r="E446" s="28" t="str">
        <f t="shared" si="9"/>
        <v/>
      </c>
      <c r="F446" s="28"/>
      <c r="G446" s="28"/>
      <c r="H446" s="28"/>
      <c r="I446" s="28"/>
      <c r="J446" s="28"/>
    </row>
    <row r="447" spans="1:10" x14ac:dyDescent="0.3">
      <c r="A447" s="28"/>
      <c r="B447" s="28" t="s">
        <v>1245</v>
      </c>
      <c r="C447" s="28" t="s">
        <v>1246</v>
      </c>
      <c r="D447" s="28" t="s">
        <v>1239</v>
      </c>
      <c r="E447" s="28" t="str">
        <f t="shared" si="9"/>
        <v>4.5</v>
      </c>
      <c r="F447" s="28">
        <v>48</v>
      </c>
      <c r="G447" s="28" t="s">
        <v>1247</v>
      </c>
      <c r="H447" s="28" t="s">
        <v>10</v>
      </c>
      <c r="I447" s="28"/>
      <c r="J447" s="28"/>
    </row>
    <row r="448" spans="1:10" x14ac:dyDescent="0.3">
      <c r="A448" s="28"/>
      <c r="B448" s="28" t="s">
        <v>1248</v>
      </c>
      <c r="C448" s="28" t="s">
        <v>1249</v>
      </c>
      <c r="D448" s="28" t="s">
        <v>1239</v>
      </c>
      <c r="E448" s="28" t="str">
        <f t="shared" si="9"/>
        <v>4.5</v>
      </c>
      <c r="F448" s="28">
        <v>47</v>
      </c>
      <c r="G448" s="28" t="s">
        <v>173</v>
      </c>
      <c r="H448" s="28" t="s">
        <v>161</v>
      </c>
      <c r="I448" s="28"/>
      <c r="J448" s="28"/>
    </row>
    <row r="449" spans="1:10" x14ac:dyDescent="0.3">
      <c r="A449" s="28"/>
      <c r="B449" s="28" t="s">
        <v>1250</v>
      </c>
      <c r="C449" s="28" t="s">
        <v>1251</v>
      </c>
      <c r="D449" s="28" t="s">
        <v>1239</v>
      </c>
      <c r="E449" s="28" t="str">
        <f t="shared" si="9"/>
        <v>4.5</v>
      </c>
      <c r="F449" s="28">
        <v>50</v>
      </c>
      <c r="G449" s="28" t="s">
        <v>435</v>
      </c>
      <c r="H449" s="28" t="s">
        <v>515</v>
      </c>
      <c r="I449" s="28"/>
      <c r="J449" s="28"/>
    </row>
    <row r="450" spans="1:10" x14ac:dyDescent="0.3">
      <c r="A450" s="28"/>
      <c r="B450" s="28" t="s">
        <v>1252</v>
      </c>
      <c r="C450" s="28" t="s">
        <v>1253</v>
      </c>
      <c r="D450" s="28" t="s">
        <v>1239</v>
      </c>
      <c r="E450" s="28" t="str">
        <f t="shared" si="9"/>
        <v>4.5</v>
      </c>
      <c r="F450" s="28">
        <v>70</v>
      </c>
      <c r="G450" s="28" t="s">
        <v>189</v>
      </c>
      <c r="H450" s="28" t="s">
        <v>815</v>
      </c>
      <c r="I450" s="28"/>
      <c r="J450" s="28"/>
    </row>
    <row r="451" spans="1:10" x14ac:dyDescent="0.3">
      <c r="A451" s="28"/>
      <c r="B451" s="28" t="s">
        <v>1254</v>
      </c>
      <c r="C451" s="28" t="s">
        <v>1255</v>
      </c>
      <c r="D451" s="28" t="s">
        <v>1239</v>
      </c>
      <c r="E451" s="28" t="str">
        <f t="shared" si="9"/>
        <v>4.5</v>
      </c>
      <c r="F451" s="28">
        <v>84</v>
      </c>
      <c r="G451" s="28" t="s">
        <v>145</v>
      </c>
      <c r="H451" s="28" t="s">
        <v>313</v>
      </c>
      <c r="I451" s="28"/>
      <c r="J451" s="28"/>
    </row>
    <row r="452" spans="1:10" x14ac:dyDescent="0.3">
      <c r="A452" s="28"/>
      <c r="B452" s="28" t="s">
        <v>1256</v>
      </c>
      <c r="C452" s="28" t="s">
        <v>1257</v>
      </c>
      <c r="D452" s="28" t="s">
        <v>1239</v>
      </c>
      <c r="E452" s="28" t="str">
        <f t="shared" si="9"/>
        <v>4.5</v>
      </c>
      <c r="F452" s="28">
        <v>87</v>
      </c>
      <c r="G452" s="28" t="s">
        <v>1258</v>
      </c>
      <c r="H452" s="28" t="s">
        <v>44</v>
      </c>
      <c r="I452" s="28"/>
      <c r="J452" s="28"/>
    </row>
    <row r="453" spans="1:10" x14ac:dyDescent="0.3">
      <c r="A453" s="28"/>
      <c r="B453" s="28" t="s">
        <v>1259</v>
      </c>
      <c r="C453" s="28" t="s">
        <v>1260</v>
      </c>
      <c r="D453" s="28" t="s">
        <v>1239</v>
      </c>
      <c r="E453" s="28" t="str">
        <f t="shared" si="9"/>
        <v>4.5</v>
      </c>
      <c r="F453" s="28">
        <v>52</v>
      </c>
      <c r="G453" s="28" t="s">
        <v>708</v>
      </c>
      <c r="H453" s="28" t="s">
        <v>10</v>
      </c>
      <c r="I453" s="28"/>
      <c r="J453" s="28"/>
    </row>
    <row r="454" spans="1:10" x14ac:dyDescent="0.3">
      <c r="A454" s="28"/>
      <c r="B454" s="28" t="s">
        <v>1261</v>
      </c>
      <c r="C454" s="28" t="s">
        <v>1262</v>
      </c>
      <c r="D454" s="28" t="s">
        <v>1239</v>
      </c>
      <c r="E454" s="28" t="str">
        <f t="shared" si="9"/>
        <v>4.5</v>
      </c>
      <c r="F454" s="28">
        <v>54</v>
      </c>
      <c r="G454" s="28" t="s">
        <v>1263</v>
      </c>
      <c r="H454" s="28" t="s">
        <v>10</v>
      </c>
      <c r="I454" s="28"/>
      <c r="J454" s="28"/>
    </row>
    <row r="455" spans="1:10" x14ac:dyDescent="0.3">
      <c r="A455" s="28"/>
      <c r="B455" s="28" t="s">
        <v>1264</v>
      </c>
      <c r="C455" s="28" t="s">
        <v>1265</v>
      </c>
      <c r="D455" s="28" t="s">
        <v>1239</v>
      </c>
      <c r="E455" s="28" t="str">
        <f t="shared" si="9"/>
        <v>4.5</v>
      </c>
      <c r="F455" s="28">
        <v>53</v>
      </c>
      <c r="G455" s="28" t="s">
        <v>1266</v>
      </c>
      <c r="H455" s="28" t="s">
        <v>313</v>
      </c>
      <c r="I455" s="28"/>
      <c r="J455" s="28"/>
    </row>
    <row r="456" spans="1:10" x14ac:dyDescent="0.3">
      <c r="A456" s="28"/>
      <c r="B456" s="28" t="s">
        <v>1267</v>
      </c>
      <c r="C456" s="28" t="s">
        <v>1268</v>
      </c>
      <c r="D456" s="28" t="s">
        <v>1269</v>
      </c>
      <c r="E456" s="28" t="str">
        <f t="shared" ref="E456:E519" si="10">MID(D456,2,3)</f>
        <v>4.4</v>
      </c>
      <c r="F456" s="28">
        <v>71</v>
      </c>
      <c r="G456" s="28" t="s">
        <v>1270</v>
      </c>
      <c r="H456" s="28" t="s">
        <v>10</v>
      </c>
      <c r="I456" s="28"/>
      <c r="J456" s="28"/>
    </row>
    <row r="457" spans="1:10" x14ac:dyDescent="0.3">
      <c r="A457" s="28"/>
      <c r="B457" s="28"/>
      <c r="C457" s="28"/>
      <c r="D457" s="28"/>
      <c r="E457" s="28" t="str">
        <f t="shared" si="10"/>
        <v/>
      </c>
      <c r="F457" s="28"/>
      <c r="G457" s="28"/>
      <c r="H457" s="28"/>
      <c r="I457" s="28"/>
      <c r="J457" s="28"/>
    </row>
    <row r="458" spans="1:10" x14ac:dyDescent="0.3">
      <c r="A458" s="28"/>
      <c r="B458" s="28" t="s">
        <v>1271</v>
      </c>
      <c r="C458" s="28" t="s">
        <v>1272</v>
      </c>
      <c r="D458" s="28" t="s">
        <v>1269</v>
      </c>
      <c r="E458" s="28" t="str">
        <f t="shared" si="10"/>
        <v>4.4</v>
      </c>
      <c r="F458" s="28">
        <v>52</v>
      </c>
      <c r="G458" s="28" t="s">
        <v>1273</v>
      </c>
      <c r="H458" s="28" t="s">
        <v>10</v>
      </c>
      <c r="I458" s="28"/>
      <c r="J458" s="28"/>
    </row>
    <row r="459" spans="1:10" x14ac:dyDescent="0.3">
      <c r="A459" s="28"/>
      <c r="B459" s="28" t="s">
        <v>1274</v>
      </c>
      <c r="C459" s="28" t="s">
        <v>1275</v>
      </c>
      <c r="D459" s="28" t="s">
        <v>1269</v>
      </c>
      <c r="E459" s="28" t="str">
        <f t="shared" si="10"/>
        <v>4.4</v>
      </c>
      <c r="F459" s="28">
        <v>70</v>
      </c>
      <c r="G459" s="28" t="s">
        <v>68</v>
      </c>
      <c r="H459" s="28" t="s">
        <v>44</v>
      </c>
      <c r="I459" s="28"/>
      <c r="J459" s="28"/>
    </row>
    <row r="460" spans="1:10" x14ac:dyDescent="0.3">
      <c r="A460" s="28"/>
      <c r="B460" s="28" t="s">
        <v>1276</v>
      </c>
      <c r="C460" s="28" t="s">
        <v>1277</v>
      </c>
      <c r="D460" s="28" t="s">
        <v>1269</v>
      </c>
      <c r="E460" s="28" t="str">
        <f t="shared" si="10"/>
        <v>4.4</v>
      </c>
      <c r="F460" s="28">
        <v>76</v>
      </c>
      <c r="G460" s="28" t="s">
        <v>1278</v>
      </c>
      <c r="H460" s="28" t="s">
        <v>146</v>
      </c>
      <c r="I460" s="28"/>
      <c r="J460" s="28"/>
    </row>
    <row r="461" spans="1:10" x14ac:dyDescent="0.3">
      <c r="A461" s="28"/>
      <c r="B461" s="28" t="s">
        <v>1279</v>
      </c>
      <c r="C461" s="28" t="s">
        <v>1280</v>
      </c>
      <c r="D461" s="28" t="s">
        <v>1269</v>
      </c>
      <c r="E461" s="28" t="str">
        <f t="shared" si="10"/>
        <v>4.4</v>
      </c>
      <c r="F461" s="28">
        <v>84</v>
      </c>
      <c r="G461" s="28" t="s">
        <v>145</v>
      </c>
      <c r="H461" s="28" t="s">
        <v>996</v>
      </c>
      <c r="I461" s="28"/>
      <c r="J461" s="28"/>
    </row>
    <row r="462" spans="1:10" x14ac:dyDescent="0.3">
      <c r="A462" s="28"/>
      <c r="B462" s="28" t="s">
        <v>1281</v>
      </c>
      <c r="C462" s="28" t="s">
        <v>1282</v>
      </c>
      <c r="D462" s="28" t="s">
        <v>1269</v>
      </c>
      <c r="E462" s="28" t="str">
        <f t="shared" si="10"/>
        <v>4.4</v>
      </c>
      <c r="F462" s="28">
        <v>43</v>
      </c>
      <c r="G462" s="28" t="s">
        <v>435</v>
      </c>
      <c r="H462" s="28" t="s">
        <v>515</v>
      </c>
      <c r="I462" s="28"/>
      <c r="J462" s="28"/>
    </row>
    <row r="463" spans="1:10" x14ac:dyDescent="0.3">
      <c r="A463" s="28"/>
      <c r="B463" s="28" t="s">
        <v>1283</v>
      </c>
      <c r="C463" s="28" t="s">
        <v>1284</v>
      </c>
      <c r="D463" s="28" t="s">
        <v>1269</v>
      </c>
      <c r="E463" s="28" t="str">
        <f t="shared" si="10"/>
        <v>4.4</v>
      </c>
      <c r="F463" s="28">
        <v>69</v>
      </c>
      <c r="G463" s="28" t="s">
        <v>63</v>
      </c>
      <c r="H463" s="28" t="s">
        <v>44</v>
      </c>
      <c r="I463" s="28"/>
      <c r="J463" s="28"/>
    </row>
    <row r="464" spans="1:10" x14ac:dyDescent="0.3">
      <c r="A464" s="28"/>
      <c r="B464" s="28" t="s">
        <v>1285</v>
      </c>
      <c r="C464" s="28" t="s">
        <v>1286</v>
      </c>
      <c r="D464" s="28" t="s">
        <v>1269</v>
      </c>
      <c r="E464" s="28" t="str">
        <f t="shared" si="10"/>
        <v>4.4</v>
      </c>
      <c r="F464" s="28">
        <v>60</v>
      </c>
      <c r="G464" s="28" t="s">
        <v>1287</v>
      </c>
      <c r="H464" s="28" t="s">
        <v>908</v>
      </c>
      <c r="I464" s="28"/>
      <c r="J464" s="28"/>
    </row>
    <row r="465" spans="1:10" x14ac:dyDescent="0.3">
      <c r="A465" s="28"/>
      <c r="B465" s="28" t="s">
        <v>1288</v>
      </c>
      <c r="C465" s="28" t="s">
        <v>1289</v>
      </c>
      <c r="D465" s="28" t="s">
        <v>1269</v>
      </c>
      <c r="E465" s="28" t="str">
        <f t="shared" si="10"/>
        <v>4.4</v>
      </c>
      <c r="F465" s="28">
        <v>52</v>
      </c>
      <c r="G465" s="28" t="s">
        <v>1290</v>
      </c>
      <c r="H465" s="28" t="s">
        <v>10</v>
      </c>
      <c r="I465" s="28"/>
      <c r="J465" s="28"/>
    </row>
    <row r="466" spans="1:10" x14ac:dyDescent="0.3">
      <c r="A466" s="28"/>
      <c r="B466" s="28" t="s">
        <v>1291</v>
      </c>
      <c r="C466" s="28" t="s">
        <v>1292</v>
      </c>
      <c r="D466" s="28" t="s">
        <v>1269</v>
      </c>
      <c r="E466" s="28" t="str">
        <f t="shared" si="10"/>
        <v>4.4</v>
      </c>
      <c r="F466" s="28">
        <v>67</v>
      </c>
      <c r="G466" s="28" t="s">
        <v>126</v>
      </c>
      <c r="H466" s="28" t="s">
        <v>412</v>
      </c>
      <c r="I466" s="28"/>
      <c r="J466" s="28"/>
    </row>
    <row r="467" spans="1:10" x14ac:dyDescent="0.3">
      <c r="A467" s="28"/>
      <c r="B467" s="28" t="s">
        <v>1293</v>
      </c>
      <c r="C467" s="28" t="s">
        <v>1294</v>
      </c>
      <c r="D467" s="28" t="s">
        <v>1269</v>
      </c>
      <c r="E467" s="28" t="str">
        <f t="shared" si="10"/>
        <v>4.4</v>
      </c>
      <c r="F467" s="28">
        <v>76</v>
      </c>
      <c r="G467" s="28" t="s">
        <v>1295</v>
      </c>
      <c r="H467" s="28" t="s">
        <v>97</v>
      </c>
      <c r="I467" s="28"/>
      <c r="J467" s="28"/>
    </row>
    <row r="468" spans="1:10" x14ac:dyDescent="0.3">
      <c r="A468" s="28"/>
      <c r="B468" s="28"/>
      <c r="C468" s="28"/>
      <c r="D468" s="28"/>
      <c r="E468" s="28" t="str">
        <f t="shared" si="10"/>
        <v/>
      </c>
      <c r="F468" s="28"/>
      <c r="G468" s="28"/>
      <c r="H468" s="28"/>
      <c r="I468" s="28"/>
      <c r="J468" s="28"/>
    </row>
    <row r="469" spans="1:10" x14ac:dyDescent="0.3">
      <c r="A469" s="28"/>
      <c r="B469" s="28" t="s">
        <v>1296</v>
      </c>
      <c r="C469" s="28" t="s">
        <v>1297</v>
      </c>
      <c r="D469" s="28" t="s">
        <v>1269</v>
      </c>
      <c r="E469" s="28" t="str">
        <f t="shared" si="10"/>
        <v>4.4</v>
      </c>
      <c r="F469" s="28">
        <v>88</v>
      </c>
      <c r="G469" s="28" t="s">
        <v>145</v>
      </c>
      <c r="H469" s="28" t="s">
        <v>313</v>
      </c>
      <c r="I469" s="28"/>
      <c r="J469" s="28"/>
    </row>
    <row r="470" spans="1:10" x14ac:dyDescent="0.3">
      <c r="A470" s="28"/>
      <c r="B470" s="28" t="s">
        <v>1298</v>
      </c>
      <c r="C470" s="28" t="s">
        <v>1299</v>
      </c>
      <c r="D470" s="28" t="s">
        <v>1269</v>
      </c>
      <c r="E470" s="28" t="str">
        <f t="shared" si="10"/>
        <v>4.4</v>
      </c>
      <c r="F470" s="28">
        <v>57</v>
      </c>
      <c r="G470" s="28" t="s">
        <v>746</v>
      </c>
      <c r="H470" s="28" t="s">
        <v>44</v>
      </c>
      <c r="I470" s="28"/>
      <c r="J470" s="28"/>
    </row>
    <row r="471" spans="1:10" x14ac:dyDescent="0.3">
      <c r="A471" s="28"/>
      <c r="B471" s="28" t="s">
        <v>1300</v>
      </c>
      <c r="C471" s="28" t="s">
        <v>1301</v>
      </c>
      <c r="D471" s="28" t="s">
        <v>1269</v>
      </c>
      <c r="E471" s="28" t="str">
        <f t="shared" si="10"/>
        <v>4.4</v>
      </c>
      <c r="F471" s="28">
        <v>64</v>
      </c>
      <c r="G471" s="28" t="s">
        <v>1302</v>
      </c>
      <c r="H471" s="28" t="s">
        <v>44</v>
      </c>
      <c r="I471" s="28"/>
      <c r="J471" s="28"/>
    </row>
    <row r="472" spans="1:10" x14ac:dyDescent="0.3">
      <c r="A472" s="28"/>
      <c r="B472" s="28" t="s">
        <v>1303</v>
      </c>
      <c r="C472" s="28" t="s">
        <v>1304</v>
      </c>
      <c r="D472" s="28" t="s">
        <v>1269</v>
      </c>
      <c r="E472" s="28" t="str">
        <f t="shared" si="10"/>
        <v>4.4</v>
      </c>
      <c r="F472" s="28">
        <v>74</v>
      </c>
      <c r="G472" s="28" t="s">
        <v>1305</v>
      </c>
      <c r="H472" s="28" t="s">
        <v>44</v>
      </c>
      <c r="I472" s="28"/>
      <c r="J472" s="28"/>
    </row>
    <row r="473" spans="1:10" x14ac:dyDescent="0.3">
      <c r="A473" s="28"/>
      <c r="B473" s="28" t="s">
        <v>1306</v>
      </c>
      <c r="C473" s="28" t="s">
        <v>1307</v>
      </c>
      <c r="D473" s="28" t="s">
        <v>1269</v>
      </c>
      <c r="E473" s="28" t="str">
        <f t="shared" si="10"/>
        <v>4.4</v>
      </c>
      <c r="F473" s="28">
        <v>80</v>
      </c>
      <c r="G473" s="28" t="s">
        <v>1295</v>
      </c>
      <c r="H473" s="28" t="s">
        <v>97</v>
      </c>
      <c r="I473" s="28"/>
      <c r="J473" s="28"/>
    </row>
    <row r="474" spans="1:10" x14ac:dyDescent="0.3">
      <c r="A474" s="28"/>
      <c r="B474" s="28" t="s">
        <v>1308</v>
      </c>
      <c r="C474" s="28" t="s">
        <v>1309</v>
      </c>
      <c r="D474" s="28" t="s">
        <v>1269</v>
      </c>
      <c r="E474" s="28" t="str">
        <f t="shared" si="10"/>
        <v>4.4</v>
      </c>
      <c r="F474" s="28">
        <v>87</v>
      </c>
      <c r="G474" s="28" t="s">
        <v>145</v>
      </c>
      <c r="H474" s="28" t="s">
        <v>313</v>
      </c>
      <c r="I474" s="28"/>
      <c r="J474" s="28"/>
    </row>
    <row r="475" spans="1:10" x14ac:dyDescent="0.3">
      <c r="A475" s="28"/>
      <c r="B475" s="28" t="s">
        <v>1310</v>
      </c>
      <c r="C475" s="28" t="s">
        <v>1311</v>
      </c>
      <c r="D475" s="28" t="s">
        <v>1269</v>
      </c>
      <c r="E475" s="28" t="str">
        <f t="shared" si="10"/>
        <v>4.4</v>
      </c>
      <c r="F475" s="28">
        <v>79</v>
      </c>
      <c r="G475" s="28" t="s">
        <v>1312</v>
      </c>
      <c r="H475" s="28" t="s">
        <v>64</v>
      </c>
      <c r="I475" s="28"/>
      <c r="J475" s="28"/>
    </row>
    <row r="476" spans="1:10" x14ac:dyDescent="0.3">
      <c r="A476" s="28"/>
      <c r="B476" s="28" t="s">
        <v>1313</v>
      </c>
      <c r="C476" s="28" t="s">
        <v>1314</v>
      </c>
      <c r="D476" s="28" t="s">
        <v>1269</v>
      </c>
      <c r="E476" s="28" t="str">
        <f t="shared" si="10"/>
        <v>4.4</v>
      </c>
      <c r="F476" s="28">
        <v>68</v>
      </c>
      <c r="G476" s="28" t="s">
        <v>620</v>
      </c>
      <c r="H476" s="28" t="s">
        <v>4</v>
      </c>
      <c r="I476" s="28"/>
      <c r="J476" s="28"/>
    </row>
    <row r="477" spans="1:10" x14ac:dyDescent="0.3">
      <c r="A477" s="28"/>
      <c r="B477" s="28" t="s">
        <v>1313</v>
      </c>
      <c r="C477" s="28" t="s">
        <v>1315</v>
      </c>
      <c r="D477" s="28" t="s">
        <v>1269</v>
      </c>
      <c r="E477" s="28" t="str">
        <f t="shared" si="10"/>
        <v>4.4</v>
      </c>
      <c r="F477" s="28">
        <v>68</v>
      </c>
      <c r="G477" s="28" t="s">
        <v>620</v>
      </c>
      <c r="H477" s="28" t="s">
        <v>4</v>
      </c>
      <c r="I477" s="28"/>
      <c r="J477" s="28"/>
    </row>
    <row r="478" spans="1:10" x14ac:dyDescent="0.3">
      <c r="A478" s="28"/>
      <c r="B478" s="28" t="s">
        <v>1316</v>
      </c>
      <c r="C478" s="28" t="s">
        <v>1317</v>
      </c>
      <c r="D478" s="28" t="s">
        <v>1269</v>
      </c>
      <c r="E478" s="28" t="str">
        <f t="shared" si="10"/>
        <v>4.4</v>
      </c>
      <c r="F478" s="28">
        <v>80</v>
      </c>
      <c r="G478" s="28" t="s">
        <v>1318</v>
      </c>
      <c r="H478" s="28" t="s">
        <v>273</v>
      </c>
      <c r="I478" s="28"/>
      <c r="J478" s="28"/>
    </row>
    <row r="479" spans="1:10" x14ac:dyDescent="0.3">
      <c r="A479" s="28"/>
      <c r="B479" s="28"/>
      <c r="C479" s="28"/>
      <c r="D479" s="28"/>
      <c r="E479" s="28" t="str">
        <f t="shared" si="10"/>
        <v/>
      </c>
      <c r="F479" s="28"/>
      <c r="G479" s="28"/>
      <c r="H479" s="28"/>
      <c r="I479" s="28"/>
      <c r="J479" s="28"/>
    </row>
    <row r="480" spans="1:10" x14ac:dyDescent="0.3">
      <c r="A480" s="28"/>
      <c r="B480" s="28" t="s">
        <v>1319</v>
      </c>
      <c r="C480" s="28" t="s">
        <v>1320</v>
      </c>
      <c r="D480" s="28" t="s">
        <v>1269</v>
      </c>
      <c r="E480" s="28" t="str">
        <f t="shared" si="10"/>
        <v>4.4</v>
      </c>
      <c r="F480" s="28">
        <v>63</v>
      </c>
      <c r="G480" s="28" t="s">
        <v>620</v>
      </c>
      <c r="H480" s="28" t="s">
        <v>97</v>
      </c>
      <c r="I480" s="28"/>
      <c r="J480" s="28"/>
    </row>
    <row r="481" spans="1:10" x14ac:dyDescent="0.3">
      <c r="A481" s="28"/>
      <c r="B481" s="28" t="s">
        <v>1321</v>
      </c>
      <c r="C481" s="28" t="s">
        <v>1322</v>
      </c>
      <c r="D481" s="28" t="s">
        <v>1269</v>
      </c>
      <c r="E481" s="28" t="str">
        <f t="shared" si="10"/>
        <v>4.4</v>
      </c>
      <c r="F481" s="28">
        <v>58</v>
      </c>
      <c r="G481" s="28" t="s">
        <v>254</v>
      </c>
      <c r="H481" s="28" t="s">
        <v>161</v>
      </c>
      <c r="I481" s="28"/>
      <c r="J481" s="28"/>
    </row>
    <row r="482" spans="1:10" x14ac:dyDescent="0.3">
      <c r="A482" s="28"/>
      <c r="B482" s="28" t="s">
        <v>1323</v>
      </c>
      <c r="C482" s="28" t="s">
        <v>1324</v>
      </c>
      <c r="D482" s="28" t="s">
        <v>1325</v>
      </c>
      <c r="E482" s="28" t="str">
        <f t="shared" si="10"/>
        <v>4.3</v>
      </c>
      <c r="F482" s="28">
        <v>78</v>
      </c>
      <c r="G482" s="28" t="s">
        <v>306</v>
      </c>
      <c r="H482" s="28" t="s">
        <v>44</v>
      </c>
      <c r="I482" s="28"/>
      <c r="J482" s="28"/>
    </row>
    <row r="483" spans="1:10" x14ac:dyDescent="0.3">
      <c r="A483" s="28"/>
      <c r="B483" s="28" t="s">
        <v>1326</v>
      </c>
      <c r="C483" s="28" t="s">
        <v>1327</v>
      </c>
      <c r="D483" s="28" t="s">
        <v>1325</v>
      </c>
      <c r="E483" s="28" t="str">
        <f t="shared" si="10"/>
        <v>4.3</v>
      </c>
      <c r="F483" s="28">
        <v>76</v>
      </c>
      <c r="G483" s="28" t="s">
        <v>1328</v>
      </c>
      <c r="H483" s="28" t="s">
        <v>44</v>
      </c>
      <c r="I483" s="28"/>
      <c r="J483" s="28"/>
    </row>
    <row r="484" spans="1:10" x14ac:dyDescent="0.3">
      <c r="A484" s="28"/>
      <c r="B484" s="28" t="s">
        <v>1329</v>
      </c>
      <c r="C484" s="28" t="s">
        <v>1330</v>
      </c>
      <c r="D484" s="28" t="s">
        <v>1325</v>
      </c>
      <c r="E484" s="28" t="str">
        <f t="shared" si="10"/>
        <v>4.3</v>
      </c>
      <c r="F484" s="28">
        <v>73</v>
      </c>
      <c r="G484" s="28" t="s">
        <v>1057</v>
      </c>
      <c r="H484" s="28" t="s">
        <v>515</v>
      </c>
      <c r="I484" s="28"/>
      <c r="J484" s="28"/>
    </row>
    <row r="485" spans="1:10" x14ac:dyDescent="0.3">
      <c r="A485" s="28"/>
      <c r="B485" s="28" t="s">
        <v>1331</v>
      </c>
      <c r="C485" s="28" t="s">
        <v>1332</v>
      </c>
      <c r="D485" s="28" t="s">
        <v>1325</v>
      </c>
      <c r="E485" s="28" t="str">
        <f t="shared" si="10"/>
        <v>4.3</v>
      </c>
      <c r="F485" s="28">
        <v>74</v>
      </c>
      <c r="G485" s="28" t="s">
        <v>1333</v>
      </c>
      <c r="H485" s="28" t="s">
        <v>2</v>
      </c>
      <c r="I485" s="28"/>
      <c r="J485" s="28"/>
    </row>
    <row r="486" spans="1:10" x14ac:dyDescent="0.3">
      <c r="A486" s="28"/>
      <c r="B486" s="28" t="s">
        <v>1334</v>
      </c>
      <c r="C486" s="28" t="s">
        <v>1335</v>
      </c>
      <c r="D486" s="28" t="s">
        <v>1325</v>
      </c>
      <c r="E486" s="28" t="str">
        <f t="shared" si="10"/>
        <v>4.3</v>
      </c>
      <c r="F486" s="28">
        <v>59</v>
      </c>
      <c r="G486" s="28" t="s">
        <v>122</v>
      </c>
      <c r="H486" s="28" t="s">
        <v>44</v>
      </c>
      <c r="I486" s="28"/>
      <c r="J486" s="28"/>
    </row>
    <row r="487" spans="1:10" x14ac:dyDescent="0.3">
      <c r="A487" s="28"/>
      <c r="B487" s="28" t="s">
        <v>1336</v>
      </c>
      <c r="C487" s="28" t="s">
        <v>1337</v>
      </c>
      <c r="D487" s="28" t="s">
        <v>1325</v>
      </c>
      <c r="E487" s="28" t="str">
        <f t="shared" si="10"/>
        <v>4.3</v>
      </c>
      <c r="F487" s="28">
        <v>93</v>
      </c>
      <c r="G487" s="28" t="s">
        <v>189</v>
      </c>
      <c r="H487" s="28" t="s">
        <v>64</v>
      </c>
      <c r="I487" s="28"/>
      <c r="J487" s="28"/>
    </row>
    <row r="488" spans="1:10" x14ac:dyDescent="0.3">
      <c r="A488" s="28"/>
      <c r="B488" s="28" t="s">
        <v>1338</v>
      </c>
      <c r="C488" s="28" t="s">
        <v>1339</v>
      </c>
      <c r="D488" s="28" t="s">
        <v>1325</v>
      </c>
      <c r="E488" s="28" t="str">
        <f t="shared" si="10"/>
        <v>4.3</v>
      </c>
      <c r="F488" s="28" t="s">
        <v>8</v>
      </c>
      <c r="G488" s="28" t="s">
        <v>705</v>
      </c>
      <c r="H488" s="28" t="s">
        <v>97</v>
      </c>
      <c r="I488" s="28"/>
      <c r="J488" s="28"/>
    </row>
    <row r="489" spans="1:10" x14ac:dyDescent="0.3">
      <c r="A489" s="28"/>
      <c r="B489" s="28" t="s">
        <v>1340</v>
      </c>
      <c r="C489" s="28" t="s">
        <v>1341</v>
      </c>
      <c r="D489" s="28" t="s">
        <v>1325</v>
      </c>
      <c r="E489" s="28" t="str">
        <f t="shared" si="10"/>
        <v>4.3</v>
      </c>
      <c r="F489" s="28">
        <v>58</v>
      </c>
      <c r="G489" s="28" t="s">
        <v>1342</v>
      </c>
      <c r="H489" s="28" t="s">
        <v>161</v>
      </c>
      <c r="I489" s="28"/>
      <c r="J489" s="28"/>
    </row>
    <row r="490" spans="1:10" x14ac:dyDescent="0.3">
      <c r="A490" s="28"/>
      <c r="B490" s="28"/>
      <c r="C490" s="28"/>
      <c r="D490" s="28"/>
      <c r="E490" s="28" t="str">
        <f t="shared" si="10"/>
        <v/>
      </c>
      <c r="F490" s="28"/>
      <c r="G490" s="28"/>
      <c r="H490" s="28"/>
      <c r="I490" s="28"/>
      <c r="J490" s="28"/>
    </row>
    <row r="491" spans="1:10" x14ac:dyDescent="0.3">
      <c r="A491" s="28"/>
      <c r="B491" s="28" t="s">
        <v>1343</v>
      </c>
      <c r="C491" s="28" t="s">
        <v>1344</v>
      </c>
      <c r="D491" s="28" t="s">
        <v>1325</v>
      </c>
      <c r="E491" s="28" t="str">
        <f t="shared" si="10"/>
        <v>4.3</v>
      </c>
      <c r="F491" s="28">
        <v>85</v>
      </c>
      <c r="G491" s="28" t="s">
        <v>1345</v>
      </c>
      <c r="H491" s="28" t="s">
        <v>364</v>
      </c>
      <c r="I491" s="28"/>
      <c r="J491" s="28"/>
    </row>
    <row r="492" spans="1:10" x14ac:dyDescent="0.3">
      <c r="A492" s="28"/>
      <c r="B492" s="28" t="s">
        <v>1346</v>
      </c>
      <c r="C492" s="28" t="s">
        <v>1347</v>
      </c>
      <c r="D492" s="28" t="s">
        <v>1325</v>
      </c>
      <c r="E492" s="28" t="str">
        <f t="shared" si="10"/>
        <v>4.3</v>
      </c>
      <c r="F492" s="28">
        <v>67</v>
      </c>
      <c r="G492" s="28" t="s">
        <v>400</v>
      </c>
      <c r="H492" s="28" t="s">
        <v>44</v>
      </c>
      <c r="I492" s="28"/>
      <c r="J492" s="28"/>
    </row>
    <row r="493" spans="1:10" x14ac:dyDescent="0.3">
      <c r="A493" s="28"/>
      <c r="B493" s="28" t="s">
        <v>1348</v>
      </c>
      <c r="C493" s="28" t="s">
        <v>1349</v>
      </c>
      <c r="D493" s="28" t="s">
        <v>1325</v>
      </c>
      <c r="E493" s="28" t="str">
        <f t="shared" si="10"/>
        <v>4.3</v>
      </c>
      <c r="F493" s="28">
        <v>48</v>
      </c>
      <c r="G493" s="28" t="s">
        <v>254</v>
      </c>
      <c r="H493" s="28" t="s">
        <v>161</v>
      </c>
      <c r="I493" s="28"/>
      <c r="J493" s="28"/>
    </row>
    <row r="494" spans="1:10" x14ac:dyDescent="0.3">
      <c r="A494" s="28"/>
      <c r="B494" s="28" t="s">
        <v>1350</v>
      </c>
      <c r="C494" s="28" t="s">
        <v>1351</v>
      </c>
      <c r="D494" s="28" t="s">
        <v>1325</v>
      </c>
      <c r="E494" s="28" t="str">
        <f t="shared" si="10"/>
        <v>4.3</v>
      </c>
      <c r="F494" s="28">
        <v>63</v>
      </c>
      <c r="G494" s="28" t="s">
        <v>783</v>
      </c>
      <c r="H494" s="28" t="s">
        <v>44</v>
      </c>
      <c r="I494" s="28"/>
      <c r="J494" s="28"/>
    </row>
    <row r="495" spans="1:10" x14ac:dyDescent="0.3">
      <c r="A495" s="28"/>
      <c r="B495" s="28" t="s">
        <v>1352</v>
      </c>
      <c r="C495" s="28" t="s">
        <v>1353</v>
      </c>
      <c r="D495" s="28" t="s">
        <v>1325</v>
      </c>
      <c r="E495" s="28" t="str">
        <f t="shared" si="10"/>
        <v>4.3</v>
      </c>
      <c r="F495" s="28">
        <v>86</v>
      </c>
      <c r="G495" s="28" t="s">
        <v>199</v>
      </c>
      <c r="H495" s="28" t="s">
        <v>44</v>
      </c>
      <c r="I495" s="28"/>
      <c r="J495" s="28"/>
    </row>
    <row r="496" spans="1:10" x14ac:dyDescent="0.3">
      <c r="A496" s="28"/>
      <c r="B496" s="28" t="s">
        <v>1354</v>
      </c>
      <c r="C496" s="28" t="s">
        <v>1355</v>
      </c>
      <c r="D496" s="28" t="s">
        <v>1325</v>
      </c>
      <c r="E496" s="28" t="str">
        <f t="shared" si="10"/>
        <v>4.3</v>
      </c>
      <c r="F496" s="28">
        <v>87</v>
      </c>
      <c r="G496" s="28" t="s">
        <v>1305</v>
      </c>
      <c r="H496" s="28" t="s">
        <v>44</v>
      </c>
      <c r="I496" s="28"/>
      <c r="J496" s="28"/>
    </row>
    <row r="497" spans="1:10" x14ac:dyDescent="0.3">
      <c r="A497" s="28"/>
      <c r="B497" s="28" t="s">
        <v>1356</v>
      </c>
      <c r="C497" s="28" t="s">
        <v>1357</v>
      </c>
      <c r="D497" s="28" t="s">
        <v>1358</v>
      </c>
      <c r="E497" s="28" t="str">
        <f t="shared" si="10"/>
        <v>4.2</v>
      </c>
      <c r="F497" s="28">
        <v>58</v>
      </c>
      <c r="G497" s="28" t="s">
        <v>1359</v>
      </c>
      <c r="H497" s="28" t="s">
        <v>44</v>
      </c>
      <c r="I497" s="28"/>
      <c r="J497" s="28"/>
    </row>
    <row r="498" spans="1:10" x14ac:dyDescent="0.3">
      <c r="A498" s="28"/>
      <c r="B498" s="28" t="s">
        <v>1360</v>
      </c>
      <c r="C498" s="28" t="s">
        <v>1361</v>
      </c>
      <c r="D498" s="28" t="s">
        <v>1358</v>
      </c>
      <c r="E498" s="28" t="str">
        <f t="shared" si="10"/>
        <v>4.2</v>
      </c>
      <c r="F498" s="28">
        <v>70</v>
      </c>
      <c r="G498" s="28" t="s">
        <v>1362</v>
      </c>
      <c r="H498" s="28" t="s">
        <v>44</v>
      </c>
      <c r="I498" s="28"/>
      <c r="J498" s="28"/>
    </row>
    <row r="499" spans="1:10" x14ac:dyDescent="0.3">
      <c r="A499" s="28"/>
      <c r="B499" s="28" t="s">
        <v>1363</v>
      </c>
      <c r="C499" s="28" t="s">
        <v>1364</v>
      </c>
      <c r="D499" s="28" t="s">
        <v>1358</v>
      </c>
      <c r="E499" s="28" t="str">
        <f t="shared" si="10"/>
        <v>4.2</v>
      </c>
      <c r="F499" s="28">
        <v>78</v>
      </c>
      <c r="G499" s="28" t="s">
        <v>1365</v>
      </c>
      <c r="H499" s="28" t="s">
        <v>5</v>
      </c>
      <c r="I499" s="28"/>
      <c r="J499" s="28"/>
    </row>
    <row r="500" spans="1:10" x14ac:dyDescent="0.3">
      <c r="A500" s="28"/>
      <c r="B500" s="28" t="s">
        <v>1366</v>
      </c>
      <c r="C500" s="28" t="s">
        <v>1367</v>
      </c>
      <c r="D500" s="28" t="s">
        <v>1358</v>
      </c>
      <c r="E500" s="28" t="str">
        <f t="shared" si="10"/>
        <v>4.2</v>
      </c>
      <c r="F500" s="28">
        <v>94</v>
      </c>
      <c r="G500" s="28" t="s">
        <v>189</v>
      </c>
      <c r="H500" s="28" t="s">
        <v>2</v>
      </c>
      <c r="I500" s="28"/>
      <c r="J500" s="28"/>
    </row>
    <row r="501" spans="1:10" x14ac:dyDescent="0.3">
      <c r="A501" s="28"/>
      <c r="B501" s="28"/>
      <c r="C501" s="28"/>
      <c r="D501" s="28"/>
      <c r="E501" s="28" t="str">
        <f t="shared" si="10"/>
        <v/>
      </c>
      <c r="F501" s="28"/>
      <c r="G501" s="28"/>
      <c r="H501" s="28"/>
      <c r="I501" s="28"/>
      <c r="J501" s="28"/>
    </row>
    <row r="502" spans="1:10" x14ac:dyDescent="0.3">
      <c r="A502" s="28"/>
      <c r="B502" s="28" t="s">
        <v>1368</v>
      </c>
      <c r="C502" s="28" t="s">
        <v>1369</v>
      </c>
      <c r="D502" s="28" t="s">
        <v>1358</v>
      </c>
      <c r="E502" s="28" t="str">
        <f t="shared" si="10"/>
        <v>4.2</v>
      </c>
      <c r="F502" s="28">
        <v>51</v>
      </c>
      <c r="G502" s="28" t="s">
        <v>192</v>
      </c>
      <c r="H502" s="28" t="s">
        <v>5</v>
      </c>
      <c r="I502" s="28"/>
      <c r="J502" s="28"/>
    </row>
    <row r="503" spans="1:10" x14ac:dyDescent="0.3">
      <c r="A503" s="28"/>
      <c r="B503" s="28" t="s">
        <v>1370</v>
      </c>
      <c r="C503" s="28" t="s">
        <v>1371</v>
      </c>
      <c r="D503" s="28" t="s">
        <v>1372</v>
      </c>
      <c r="E503" s="28" t="str">
        <f t="shared" si="10"/>
        <v>4.1</v>
      </c>
      <c r="F503" s="28">
        <v>74</v>
      </c>
      <c r="G503" s="28" t="s">
        <v>1373</v>
      </c>
      <c r="H503" s="28" t="s">
        <v>44</v>
      </c>
      <c r="I503" s="28"/>
      <c r="J503" s="28"/>
    </row>
    <row r="504" spans="1:10" x14ac:dyDescent="0.3">
      <c r="A504" s="28"/>
      <c r="B504" s="28" t="s">
        <v>1374</v>
      </c>
      <c r="C504" s="28" t="s">
        <v>1375</v>
      </c>
      <c r="D504" s="28" t="s">
        <v>1372</v>
      </c>
      <c r="E504" s="28" t="str">
        <f t="shared" si="10"/>
        <v>4.1</v>
      </c>
      <c r="F504" s="28" t="s">
        <v>8</v>
      </c>
      <c r="G504" s="28" t="s">
        <v>1376</v>
      </c>
      <c r="H504" s="28" t="s">
        <v>3</v>
      </c>
      <c r="I504" s="28"/>
      <c r="J504" s="28"/>
    </row>
    <row r="505" spans="1:10" x14ac:dyDescent="0.3">
      <c r="A505" s="28"/>
      <c r="B505" s="28" t="s">
        <v>1377</v>
      </c>
      <c r="C505" s="28" t="s">
        <v>1378</v>
      </c>
      <c r="D505" s="28" t="s">
        <v>1372</v>
      </c>
      <c r="E505" s="28" t="str">
        <f t="shared" si="10"/>
        <v>4.1</v>
      </c>
      <c r="F505" s="28">
        <v>67</v>
      </c>
      <c r="G505" s="28" t="s">
        <v>122</v>
      </c>
      <c r="H505" s="28" t="s">
        <v>146</v>
      </c>
      <c r="I505" s="28"/>
      <c r="J505" s="28"/>
    </row>
    <row r="506" spans="1:10" x14ac:dyDescent="0.3">
      <c r="A506" s="28"/>
      <c r="B506" s="28" t="s">
        <v>1379</v>
      </c>
      <c r="C506" s="28" t="s">
        <v>1380</v>
      </c>
      <c r="D506" s="28" t="s">
        <v>1372</v>
      </c>
      <c r="E506" s="28" t="str">
        <f t="shared" si="10"/>
        <v>4.1</v>
      </c>
      <c r="F506" s="28">
        <v>77</v>
      </c>
      <c r="G506" s="28" t="s">
        <v>1381</v>
      </c>
      <c r="H506" s="28" t="s">
        <v>44</v>
      </c>
      <c r="I506" s="28"/>
      <c r="J506" s="28"/>
    </row>
    <row r="507" spans="1:10" x14ac:dyDescent="0.3">
      <c r="A507" s="28"/>
      <c r="B507" s="28" t="s">
        <v>1382</v>
      </c>
      <c r="C507" s="28" t="s">
        <v>1383</v>
      </c>
      <c r="D507" s="28" t="s">
        <v>1372</v>
      </c>
      <c r="E507" s="28" t="str">
        <f t="shared" si="10"/>
        <v>4.1</v>
      </c>
      <c r="F507" s="28">
        <v>57</v>
      </c>
      <c r="G507" s="28" t="s">
        <v>126</v>
      </c>
      <c r="H507" s="28" t="s">
        <v>146</v>
      </c>
      <c r="I507" s="28"/>
      <c r="J507" s="28"/>
    </row>
    <row r="508" spans="1:10" x14ac:dyDescent="0.3">
      <c r="A508" s="28"/>
      <c r="B508" s="28" t="s">
        <v>1384</v>
      </c>
      <c r="C508" s="28" t="s">
        <v>1385</v>
      </c>
      <c r="D508" s="28" t="s">
        <v>1372</v>
      </c>
      <c r="E508" s="28" t="str">
        <f t="shared" si="10"/>
        <v>4.1</v>
      </c>
      <c r="F508" s="28">
        <v>86</v>
      </c>
      <c r="G508" s="28" t="s">
        <v>1386</v>
      </c>
      <c r="H508" s="28" t="s">
        <v>44</v>
      </c>
      <c r="I508" s="28"/>
      <c r="J508" s="28"/>
    </row>
    <row r="509" spans="1:10" x14ac:dyDescent="0.3">
      <c r="A509" s="28"/>
      <c r="B509" s="28" t="s">
        <v>1387</v>
      </c>
      <c r="C509" s="28" t="s">
        <v>1388</v>
      </c>
      <c r="D509" s="28" t="s">
        <v>1372</v>
      </c>
      <c r="E509" s="28" t="str">
        <f t="shared" si="10"/>
        <v>4.1</v>
      </c>
      <c r="F509" s="28">
        <v>68</v>
      </c>
      <c r="G509" s="28" t="s">
        <v>1020</v>
      </c>
      <c r="H509" s="28" t="s">
        <v>44</v>
      </c>
      <c r="I509" s="28"/>
      <c r="J509" s="28"/>
    </row>
    <row r="510" spans="1:10" x14ac:dyDescent="0.3">
      <c r="A510" s="28"/>
      <c r="B510" s="28" t="s">
        <v>1389</v>
      </c>
      <c r="C510" s="28" t="s">
        <v>1390</v>
      </c>
      <c r="D510" s="28" t="s">
        <v>1372</v>
      </c>
      <c r="E510" s="28" t="str">
        <f t="shared" si="10"/>
        <v>4.1</v>
      </c>
      <c r="F510" s="28">
        <v>52</v>
      </c>
      <c r="G510" s="28" t="s">
        <v>837</v>
      </c>
      <c r="H510" s="28" t="s">
        <v>4</v>
      </c>
      <c r="I510" s="28"/>
      <c r="J510" s="28"/>
    </row>
    <row r="511" spans="1:10" x14ac:dyDescent="0.3">
      <c r="A511" s="28"/>
      <c r="B511" s="28" t="s">
        <v>1391</v>
      </c>
      <c r="C511" s="28" t="s">
        <v>1392</v>
      </c>
      <c r="D511" s="28" t="s">
        <v>1372</v>
      </c>
      <c r="E511" s="28" t="str">
        <f t="shared" si="10"/>
        <v>4.1</v>
      </c>
      <c r="F511" s="28">
        <v>60</v>
      </c>
      <c r="G511" s="28" t="s">
        <v>1393</v>
      </c>
      <c r="H511" s="28" t="s">
        <v>44</v>
      </c>
      <c r="I511" s="28"/>
      <c r="J511" s="28"/>
    </row>
    <row r="512" spans="1:10" x14ac:dyDescent="0.3">
      <c r="A512" s="28"/>
      <c r="B512" s="28"/>
      <c r="C512" s="28"/>
      <c r="D512" s="28"/>
      <c r="E512" s="28" t="str">
        <f t="shared" si="10"/>
        <v/>
      </c>
      <c r="F512" s="28"/>
      <c r="G512" s="28"/>
      <c r="H512" s="28"/>
      <c r="I512" s="28"/>
      <c r="J512" s="28"/>
    </row>
    <row r="513" spans="1:10" x14ac:dyDescent="0.3">
      <c r="A513" s="28"/>
      <c r="B513" s="28" t="s">
        <v>1394</v>
      </c>
      <c r="C513" s="28" t="s">
        <v>1395</v>
      </c>
      <c r="D513" s="28" t="s">
        <v>1372</v>
      </c>
      <c r="E513" s="28" t="str">
        <f t="shared" si="10"/>
        <v>4.1</v>
      </c>
      <c r="F513" s="28">
        <v>39</v>
      </c>
      <c r="G513" s="28" t="s">
        <v>1396</v>
      </c>
      <c r="H513" s="28" t="s">
        <v>563</v>
      </c>
      <c r="I513" s="28"/>
      <c r="J513" s="28"/>
    </row>
    <row r="514" spans="1:10" x14ac:dyDescent="0.3">
      <c r="A514" s="28"/>
      <c r="B514" s="28" t="s">
        <v>1397</v>
      </c>
      <c r="C514" s="28" t="s">
        <v>1398</v>
      </c>
      <c r="D514" s="28" t="s">
        <v>1372</v>
      </c>
      <c r="E514" s="28" t="str">
        <f t="shared" si="10"/>
        <v>4.1</v>
      </c>
      <c r="F514" s="28">
        <v>68</v>
      </c>
      <c r="G514" s="28" t="s">
        <v>1399</v>
      </c>
      <c r="H514" s="28" t="s">
        <v>9</v>
      </c>
      <c r="I514" s="28"/>
      <c r="J514" s="28"/>
    </row>
    <row r="515" spans="1:10" x14ac:dyDescent="0.3">
      <c r="A515" s="28"/>
      <c r="B515" s="28" t="s">
        <v>1400</v>
      </c>
      <c r="C515" s="28" t="s">
        <v>1401</v>
      </c>
      <c r="D515" s="28" t="s">
        <v>1372</v>
      </c>
      <c r="E515" s="28" t="str">
        <f t="shared" si="10"/>
        <v>4.1</v>
      </c>
      <c r="F515" s="28">
        <v>54</v>
      </c>
      <c r="G515" s="28" t="s">
        <v>755</v>
      </c>
      <c r="H515" s="28" t="s">
        <v>44</v>
      </c>
      <c r="I515" s="28"/>
      <c r="J515" s="28"/>
    </row>
    <row r="516" spans="1:10" x14ac:dyDescent="0.3">
      <c r="A516" s="28"/>
      <c r="B516" s="28" t="s">
        <v>1402</v>
      </c>
      <c r="C516" s="28" t="s">
        <v>1403</v>
      </c>
      <c r="D516" s="28" t="s">
        <v>1372</v>
      </c>
      <c r="E516" s="28" t="str">
        <f t="shared" si="10"/>
        <v>4.1</v>
      </c>
      <c r="F516" s="28">
        <v>79</v>
      </c>
      <c r="G516" s="28" t="s">
        <v>1404</v>
      </c>
      <c r="H516" s="28" t="s">
        <v>44</v>
      </c>
      <c r="I516" s="28"/>
      <c r="J516" s="28"/>
    </row>
    <row r="517" spans="1:10" x14ac:dyDescent="0.3">
      <c r="A517" s="28"/>
      <c r="B517" s="28" t="s">
        <v>1405</v>
      </c>
      <c r="C517" s="28" t="s">
        <v>1406</v>
      </c>
      <c r="D517" s="28" t="s">
        <v>1372</v>
      </c>
      <c r="E517" s="28" t="str">
        <f t="shared" si="10"/>
        <v>4.1</v>
      </c>
      <c r="F517" s="28">
        <v>56</v>
      </c>
      <c r="G517" s="28" t="s">
        <v>122</v>
      </c>
      <c r="H517" s="28" t="s">
        <v>10</v>
      </c>
      <c r="I517" s="28"/>
      <c r="J517" s="28"/>
    </row>
    <row r="518" spans="1:10" x14ac:dyDescent="0.3">
      <c r="A518" s="28"/>
      <c r="B518" s="28" t="s">
        <v>1407</v>
      </c>
      <c r="C518" s="28" t="s">
        <v>1408</v>
      </c>
      <c r="D518" s="28" t="s">
        <v>1372</v>
      </c>
      <c r="E518" s="28" t="str">
        <f t="shared" si="10"/>
        <v>4.1</v>
      </c>
      <c r="F518" s="28">
        <v>88</v>
      </c>
      <c r="G518" s="28" t="s">
        <v>1409</v>
      </c>
      <c r="H518" s="28" t="s">
        <v>44</v>
      </c>
      <c r="I518" s="28"/>
      <c r="J518" s="28"/>
    </row>
    <row r="519" spans="1:10" x14ac:dyDescent="0.3">
      <c r="A519" s="28"/>
      <c r="B519" s="28" t="s">
        <v>1410</v>
      </c>
      <c r="C519" s="28" t="s">
        <v>1411</v>
      </c>
      <c r="D519" s="28" t="s">
        <v>1372</v>
      </c>
      <c r="E519" s="28" t="str">
        <f t="shared" si="10"/>
        <v>4.1</v>
      </c>
      <c r="F519" s="28">
        <v>62</v>
      </c>
      <c r="G519" s="28" t="s">
        <v>1412</v>
      </c>
      <c r="H519" s="28" t="s">
        <v>1413</v>
      </c>
      <c r="I519" s="28"/>
      <c r="J519" s="28"/>
    </row>
    <row r="520" spans="1:10" x14ac:dyDescent="0.3">
      <c r="A520" s="28"/>
      <c r="B520" s="28" t="s">
        <v>1414</v>
      </c>
      <c r="C520" s="28" t="s">
        <v>1415</v>
      </c>
      <c r="D520" s="28" t="s">
        <v>1372</v>
      </c>
      <c r="E520" s="28" t="str">
        <f t="shared" ref="E520:E583" si="11">MID(D520,2,3)</f>
        <v>4.1</v>
      </c>
      <c r="F520" s="28">
        <v>76</v>
      </c>
      <c r="G520" s="28" t="s">
        <v>122</v>
      </c>
      <c r="H520" s="28" t="s">
        <v>44</v>
      </c>
      <c r="I520" s="28"/>
      <c r="J520" s="28"/>
    </row>
    <row r="521" spans="1:10" x14ac:dyDescent="0.3">
      <c r="A521" s="28"/>
      <c r="B521" s="28" t="s">
        <v>1416</v>
      </c>
      <c r="C521" s="28" t="s">
        <v>1417</v>
      </c>
      <c r="D521" s="28" t="s">
        <v>1372</v>
      </c>
      <c r="E521" s="28" t="str">
        <f t="shared" si="11"/>
        <v>4.1</v>
      </c>
      <c r="F521" s="28">
        <v>45</v>
      </c>
      <c r="G521" s="28" t="s">
        <v>338</v>
      </c>
      <c r="H521" s="28" t="s">
        <v>273</v>
      </c>
      <c r="I521" s="28"/>
      <c r="J521" s="28"/>
    </row>
    <row r="522" spans="1:10" x14ac:dyDescent="0.3">
      <c r="A522" s="28"/>
      <c r="B522" s="28" t="s">
        <v>1418</v>
      </c>
      <c r="C522" s="28" t="s">
        <v>1419</v>
      </c>
      <c r="D522" s="28" t="s">
        <v>1372</v>
      </c>
      <c r="E522" s="28" t="str">
        <f t="shared" si="11"/>
        <v>4.1</v>
      </c>
      <c r="F522" s="28">
        <v>48</v>
      </c>
      <c r="G522" s="28" t="s">
        <v>1420</v>
      </c>
      <c r="H522" s="28" t="s">
        <v>44</v>
      </c>
      <c r="I522" s="28"/>
      <c r="J522" s="28"/>
    </row>
    <row r="523" spans="1:10" x14ac:dyDescent="0.3">
      <c r="A523" s="28"/>
      <c r="B523" s="28"/>
      <c r="C523" s="28"/>
      <c r="D523" s="28"/>
      <c r="E523" s="28" t="str">
        <f t="shared" si="11"/>
        <v/>
      </c>
      <c r="F523" s="28"/>
      <c r="G523" s="28"/>
      <c r="H523" s="28"/>
      <c r="I523" s="28"/>
      <c r="J523" s="28"/>
    </row>
    <row r="524" spans="1:10" x14ac:dyDescent="0.3">
      <c r="A524" s="28"/>
      <c r="B524" s="28" t="s">
        <v>1421</v>
      </c>
      <c r="C524" s="28" t="s">
        <v>1422</v>
      </c>
      <c r="D524" s="28" t="s">
        <v>1372</v>
      </c>
      <c r="E524" s="28" t="str">
        <f t="shared" si="11"/>
        <v>4.1</v>
      </c>
      <c r="F524" s="28">
        <v>59</v>
      </c>
      <c r="G524" s="28" t="s">
        <v>1365</v>
      </c>
      <c r="H524" s="28" t="s">
        <v>1423</v>
      </c>
      <c r="I524" s="28"/>
      <c r="J524" s="28"/>
    </row>
    <row r="525" spans="1:10" x14ac:dyDescent="0.3">
      <c r="A525" s="28"/>
      <c r="B525" s="28" t="s">
        <v>1424</v>
      </c>
      <c r="C525" s="28" t="s">
        <v>1425</v>
      </c>
      <c r="D525" s="28" t="s">
        <v>1372</v>
      </c>
      <c r="E525" s="28" t="str">
        <f t="shared" si="11"/>
        <v>4.1</v>
      </c>
      <c r="F525" s="28">
        <v>51</v>
      </c>
      <c r="G525" s="28" t="s">
        <v>122</v>
      </c>
      <c r="H525" s="28" t="s">
        <v>10</v>
      </c>
      <c r="I525" s="28"/>
      <c r="J525" s="28"/>
    </row>
    <row r="526" spans="1:10" x14ac:dyDescent="0.3">
      <c r="A526" s="28"/>
      <c r="B526" s="28" t="s">
        <v>1426</v>
      </c>
      <c r="C526" s="28" t="s">
        <v>1427</v>
      </c>
      <c r="D526" s="28" t="s">
        <v>1372</v>
      </c>
      <c r="E526" s="28" t="str">
        <f t="shared" si="11"/>
        <v>4.1</v>
      </c>
      <c r="F526" s="28">
        <v>81</v>
      </c>
      <c r="G526" s="28" t="s">
        <v>371</v>
      </c>
      <c r="H526" s="28" t="s">
        <v>44</v>
      </c>
      <c r="I526" s="28"/>
      <c r="J526" s="28"/>
    </row>
    <row r="527" spans="1:10" x14ac:dyDescent="0.3">
      <c r="A527" s="28"/>
      <c r="B527" s="28" t="s">
        <v>1428</v>
      </c>
      <c r="C527" s="28" t="s">
        <v>1429</v>
      </c>
      <c r="D527" s="28" t="s">
        <v>1430</v>
      </c>
      <c r="E527" s="28" t="str">
        <f t="shared" si="11"/>
        <v>4 B</v>
      </c>
      <c r="F527" s="28">
        <v>67</v>
      </c>
      <c r="G527" s="28" t="s">
        <v>189</v>
      </c>
      <c r="H527" s="28" t="s">
        <v>97</v>
      </c>
      <c r="I527" s="28"/>
      <c r="J527" s="28"/>
    </row>
    <row r="528" spans="1:10" x14ac:dyDescent="0.3">
      <c r="A528" s="28"/>
      <c r="B528" s="28" t="s">
        <v>1431</v>
      </c>
      <c r="C528" s="28" t="s">
        <v>1432</v>
      </c>
      <c r="D528" s="28" t="s">
        <v>1430</v>
      </c>
      <c r="E528" s="28" t="str">
        <f t="shared" si="11"/>
        <v>4 B</v>
      </c>
      <c r="F528" s="28">
        <v>84</v>
      </c>
      <c r="G528" s="28" t="s">
        <v>656</v>
      </c>
      <c r="H528" s="28" t="s">
        <v>4</v>
      </c>
      <c r="I528" s="28"/>
      <c r="J528" s="28"/>
    </row>
    <row r="529" spans="1:10" x14ac:dyDescent="0.3">
      <c r="A529" s="28"/>
      <c r="B529" s="28" t="s">
        <v>1433</v>
      </c>
      <c r="C529" s="28" t="s">
        <v>1434</v>
      </c>
      <c r="D529" s="28" t="s">
        <v>1430</v>
      </c>
      <c r="E529" s="28" t="str">
        <f t="shared" si="11"/>
        <v>4 B</v>
      </c>
      <c r="F529" s="28">
        <v>45</v>
      </c>
      <c r="G529" s="28" t="s">
        <v>385</v>
      </c>
      <c r="H529" s="28" t="s">
        <v>10</v>
      </c>
      <c r="I529" s="28"/>
      <c r="J529" s="28"/>
    </row>
    <row r="530" spans="1:10" x14ac:dyDescent="0.3">
      <c r="A530" s="28"/>
      <c r="B530" s="28" t="s">
        <v>1435</v>
      </c>
      <c r="C530" s="28" t="s">
        <v>1436</v>
      </c>
      <c r="D530" s="28" t="s">
        <v>1430</v>
      </c>
      <c r="E530" s="28" t="str">
        <f t="shared" si="11"/>
        <v>4 B</v>
      </c>
      <c r="F530" s="28">
        <v>55</v>
      </c>
      <c r="G530" s="28" t="s">
        <v>268</v>
      </c>
      <c r="H530" s="28" t="s">
        <v>10</v>
      </c>
      <c r="I530" s="28"/>
      <c r="J530" s="28"/>
    </row>
    <row r="531" spans="1:10" x14ac:dyDescent="0.3">
      <c r="A531" s="28"/>
      <c r="B531" s="28" t="s">
        <v>1437</v>
      </c>
      <c r="C531" s="28" t="s">
        <v>1438</v>
      </c>
      <c r="D531" s="28" t="s">
        <v>1430</v>
      </c>
      <c r="E531" s="28" t="str">
        <f t="shared" si="11"/>
        <v>4 B</v>
      </c>
      <c r="F531" s="28" t="s">
        <v>8</v>
      </c>
      <c r="G531" s="28" t="s">
        <v>145</v>
      </c>
      <c r="H531" s="28" t="s">
        <v>97</v>
      </c>
      <c r="I531" s="28"/>
      <c r="J531" s="28"/>
    </row>
    <row r="532" spans="1:10" x14ac:dyDescent="0.3">
      <c r="A532" s="28"/>
      <c r="B532" s="28" t="s">
        <v>1439</v>
      </c>
      <c r="C532" s="28" t="s">
        <v>1440</v>
      </c>
      <c r="D532" s="28" t="s">
        <v>1430</v>
      </c>
      <c r="E532" s="28" t="str">
        <f t="shared" si="11"/>
        <v>4 B</v>
      </c>
      <c r="F532" s="28">
        <v>63</v>
      </c>
      <c r="G532" s="28" t="s">
        <v>435</v>
      </c>
      <c r="H532" s="28" t="s">
        <v>9</v>
      </c>
      <c r="I532" s="28"/>
      <c r="J532" s="28"/>
    </row>
    <row r="533" spans="1:10" x14ac:dyDescent="0.3">
      <c r="A533" s="28"/>
      <c r="B533" s="28" t="s">
        <v>1439</v>
      </c>
      <c r="C533" s="28" t="s">
        <v>1441</v>
      </c>
      <c r="D533" s="28" t="s">
        <v>1430</v>
      </c>
      <c r="E533" s="28" t="str">
        <f t="shared" si="11"/>
        <v>4 B</v>
      </c>
      <c r="F533" s="28">
        <v>61</v>
      </c>
      <c r="G533" s="28" t="s">
        <v>435</v>
      </c>
      <c r="H533" s="28" t="s">
        <v>9</v>
      </c>
      <c r="I533" s="28"/>
      <c r="J533" s="28"/>
    </row>
    <row r="534" spans="1:10" x14ac:dyDescent="0.3">
      <c r="A534" s="28"/>
      <c r="B534" s="28"/>
      <c r="C534" s="28"/>
      <c r="D534" s="28"/>
      <c r="E534" s="28" t="str">
        <f t="shared" si="11"/>
        <v/>
      </c>
      <c r="F534" s="28"/>
      <c r="G534" s="28"/>
      <c r="H534" s="28"/>
      <c r="I534" s="28"/>
      <c r="J534" s="28"/>
    </row>
    <row r="535" spans="1:10" x14ac:dyDescent="0.3">
      <c r="A535" s="28"/>
      <c r="B535" s="28" t="s">
        <v>1442</v>
      </c>
      <c r="C535" s="28" t="s">
        <v>1443</v>
      </c>
      <c r="D535" s="28" t="s">
        <v>1430</v>
      </c>
      <c r="E535" s="28" t="str">
        <f t="shared" si="11"/>
        <v>4 B</v>
      </c>
      <c r="F535" s="28">
        <v>61</v>
      </c>
      <c r="G535" s="28" t="s">
        <v>1444</v>
      </c>
      <c r="H535" s="28" t="s">
        <v>10</v>
      </c>
      <c r="I535" s="28"/>
      <c r="J535" s="28"/>
    </row>
    <row r="536" spans="1:10" x14ac:dyDescent="0.3">
      <c r="A536" s="28"/>
      <c r="B536" s="28" t="s">
        <v>1445</v>
      </c>
      <c r="C536" s="28" t="s">
        <v>1446</v>
      </c>
      <c r="D536" s="28" t="s">
        <v>1430</v>
      </c>
      <c r="E536" s="28" t="str">
        <f t="shared" si="11"/>
        <v>4 B</v>
      </c>
      <c r="F536" s="28">
        <v>67</v>
      </c>
      <c r="G536" s="28" t="s">
        <v>746</v>
      </c>
      <c r="H536" s="28" t="s">
        <v>44</v>
      </c>
      <c r="I536" s="28"/>
      <c r="J536" s="28"/>
    </row>
    <row r="537" spans="1:10" x14ac:dyDescent="0.3">
      <c r="A537" s="28"/>
      <c r="B537" s="28" t="s">
        <v>1445</v>
      </c>
      <c r="C537" s="28" t="s">
        <v>1447</v>
      </c>
      <c r="D537" s="28" t="s">
        <v>1430</v>
      </c>
      <c r="E537" s="28" t="str">
        <f t="shared" si="11"/>
        <v>4 B</v>
      </c>
      <c r="F537" s="28">
        <v>69</v>
      </c>
      <c r="G537" s="28" t="s">
        <v>746</v>
      </c>
      <c r="H537" s="28" t="s">
        <v>44</v>
      </c>
      <c r="I537" s="28"/>
      <c r="J537" s="28"/>
    </row>
    <row r="538" spans="1:10" x14ac:dyDescent="0.3">
      <c r="A538" s="28"/>
      <c r="B538" s="28" t="s">
        <v>1445</v>
      </c>
      <c r="C538" s="28" t="s">
        <v>1448</v>
      </c>
      <c r="D538" s="28" t="s">
        <v>1430</v>
      </c>
      <c r="E538" s="28" t="str">
        <f t="shared" si="11"/>
        <v>4 B</v>
      </c>
      <c r="F538" s="28">
        <v>65</v>
      </c>
      <c r="G538" s="28" t="s">
        <v>746</v>
      </c>
      <c r="H538" s="28" t="s">
        <v>44</v>
      </c>
      <c r="I538" s="28"/>
      <c r="J538" s="28"/>
    </row>
    <row r="539" spans="1:10" x14ac:dyDescent="0.3">
      <c r="A539" s="28"/>
      <c r="B539" s="28" t="s">
        <v>1449</v>
      </c>
      <c r="C539" s="28" t="s">
        <v>1450</v>
      </c>
      <c r="D539" s="28" t="s">
        <v>1430</v>
      </c>
      <c r="E539" s="28" t="str">
        <f t="shared" si="11"/>
        <v>4 B</v>
      </c>
      <c r="F539" s="28">
        <v>60</v>
      </c>
      <c r="G539" s="28" t="s">
        <v>63</v>
      </c>
      <c r="H539" s="28" t="s">
        <v>334</v>
      </c>
      <c r="I539" s="28"/>
      <c r="J539" s="28"/>
    </row>
    <row r="540" spans="1:10" x14ac:dyDescent="0.3">
      <c r="A540" s="28"/>
      <c r="B540" s="28" t="s">
        <v>1451</v>
      </c>
      <c r="C540" s="28" t="s">
        <v>1452</v>
      </c>
      <c r="D540" s="28" t="s">
        <v>1430</v>
      </c>
      <c r="E540" s="28" t="str">
        <f t="shared" si="11"/>
        <v>4 B</v>
      </c>
      <c r="F540" s="28">
        <v>54</v>
      </c>
      <c r="G540" s="28" t="s">
        <v>1453</v>
      </c>
      <c r="H540" s="28" t="s">
        <v>10</v>
      </c>
      <c r="I540" s="28"/>
      <c r="J540" s="28"/>
    </row>
    <row r="541" spans="1:10" x14ac:dyDescent="0.3">
      <c r="A541" s="28"/>
      <c r="B541" s="28" t="s">
        <v>1454</v>
      </c>
      <c r="C541" s="28" t="s">
        <v>1455</v>
      </c>
      <c r="D541" s="28" t="s">
        <v>1430</v>
      </c>
      <c r="E541" s="28" t="str">
        <f t="shared" si="11"/>
        <v>4 B</v>
      </c>
      <c r="F541" s="28">
        <v>73</v>
      </c>
      <c r="G541" s="28" t="s">
        <v>1456</v>
      </c>
      <c r="H541" s="28" t="s">
        <v>44</v>
      </c>
      <c r="I541" s="28"/>
      <c r="J541" s="28"/>
    </row>
    <row r="542" spans="1:10" x14ac:dyDescent="0.3">
      <c r="A542" s="28"/>
      <c r="B542" s="28" t="s">
        <v>1457</v>
      </c>
      <c r="C542" s="28" t="s">
        <v>1458</v>
      </c>
      <c r="D542" s="28" t="s">
        <v>1430</v>
      </c>
      <c r="E542" s="28" t="str">
        <f t="shared" si="11"/>
        <v>4 B</v>
      </c>
      <c r="F542" s="28">
        <v>81</v>
      </c>
      <c r="G542" s="28" t="s">
        <v>122</v>
      </c>
      <c r="H542" s="28" t="s">
        <v>44</v>
      </c>
      <c r="I542" s="28"/>
      <c r="J542" s="28"/>
    </row>
    <row r="543" spans="1:10" x14ac:dyDescent="0.3">
      <c r="A543" s="28"/>
      <c r="B543" s="28" t="s">
        <v>1459</v>
      </c>
      <c r="C543" s="28" t="s">
        <v>1460</v>
      </c>
      <c r="D543" s="28" t="s">
        <v>1430</v>
      </c>
      <c r="E543" s="28" t="str">
        <f t="shared" si="11"/>
        <v>4 B</v>
      </c>
      <c r="F543" s="28">
        <v>49</v>
      </c>
      <c r="G543" s="28" t="s">
        <v>122</v>
      </c>
      <c r="H543" s="28" t="s">
        <v>44</v>
      </c>
      <c r="I543" s="28"/>
      <c r="J543" s="28"/>
    </row>
    <row r="544" spans="1:10" x14ac:dyDescent="0.3">
      <c r="A544" s="28"/>
      <c r="B544" s="28" t="s">
        <v>1461</v>
      </c>
      <c r="C544" s="28" t="s">
        <v>1462</v>
      </c>
      <c r="D544" s="28" t="s">
        <v>1430</v>
      </c>
      <c r="E544" s="28" t="str">
        <f t="shared" si="11"/>
        <v>4 B</v>
      </c>
      <c r="F544" s="28">
        <v>53</v>
      </c>
      <c r="G544" s="28" t="s">
        <v>1463</v>
      </c>
      <c r="H544" s="28" t="s">
        <v>44</v>
      </c>
      <c r="I544" s="28"/>
      <c r="J544" s="28"/>
    </row>
    <row r="545" spans="1:10" x14ac:dyDescent="0.3">
      <c r="A545" s="28"/>
      <c r="B545" s="28"/>
      <c r="C545" s="28"/>
      <c r="D545" s="28"/>
      <c r="E545" s="28" t="str">
        <f t="shared" si="11"/>
        <v/>
      </c>
      <c r="F545" s="28"/>
      <c r="G545" s="28"/>
      <c r="H545" s="28"/>
      <c r="I545" s="28"/>
      <c r="J545" s="28"/>
    </row>
    <row r="546" spans="1:10" x14ac:dyDescent="0.3">
      <c r="A546" s="28"/>
      <c r="B546" s="28" t="s">
        <v>1464</v>
      </c>
      <c r="C546" s="28" t="s">
        <v>1465</v>
      </c>
      <c r="D546" s="28" t="s">
        <v>1430</v>
      </c>
      <c r="E546" s="28" t="str">
        <f t="shared" si="11"/>
        <v>4 B</v>
      </c>
      <c r="F546" s="28">
        <v>73</v>
      </c>
      <c r="G546" s="28" t="s">
        <v>1466</v>
      </c>
      <c r="H546" s="28" t="s">
        <v>9</v>
      </c>
      <c r="I546" s="28"/>
      <c r="J546" s="28"/>
    </row>
    <row r="547" spans="1:10" x14ac:dyDescent="0.3">
      <c r="A547" s="28"/>
      <c r="B547" s="28" t="s">
        <v>1467</v>
      </c>
      <c r="C547" s="28" t="s">
        <v>1468</v>
      </c>
      <c r="D547" s="28" t="s">
        <v>1430</v>
      </c>
      <c r="E547" s="28" t="str">
        <f t="shared" si="11"/>
        <v>4 B</v>
      </c>
      <c r="F547" s="28">
        <v>78</v>
      </c>
      <c r="G547" s="28" t="s">
        <v>122</v>
      </c>
      <c r="H547" s="28" t="s">
        <v>44</v>
      </c>
      <c r="I547" s="28"/>
      <c r="J547" s="28"/>
    </row>
    <row r="548" spans="1:10" x14ac:dyDescent="0.3">
      <c r="A548" s="28"/>
      <c r="B548" s="28" t="s">
        <v>1469</v>
      </c>
      <c r="C548" s="28" t="s">
        <v>1470</v>
      </c>
      <c r="D548" s="28" t="s">
        <v>1430</v>
      </c>
      <c r="E548" s="28" t="str">
        <f t="shared" si="11"/>
        <v>4 B</v>
      </c>
      <c r="F548" s="28">
        <v>60</v>
      </c>
      <c r="G548" s="28" t="s">
        <v>122</v>
      </c>
      <c r="H548" s="28" t="s">
        <v>44</v>
      </c>
      <c r="I548" s="28"/>
      <c r="J548" s="28"/>
    </row>
    <row r="549" spans="1:10" x14ac:dyDescent="0.3">
      <c r="A549" s="28"/>
      <c r="B549" s="28" t="s">
        <v>1471</v>
      </c>
      <c r="C549" s="28" t="s">
        <v>1472</v>
      </c>
      <c r="D549" s="28" t="s">
        <v>1430</v>
      </c>
      <c r="E549" s="28" t="str">
        <f t="shared" si="11"/>
        <v>4 B</v>
      </c>
      <c r="F549" s="28" t="s">
        <v>8</v>
      </c>
      <c r="G549" s="28" t="s">
        <v>1473</v>
      </c>
      <c r="H549" s="28" t="s">
        <v>97</v>
      </c>
      <c r="I549" s="28"/>
      <c r="J549" s="28"/>
    </row>
    <row r="550" spans="1:10" x14ac:dyDescent="0.3">
      <c r="A550" s="28"/>
      <c r="B550" s="28" t="s">
        <v>1474</v>
      </c>
      <c r="C550" s="28" t="s">
        <v>1475</v>
      </c>
      <c r="D550" s="28" t="s">
        <v>1430</v>
      </c>
      <c r="E550" s="28" t="str">
        <f t="shared" si="11"/>
        <v>4 B</v>
      </c>
      <c r="F550" s="28">
        <v>57</v>
      </c>
      <c r="G550" s="28" t="s">
        <v>1476</v>
      </c>
      <c r="H550" s="28" t="s">
        <v>44</v>
      </c>
      <c r="I550" s="28"/>
      <c r="J550" s="28"/>
    </row>
    <row r="551" spans="1:10" x14ac:dyDescent="0.3">
      <c r="A551" s="28"/>
      <c r="B551" s="28" t="s">
        <v>1477</v>
      </c>
      <c r="C551" s="28" t="s">
        <v>1478</v>
      </c>
      <c r="D551" s="28" t="s">
        <v>1430</v>
      </c>
      <c r="E551" s="28" t="str">
        <f t="shared" si="11"/>
        <v>4 B</v>
      </c>
      <c r="F551" s="28">
        <v>62</v>
      </c>
      <c r="G551" s="28" t="s">
        <v>1466</v>
      </c>
      <c r="H551" s="28" t="s">
        <v>10</v>
      </c>
      <c r="I551" s="28"/>
      <c r="J551" s="28"/>
    </row>
    <row r="552" spans="1:10" x14ac:dyDescent="0.3">
      <c r="A552" s="28"/>
      <c r="B552" s="28" t="s">
        <v>1479</v>
      </c>
      <c r="C552" s="28" t="s">
        <v>1480</v>
      </c>
      <c r="D552" s="28" t="s">
        <v>1430</v>
      </c>
      <c r="E552" s="28" t="str">
        <f t="shared" si="11"/>
        <v>4 B</v>
      </c>
      <c r="F552" s="28">
        <v>67</v>
      </c>
      <c r="G552" s="28" t="s">
        <v>122</v>
      </c>
      <c r="H552" s="28" t="s">
        <v>10</v>
      </c>
      <c r="I552" s="28"/>
      <c r="J552" s="28"/>
    </row>
    <row r="553" spans="1:10" x14ac:dyDescent="0.3">
      <c r="A553" s="28"/>
      <c r="B553" s="28" t="s">
        <v>1481</v>
      </c>
      <c r="C553" s="28" t="s">
        <v>1482</v>
      </c>
      <c r="D553" s="28" t="s">
        <v>1430</v>
      </c>
      <c r="E553" s="28" t="str">
        <f t="shared" si="11"/>
        <v>4 B</v>
      </c>
      <c r="F553" s="28">
        <v>70</v>
      </c>
      <c r="G553" s="28" t="s">
        <v>122</v>
      </c>
      <c r="H553" s="28" t="s">
        <v>146</v>
      </c>
      <c r="I553" s="28"/>
      <c r="J553" s="28"/>
    </row>
    <row r="554" spans="1:10" x14ac:dyDescent="0.3">
      <c r="A554" s="28"/>
      <c r="B554" s="28" t="s">
        <v>1483</v>
      </c>
      <c r="C554" s="28" t="s">
        <v>1484</v>
      </c>
      <c r="D554" s="28" t="s">
        <v>1430</v>
      </c>
      <c r="E554" s="28" t="str">
        <f t="shared" si="11"/>
        <v>4 B</v>
      </c>
      <c r="F554" s="28">
        <v>54</v>
      </c>
      <c r="G554" s="28" t="s">
        <v>368</v>
      </c>
      <c r="H554" s="28" t="s">
        <v>10</v>
      </c>
      <c r="I554" s="28"/>
      <c r="J554" s="28"/>
    </row>
    <row r="555" spans="1:10" x14ac:dyDescent="0.3">
      <c r="A555" s="28"/>
      <c r="B555" s="28" t="s">
        <v>1485</v>
      </c>
      <c r="C555" s="28" t="s">
        <v>1486</v>
      </c>
      <c r="D555" s="28" t="s">
        <v>1487</v>
      </c>
      <c r="E555" s="28" t="str">
        <f t="shared" si="11"/>
        <v>3.9</v>
      </c>
      <c r="F555" s="28">
        <v>74</v>
      </c>
      <c r="G555" s="28" t="s">
        <v>349</v>
      </c>
      <c r="H555" s="28" t="s">
        <v>44</v>
      </c>
      <c r="I555" s="28"/>
      <c r="J555" s="28"/>
    </row>
    <row r="556" spans="1:10" x14ac:dyDescent="0.3">
      <c r="A556" s="28"/>
      <c r="B556" s="28"/>
      <c r="C556" s="28"/>
      <c r="D556" s="28"/>
      <c r="E556" s="28" t="str">
        <f t="shared" si="11"/>
        <v/>
      </c>
      <c r="F556" s="28"/>
      <c r="G556" s="28"/>
      <c r="H556" s="28"/>
      <c r="I556" s="28"/>
      <c r="J556" s="28"/>
    </row>
    <row r="557" spans="1:10" x14ac:dyDescent="0.3">
      <c r="A557" s="28"/>
      <c r="B557" s="28" t="s">
        <v>1488</v>
      </c>
      <c r="C557" s="28" t="s">
        <v>1489</v>
      </c>
      <c r="D557" s="28" t="s">
        <v>1487</v>
      </c>
      <c r="E557" s="28" t="str">
        <f t="shared" si="11"/>
        <v>3.9</v>
      </c>
      <c r="F557" s="28">
        <v>72</v>
      </c>
      <c r="G557" s="28" t="s">
        <v>1490</v>
      </c>
      <c r="H557" s="28" t="s">
        <v>44</v>
      </c>
      <c r="I557" s="28"/>
      <c r="J557" s="28"/>
    </row>
    <row r="558" spans="1:10" x14ac:dyDescent="0.3">
      <c r="A558" s="28"/>
      <c r="B558" s="28" t="s">
        <v>1491</v>
      </c>
      <c r="C558" s="28" t="s">
        <v>1492</v>
      </c>
      <c r="D558" s="28" t="s">
        <v>1487</v>
      </c>
      <c r="E558" s="28" t="str">
        <f t="shared" si="11"/>
        <v>3.9</v>
      </c>
      <c r="F558" s="28">
        <v>84</v>
      </c>
      <c r="G558" s="28" t="s">
        <v>840</v>
      </c>
      <c r="H558" s="28" t="s">
        <v>7</v>
      </c>
      <c r="I558" s="28"/>
      <c r="J558" s="28"/>
    </row>
    <row r="559" spans="1:10" x14ac:dyDescent="0.3">
      <c r="A559" s="28"/>
      <c r="B559" s="28" t="s">
        <v>1493</v>
      </c>
      <c r="C559" s="28" t="s">
        <v>1494</v>
      </c>
      <c r="D559" s="28" t="s">
        <v>1487</v>
      </c>
      <c r="E559" s="28" t="str">
        <f t="shared" si="11"/>
        <v>3.9</v>
      </c>
      <c r="F559" s="28">
        <v>79</v>
      </c>
      <c r="G559" s="28" t="s">
        <v>1495</v>
      </c>
      <c r="H559" s="28" t="s">
        <v>4</v>
      </c>
      <c r="I559" s="28"/>
      <c r="J559" s="28"/>
    </row>
    <row r="560" spans="1:10" x14ac:dyDescent="0.3">
      <c r="A560" s="28"/>
      <c r="B560" s="28" t="s">
        <v>1496</v>
      </c>
      <c r="C560" s="28" t="s">
        <v>1497</v>
      </c>
      <c r="D560" s="28" t="s">
        <v>1487</v>
      </c>
      <c r="E560" s="28" t="str">
        <f t="shared" si="11"/>
        <v>3.9</v>
      </c>
      <c r="F560" s="28">
        <v>65</v>
      </c>
      <c r="G560" s="28" t="s">
        <v>333</v>
      </c>
      <c r="H560" s="28" t="s">
        <v>97</v>
      </c>
      <c r="I560" s="28"/>
      <c r="J560" s="28"/>
    </row>
    <row r="561" spans="1:10" x14ac:dyDescent="0.3">
      <c r="A561" s="28"/>
      <c r="B561" s="28" t="s">
        <v>1498</v>
      </c>
      <c r="C561" s="28" t="s">
        <v>1499</v>
      </c>
      <c r="D561" s="28" t="s">
        <v>1487</v>
      </c>
      <c r="E561" s="28" t="str">
        <f t="shared" si="11"/>
        <v>3.9</v>
      </c>
      <c r="F561" s="28">
        <v>84</v>
      </c>
      <c r="G561" s="28" t="s">
        <v>932</v>
      </c>
      <c r="H561" s="28" t="s">
        <v>44</v>
      </c>
      <c r="I561" s="28"/>
      <c r="J561" s="28"/>
    </row>
    <row r="562" spans="1:10" x14ac:dyDescent="0.3">
      <c r="A562" s="28"/>
      <c r="B562" s="28" t="s">
        <v>1500</v>
      </c>
      <c r="C562" s="28" t="s">
        <v>1501</v>
      </c>
      <c r="D562" s="28" t="s">
        <v>1487</v>
      </c>
      <c r="E562" s="28" t="str">
        <f t="shared" si="11"/>
        <v>3.9</v>
      </c>
      <c r="F562" s="28">
        <v>67</v>
      </c>
      <c r="G562" s="28" t="s">
        <v>1502</v>
      </c>
      <c r="H562" s="28" t="s">
        <v>302</v>
      </c>
      <c r="I562" s="28"/>
      <c r="J562" s="28"/>
    </row>
    <row r="563" spans="1:10" x14ac:dyDescent="0.3">
      <c r="A563" s="28"/>
      <c r="B563" s="28" t="s">
        <v>1503</v>
      </c>
      <c r="C563" s="28" t="s">
        <v>1504</v>
      </c>
      <c r="D563" s="28" t="s">
        <v>1487</v>
      </c>
      <c r="E563" s="28" t="str">
        <f t="shared" si="11"/>
        <v>3.9</v>
      </c>
      <c r="F563" s="28">
        <v>76</v>
      </c>
      <c r="G563" s="28" t="s">
        <v>1495</v>
      </c>
      <c r="H563" s="28" t="s">
        <v>4</v>
      </c>
      <c r="I563" s="28"/>
      <c r="J563" s="28"/>
    </row>
    <row r="564" spans="1:10" x14ac:dyDescent="0.3">
      <c r="A564" s="28"/>
      <c r="B564" s="28" t="s">
        <v>1505</v>
      </c>
      <c r="C564" s="28" t="s">
        <v>1506</v>
      </c>
      <c r="D564" s="28" t="s">
        <v>1487</v>
      </c>
      <c r="E564" s="28" t="str">
        <f t="shared" si="11"/>
        <v>3.9</v>
      </c>
      <c r="F564" s="28">
        <v>70</v>
      </c>
      <c r="G564" s="28" t="s">
        <v>122</v>
      </c>
      <c r="H564" s="28" t="s">
        <v>563</v>
      </c>
      <c r="I564" s="28"/>
      <c r="J564" s="28"/>
    </row>
    <row r="565" spans="1:10" x14ac:dyDescent="0.3">
      <c r="A565" s="28"/>
      <c r="B565" s="28" t="s">
        <v>1507</v>
      </c>
      <c r="C565" s="28" t="s">
        <v>1508</v>
      </c>
      <c r="D565" s="28" t="s">
        <v>1487</v>
      </c>
      <c r="E565" s="28" t="str">
        <f t="shared" si="11"/>
        <v>3.9</v>
      </c>
      <c r="F565" s="28">
        <v>77</v>
      </c>
      <c r="G565" s="28" t="s">
        <v>1509</v>
      </c>
      <c r="H565" s="28" t="s">
        <v>44</v>
      </c>
      <c r="I565" s="28"/>
      <c r="J565" s="28"/>
    </row>
    <row r="566" spans="1:10" x14ac:dyDescent="0.3">
      <c r="A566" s="28"/>
      <c r="B566" s="28" t="s">
        <v>1510</v>
      </c>
      <c r="C566" s="28" t="s">
        <v>1511</v>
      </c>
      <c r="D566" s="28" t="s">
        <v>1487</v>
      </c>
      <c r="E566" s="28" t="str">
        <f t="shared" si="11"/>
        <v>3.9</v>
      </c>
      <c r="F566" s="28">
        <v>59</v>
      </c>
      <c r="G566" s="28" t="s">
        <v>1302</v>
      </c>
      <c r="H566" s="28" t="s">
        <v>44</v>
      </c>
      <c r="I566" s="28"/>
      <c r="J566" s="28"/>
    </row>
    <row r="567" spans="1:10" x14ac:dyDescent="0.3">
      <c r="A567" s="28"/>
      <c r="B567" s="28"/>
      <c r="C567" s="28"/>
      <c r="D567" s="28"/>
      <c r="E567" s="28" t="str">
        <f t="shared" si="11"/>
        <v/>
      </c>
      <c r="F567" s="28"/>
      <c r="G567" s="28"/>
      <c r="H567" s="28"/>
      <c r="I567" s="28"/>
      <c r="J567" s="28"/>
    </row>
    <row r="568" spans="1:10" x14ac:dyDescent="0.3">
      <c r="A568" s="28"/>
      <c r="B568" s="28" t="s">
        <v>1512</v>
      </c>
      <c r="C568" s="28" t="s">
        <v>1513</v>
      </c>
      <c r="D568" s="28" t="s">
        <v>1487</v>
      </c>
      <c r="E568" s="28" t="str">
        <f t="shared" si="11"/>
        <v>3.9</v>
      </c>
      <c r="F568" s="28">
        <v>72</v>
      </c>
      <c r="G568" s="28" t="s">
        <v>145</v>
      </c>
      <c r="H568" s="28" t="s">
        <v>302</v>
      </c>
      <c r="I568" s="28"/>
      <c r="J568" s="28"/>
    </row>
    <row r="569" spans="1:10" x14ac:dyDescent="0.3">
      <c r="A569" s="28"/>
      <c r="B569" s="28" t="s">
        <v>1514</v>
      </c>
      <c r="C569" s="28" t="s">
        <v>1515</v>
      </c>
      <c r="D569" s="28" t="s">
        <v>1487</v>
      </c>
      <c r="E569" s="28" t="str">
        <f t="shared" si="11"/>
        <v>3.9</v>
      </c>
      <c r="F569" s="28">
        <v>48</v>
      </c>
      <c r="G569" s="28" t="s">
        <v>431</v>
      </c>
      <c r="H569" s="28" t="s">
        <v>10</v>
      </c>
      <c r="I569" s="28"/>
      <c r="J569" s="28"/>
    </row>
    <row r="570" spans="1:10" x14ac:dyDescent="0.3">
      <c r="A570" s="28"/>
      <c r="B570" s="28" t="s">
        <v>1516</v>
      </c>
      <c r="C570" s="28" t="s">
        <v>1517</v>
      </c>
      <c r="D570" s="28" t="s">
        <v>1487</v>
      </c>
      <c r="E570" s="28" t="str">
        <f t="shared" si="11"/>
        <v>3.9</v>
      </c>
      <c r="F570" s="28">
        <v>76</v>
      </c>
      <c r="G570" s="28" t="s">
        <v>705</v>
      </c>
      <c r="H570" s="28" t="s">
        <v>97</v>
      </c>
      <c r="I570" s="28"/>
      <c r="J570" s="28"/>
    </row>
    <row r="571" spans="1:10" x14ac:dyDescent="0.3">
      <c r="A571" s="28"/>
      <c r="B571" s="28" t="s">
        <v>1518</v>
      </c>
      <c r="C571" s="28" t="s">
        <v>1519</v>
      </c>
      <c r="D571" s="28" t="s">
        <v>1487</v>
      </c>
      <c r="E571" s="28" t="str">
        <f t="shared" si="11"/>
        <v>3.9</v>
      </c>
      <c r="F571" s="28">
        <v>66</v>
      </c>
      <c r="G571" s="28" t="s">
        <v>1520</v>
      </c>
      <c r="H571" s="28" t="s">
        <v>996</v>
      </c>
      <c r="I571" s="28"/>
      <c r="J571" s="28"/>
    </row>
    <row r="572" spans="1:10" x14ac:dyDescent="0.3">
      <c r="A572" s="28"/>
      <c r="B572" s="28" t="s">
        <v>1521</v>
      </c>
      <c r="C572" s="28" t="s">
        <v>1522</v>
      </c>
      <c r="D572" s="28" t="s">
        <v>1487</v>
      </c>
      <c r="E572" s="28" t="str">
        <f t="shared" si="11"/>
        <v>3.9</v>
      </c>
      <c r="F572" s="28">
        <v>58</v>
      </c>
      <c r="G572" s="28" t="s">
        <v>176</v>
      </c>
      <c r="H572" s="28" t="s">
        <v>10</v>
      </c>
      <c r="I572" s="28"/>
      <c r="J572" s="28"/>
    </row>
    <row r="573" spans="1:10" x14ac:dyDescent="0.3">
      <c r="A573" s="28"/>
      <c r="B573" s="28" t="s">
        <v>1523</v>
      </c>
      <c r="C573" s="28" t="s">
        <v>1524</v>
      </c>
      <c r="D573" s="28" t="s">
        <v>1487</v>
      </c>
      <c r="E573" s="28" t="str">
        <f t="shared" si="11"/>
        <v>3.9</v>
      </c>
      <c r="F573" s="28">
        <v>49</v>
      </c>
      <c r="G573" s="28" t="s">
        <v>833</v>
      </c>
      <c r="H573" s="28" t="s">
        <v>10</v>
      </c>
      <c r="I573" s="28"/>
      <c r="J573" s="28"/>
    </row>
    <row r="574" spans="1:10" x14ac:dyDescent="0.3">
      <c r="A574" s="28"/>
      <c r="B574" s="28" t="s">
        <v>1525</v>
      </c>
      <c r="C574" s="28" t="s">
        <v>1526</v>
      </c>
      <c r="D574" s="28" t="s">
        <v>1487</v>
      </c>
      <c r="E574" s="28" t="str">
        <f t="shared" si="11"/>
        <v>3.9</v>
      </c>
      <c r="F574" s="28">
        <v>56</v>
      </c>
      <c r="G574" s="28" t="s">
        <v>1527</v>
      </c>
      <c r="H574" s="28" t="s">
        <v>44</v>
      </c>
      <c r="I574" s="28"/>
      <c r="J574" s="28"/>
    </row>
    <row r="575" spans="1:10" x14ac:dyDescent="0.3">
      <c r="A575" s="28"/>
      <c r="B575" s="28" t="s">
        <v>1528</v>
      </c>
      <c r="C575" s="28" t="s">
        <v>1529</v>
      </c>
      <c r="D575" s="28" t="s">
        <v>1530</v>
      </c>
      <c r="E575" s="28" t="str">
        <f t="shared" si="11"/>
        <v>3.8</v>
      </c>
      <c r="F575" s="28">
        <v>65</v>
      </c>
      <c r="G575" s="28" t="s">
        <v>1531</v>
      </c>
      <c r="H575" s="28" t="s">
        <v>161</v>
      </c>
      <c r="I575" s="28"/>
      <c r="J575" s="28"/>
    </row>
    <row r="576" spans="1:10" x14ac:dyDescent="0.3">
      <c r="A576" s="28"/>
      <c r="B576" s="28" t="s">
        <v>1532</v>
      </c>
      <c r="C576" s="28" t="s">
        <v>1533</v>
      </c>
      <c r="D576" s="28" t="s">
        <v>1530</v>
      </c>
      <c r="E576" s="28" t="str">
        <f t="shared" si="11"/>
        <v>3.8</v>
      </c>
      <c r="F576" s="28">
        <v>62</v>
      </c>
      <c r="G576" s="28" t="s">
        <v>1534</v>
      </c>
      <c r="H576" s="28" t="s">
        <v>44</v>
      </c>
      <c r="I576" s="28"/>
      <c r="J576" s="28"/>
    </row>
    <row r="577" spans="1:10" x14ac:dyDescent="0.3">
      <c r="A577" s="28"/>
      <c r="B577" s="28" t="s">
        <v>1535</v>
      </c>
      <c r="C577" s="28" t="s">
        <v>1536</v>
      </c>
      <c r="D577" s="28" t="s">
        <v>1530</v>
      </c>
      <c r="E577" s="28" t="str">
        <f t="shared" si="11"/>
        <v>3.8</v>
      </c>
      <c r="F577" s="28">
        <v>79</v>
      </c>
      <c r="G577" s="28" t="s">
        <v>122</v>
      </c>
      <c r="H577" s="28" t="s">
        <v>146</v>
      </c>
      <c r="I577" s="28"/>
      <c r="J577" s="28"/>
    </row>
    <row r="578" spans="1:10" x14ac:dyDescent="0.3">
      <c r="A578" s="28"/>
      <c r="B578" s="28"/>
      <c r="C578" s="28"/>
      <c r="D578" s="28"/>
      <c r="E578" s="28" t="str">
        <f t="shared" si="11"/>
        <v/>
      </c>
      <c r="F578" s="28"/>
      <c r="G578" s="28"/>
      <c r="H578" s="28"/>
      <c r="I578" s="28"/>
      <c r="J578" s="28"/>
    </row>
    <row r="579" spans="1:10" x14ac:dyDescent="0.3">
      <c r="A579" s="28"/>
      <c r="B579" s="28" t="s">
        <v>1537</v>
      </c>
      <c r="C579" s="28" t="s">
        <v>1538</v>
      </c>
      <c r="D579" s="28" t="s">
        <v>1530</v>
      </c>
      <c r="E579" s="28" t="str">
        <f t="shared" si="11"/>
        <v>3.8</v>
      </c>
      <c r="F579" s="28">
        <v>63</v>
      </c>
      <c r="G579" s="28" t="s">
        <v>1534</v>
      </c>
      <c r="H579" s="28" t="s">
        <v>44</v>
      </c>
      <c r="I579" s="28"/>
      <c r="J579" s="28"/>
    </row>
    <row r="580" spans="1:10" x14ac:dyDescent="0.3">
      <c r="A580" s="28"/>
      <c r="B580" s="28" t="s">
        <v>1537</v>
      </c>
      <c r="C580" s="28" t="s">
        <v>1539</v>
      </c>
      <c r="D580" s="28" t="s">
        <v>1530</v>
      </c>
      <c r="E580" s="28" t="str">
        <f t="shared" si="11"/>
        <v>3.8</v>
      </c>
      <c r="F580" s="28">
        <v>59</v>
      </c>
      <c r="G580" s="28" t="s">
        <v>1534</v>
      </c>
      <c r="H580" s="28" t="s">
        <v>44</v>
      </c>
      <c r="I580" s="28"/>
      <c r="J580" s="28"/>
    </row>
    <row r="581" spans="1:10" x14ac:dyDescent="0.3">
      <c r="A581" s="28"/>
      <c r="B581" s="28" t="s">
        <v>1540</v>
      </c>
      <c r="C581" s="28" t="s">
        <v>1541</v>
      </c>
      <c r="D581" s="28" t="s">
        <v>1530</v>
      </c>
      <c r="E581" s="28" t="str">
        <f t="shared" si="11"/>
        <v>3.8</v>
      </c>
      <c r="F581" s="28">
        <v>79</v>
      </c>
      <c r="G581" s="28" t="s">
        <v>1542</v>
      </c>
      <c r="H581" s="28" t="s">
        <v>3</v>
      </c>
      <c r="I581" s="28"/>
      <c r="J581" s="28"/>
    </row>
    <row r="582" spans="1:10" x14ac:dyDescent="0.3">
      <c r="A582" s="28"/>
      <c r="B582" s="28" t="s">
        <v>1543</v>
      </c>
      <c r="C582" s="28" t="s">
        <v>1544</v>
      </c>
      <c r="D582" s="28" t="s">
        <v>1530</v>
      </c>
      <c r="E582" s="28" t="str">
        <f t="shared" si="11"/>
        <v>3.8</v>
      </c>
      <c r="F582" s="28">
        <v>84</v>
      </c>
      <c r="G582" s="28" t="s">
        <v>268</v>
      </c>
      <c r="H582" s="28" t="s">
        <v>44</v>
      </c>
      <c r="I582" s="28"/>
      <c r="J582" s="28"/>
    </row>
    <row r="583" spans="1:10" x14ac:dyDescent="0.3">
      <c r="A583" s="28"/>
      <c r="B583" s="28" t="s">
        <v>1545</v>
      </c>
      <c r="C583" s="28" t="s">
        <v>1546</v>
      </c>
      <c r="D583" s="28" t="s">
        <v>1530</v>
      </c>
      <c r="E583" s="28" t="str">
        <f t="shared" si="11"/>
        <v>3.8</v>
      </c>
      <c r="F583" s="28">
        <v>83</v>
      </c>
      <c r="G583" s="28" t="s">
        <v>1266</v>
      </c>
      <c r="H583" s="28" t="s">
        <v>146</v>
      </c>
      <c r="I583" s="28"/>
      <c r="J583" s="28"/>
    </row>
    <row r="584" spans="1:10" x14ac:dyDescent="0.3">
      <c r="A584" s="28"/>
      <c r="B584" s="28" t="s">
        <v>1547</v>
      </c>
      <c r="C584" s="28" t="s">
        <v>1548</v>
      </c>
      <c r="D584" s="28" t="s">
        <v>1530</v>
      </c>
      <c r="E584" s="28" t="str">
        <f t="shared" ref="E584:E647" si="12">MID(D584,2,3)</f>
        <v>3.8</v>
      </c>
      <c r="F584" s="28">
        <v>90</v>
      </c>
      <c r="G584" s="28" t="s">
        <v>708</v>
      </c>
      <c r="H584" s="28" t="s">
        <v>834</v>
      </c>
      <c r="I584" s="28"/>
      <c r="J584" s="28"/>
    </row>
    <row r="585" spans="1:10" x14ac:dyDescent="0.3">
      <c r="A585" s="28"/>
      <c r="B585" s="28" t="s">
        <v>1549</v>
      </c>
      <c r="C585" s="28" t="s">
        <v>1550</v>
      </c>
      <c r="D585" s="28" t="s">
        <v>1530</v>
      </c>
      <c r="E585" s="28" t="str">
        <f t="shared" si="12"/>
        <v>3.8</v>
      </c>
      <c r="F585" s="28">
        <v>51</v>
      </c>
      <c r="G585" s="28" t="s">
        <v>333</v>
      </c>
      <c r="H585" s="28" t="s">
        <v>1551</v>
      </c>
      <c r="I585" s="28"/>
      <c r="J585" s="28"/>
    </row>
    <row r="586" spans="1:10" x14ac:dyDescent="0.3">
      <c r="A586" s="28"/>
      <c r="B586" s="28" t="s">
        <v>1552</v>
      </c>
      <c r="C586" s="28" t="s">
        <v>1553</v>
      </c>
      <c r="D586" s="28" t="s">
        <v>1530</v>
      </c>
      <c r="E586" s="28" t="str">
        <f t="shared" si="12"/>
        <v>3.8</v>
      </c>
      <c r="F586" s="28">
        <v>60</v>
      </c>
      <c r="G586" s="28" t="s">
        <v>1534</v>
      </c>
      <c r="H586" s="28" t="s">
        <v>44</v>
      </c>
      <c r="I586" s="28"/>
      <c r="J586" s="28"/>
    </row>
    <row r="587" spans="1:10" x14ac:dyDescent="0.3">
      <c r="A587" s="28"/>
      <c r="B587" s="28" t="s">
        <v>1554</v>
      </c>
      <c r="C587" s="28" t="s">
        <v>1555</v>
      </c>
      <c r="D587" s="28" t="s">
        <v>1530</v>
      </c>
      <c r="E587" s="28" t="str">
        <f t="shared" si="12"/>
        <v>3.8</v>
      </c>
      <c r="F587" s="28">
        <v>80</v>
      </c>
      <c r="G587" s="28" t="s">
        <v>268</v>
      </c>
      <c r="H587" s="28" t="s">
        <v>302</v>
      </c>
      <c r="I587" s="28"/>
      <c r="J587" s="28"/>
    </row>
    <row r="588" spans="1:10" x14ac:dyDescent="0.3">
      <c r="A588" s="28"/>
      <c r="B588" s="28" t="s">
        <v>1556</v>
      </c>
      <c r="C588" s="28" t="s">
        <v>1557</v>
      </c>
      <c r="D588" s="28" t="s">
        <v>1530</v>
      </c>
      <c r="E588" s="28" t="str">
        <f t="shared" si="12"/>
        <v>3.8</v>
      </c>
      <c r="F588" s="28">
        <v>69</v>
      </c>
      <c r="G588" s="28" t="s">
        <v>833</v>
      </c>
      <c r="H588" s="28" t="s">
        <v>834</v>
      </c>
      <c r="I588" s="28"/>
      <c r="J588" s="28"/>
    </row>
    <row r="589" spans="1:10" x14ac:dyDescent="0.3">
      <c r="A589" s="28"/>
      <c r="B589" s="28"/>
      <c r="C589" s="28"/>
      <c r="D589" s="28"/>
      <c r="E589" s="28" t="str">
        <f t="shared" si="12"/>
        <v/>
      </c>
      <c r="F589" s="28"/>
      <c r="G589" s="28"/>
      <c r="H589" s="28"/>
      <c r="I589" s="28"/>
      <c r="J589" s="28"/>
    </row>
    <row r="590" spans="1:10" x14ac:dyDescent="0.3">
      <c r="A590" s="28"/>
      <c r="B590" s="28" t="s">
        <v>1558</v>
      </c>
      <c r="C590" s="28" t="s">
        <v>1559</v>
      </c>
      <c r="D590" s="28" t="s">
        <v>1530</v>
      </c>
      <c r="E590" s="28" t="str">
        <f t="shared" si="12"/>
        <v>3.8</v>
      </c>
      <c r="F590" s="28">
        <v>47</v>
      </c>
      <c r="G590" s="28" t="s">
        <v>1560</v>
      </c>
      <c r="H590" s="28" t="s">
        <v>563</v>
      </c>
      <c r="I590" s="28"/>
      <c r="J590" s="28"/>
    </row>
    <row r="591" spans="1:10" x14ac:dyDescent="0.3">
      <c r="A591" s="28"/>
      <c r="B591" s="28" t="s">
        <v>1561</v>
      </c>
      <c r="C591" s="28" t="s">
        <v>1562</v>
      </c>
      <c r="D591" s="28" t="s">
        <v>1530</v>
      </c>
      <c r="E591" s="28" t="str">
        <f t="shared" si="12"/>
        <v>3.8</v>
      </c>
      <c r="F591" s="28">
        <v>70</v>
      </c>
      <c r="G591" s="28" t="s">
        <v>189</v>
      </c>
      <c r="H591" s="28" t="s">
        <v>44</v>
      </c>
      <c r="I591" s="28"/>
      <c r="J591" s="28"/>
    </row>
    <row r="592" spans="1:10" x14ac:dyDescent="0.3">
      <c r="A592" s="28"/>
      <c r="B592" s="28" t="s">
        <v>1563</v>
      </c>
      <c r="C592" s="28" t="s">
        <v>1564</v>
      </c>
      <c r="D592" s="28" t="s">
        <v>1530</v>
      </c>
      <c r="E592" s="28" t="str">
        <f t="shared" si="12"/>
        <v>3.8</v>
      </c>
      <c r="F592" s="28">
        <v>59</v>
      </c>
      <c r="G592" s="28" t="s">
        <v>173</v>
      </c>
      <c r="H592" s="28" t="s">
        <v>1565</v>
      </c>
      <c r="I592" s="28"/>
      <c r="J592" s="28"/>
    </row>
    <row r="593" spans="1:10" x14ac:dyDescent="0.3">
      <c r="A593" s="28"/>
      <c r="B593" s="28" t="s">
        <v>1566</v>
      </c>
      <c r="C593" s="28" t="s">
        <v>1567</v>
      </c>
      <c r="D593" s="28" t="s">
        <v>1530</v>
      </c>
      <c r="E593" s="28" t="str">
        <f t="shared" si="12"/>
        <v>3.8</v>
      </c>
      <c r="F593" s="28">
        <v>89</v>
      </c>
      <c r="G593" s="28" t="s">
        <v>1568</v>
      </c>
      <c r="H593" s="28" t="s">
        <v>44</v>
      </c>
      <c r="I593" s="28"/>
      <c r="J593" s="28"/>
    </row>
    <row r="594" spans="1:10" x14ac:dyDescent="0.3">
      <c r="A594" s="28"/>
      <c r="B594" s="28" t="s">
        <v>1569</v>
      </c>
      <c r="C594" s="28" t="s">
        <v>1570</v>
      </c>
      <c r="D594" s="28" t="s">
        <v>1530</v>
      </c>
      <c r="E594" s="28" t="str">
        <f t="shared" si="12"/>
        <v>3.8</v>
      </c>
      <c r="F594" s="28">
        <v>78</v>
      </c>
      <c r="G594" s="28" t="s">
        <v>1571</v>
      </c>
      <c r="H594" s="28" t="s">
        <v>44</v>
      </c>
      <c r="I594" s="28"/>
      <c r="J594" s="28"/>
    </row>
    <row r="595" spans="1:10" x14ac:dyDescent="0.3">
      <c r="A595" s="28"/>
      <c r="B595" s="28" t="s">
        <v>1572</v>
      </c>
      <c r="C595" s="28" t="s">
        <v>1573</v>
      </c>
      <c r="D595" s="28" t="s">
        <v>1530</v>
      </c>
      <c r="E595" s="28" t="str">
        <f t="shared" si="12"/>
        <v>3.8</v>
      </c>
      <c r="F595" s="28">
        <v>51</v>
      </c>
      <c r="G595" s="28" t="s">
        <v>528</v>
      </c>
      <c r="H595" s="28" t="s">
        <v>44</v>
      </c>
      <c r="I595" s="28"/>
      <c r="J595" s="28"/>
    </row>
    <row r="596" spans="1:10" x14ac:dyDescent="0.3">
      <c r="A596" s="28"/>
      <c r="B596" s="28" t="s">
        <v>1574</v>
      </c>
      <c r="C596" s="28" t="s">
        <v>1575</v>
      </c>
      <c r="D596" s="28" t="s">
        <v>1530</v>
      </c>
      <c r="E596" s="28" t="str">
        <f t="shared" si="12"/>
        <v>3.8</v>
      </c>
      <c r="F596" s="28">
        <v>46</v>
      </c>
      <c r="G596" s="28" t="s">
        <v>1576</v>
      </c>
      <c r="H596" s="28" t="s">
        <v>10</v>
      </c>
      <c r="I596" s="28"/>
      <c r="J596" s="28"/>
    </row>
    <row r="597" spans="1:10" x14ac:dyDescent="0.3">
      <c r="A597" s="28"/>
      <c r="B597" s="28" t="s">
        <v>1577</v>
      </c>
      <c r="C597" s="28" t="s">
        <v>1578</v>
      </c>
      <c r="D597" s="28" t="s">
        <v>1530</v>
      </c>
      <c r="E597" s="28" t="str">
        <f t="shared" si="12"/>
        <v>3.8</v>
      </c>
      <c r="F597" s="28">
        <v>92</v>
      </c>
      <c r="G597" s="28" t="s">
        <v>1579</v>
      </c>
      <c r="H597" s="28" t="s">
        <v>4</v>
      </c>
      <c r="I597" s="28"/>
      <c r="J597" s="28"/>
    </row>
    <row r="598" spans="1:10" x14ac:dyDescent="0.3">
      <c r="A598" s="28"/>
      <c r="B598" s="28" t="s">
        <v>1580</v>
      </c>
      <c r="C598" s="28" t="s">
        <v>1581</v>
      </c>
      <c r="D598" s="28" t="s">
        <v>1582</v>
      </c>
      <c r="E598" s="28" t="str">
        <f t="shared" si="12"/>
        <v>3.7</v>
      </c>
      <c r="F598" s="28">
        <v>55</v>
      </c>
      <c r="G598" s="28" t="s">
        <v>1302</v>
      </c>
      <c r="H598" s="28" t="s">
        <v>44</v>
      </c>
      <c r="I598" s="28"/>
      <c r="J598" s="28"/>
    </row>
    <row r="599" spans="1:10" x14ac:dyDescent="0.3">
      <c r="A599" s="28"/>
      <c r="B599" s="28" t="s">
        <v>1583</v>
      </c>
      <c r="C599" s="28" t="s">
        <v>1584</v>
      </c>
      <c r="D599" s="28" t="s">
        <v>1582</v>
      </c>
      <c r="E599" s="28" t="str">
        <f t="shared" si="12"/>
        <v>3.7</v>
      </c>
      <c r="F599" s="28">
        <v>77</v>
      </c>
      <c r="G599" s="28" t="s">
        <v>1393</v>
      </c>
      <c r="H599" s="28" t="s">
        <v>44</v>
      </c>
      <c r="I599" s="28"/>
      <c r="J599" s="28"/>
    </row>
    <row r="600" spans="1:10" x14ac:dyDescent="0.3">
      <c r="A600" s="28"/>
      <c r="B600" s="28"/>
      <c r="C600" s="28"/>
      <c r="D600" s="28"/>
      <c r="E600" s="28" t="str">
        <f t="shared" si="12"/>
        <v/>
      </c>
      <c r="F600" s="28"/>
      <c r="G600" s="28"/>
      <c r="H600" s="28"/>
      <c r="I600" s="28"/>
      <c r="J600" s="28"/>
    </row>
    <row r="601" spans="1:10" x14ac:dyDescent="0.3">
      <c r="A601" s="28"/>
      <c r="B601" s="28" t="s">
        <v>1585</v>
      </c>
      <c r="C601" s="28" t="s">
        <v>1586</v>
      </c>
      <c r="D601" s="28" t="s">
        <v>1582</v>
      </c>
      <c r="E601" s="28" t="str">
        <f t="shared" si="12"/>
        <v>3.7</v>
      </c>
      <c r="F601" s="28">
        <v>73</v>
      </c>
      <c r="G601" s="28" t="s">
        <v>778</v>
      </c>
      <c r="H601" s="28" t="s">
        <v>327</v>
      </c>
      <c r="I601" s="28"/>
      <c r="J601" s="28"/>
    </row>
    <row r="602" spans="1:10" x14ac:dyDescent="0.3">
      <c r="A602" s="28"/>
      <c r="B602" s="28" t="s">
        <v>1587</v>
      </c>
      <c r="C602" s="28" t="s">
        <v>1588</v>
      </c>
      <c r="D602" s="28" t="s">
        <v>1582</v>
      </c>
      <c r="E602" s="28" t="str">
        <f t="shared" si="12"/>
        <v>3.7</v>
      </c>
      <c r="F602" s="28">
        <v>60</v>
      </c>
      <c r="G602" s="28" t="s">
        <v>1165</v>
      </c>
      <c r="H602" s="28" t="s">
        <v>161</v>
      </c>
      <c r="I602" s="28"/>
      <c r="J602" s="28"/>
    </row>
    <row r="603" spans="1:10" x14ac:dyDescent="0.3">
      <c r="A603" s="28"/>
      <c r="B603" s="28" t="s">
        <v>1589</v>
      </c>
      <c r="C603" s="28" t="s">
        <v>1590</v>
      </c>
      <c r="D603" s="28" t="s">
        <v>1582</v>
      </c>
      <c r="E603" s="28" t="str">
        <f t="shared" si="12"/>
        <v>3.7</v>
      </c>
      <c r="F603" s="28" t="s">
        <v>8</v>
      </c>
      <c r="G603" s="28" t="s">
        <v>1591</v>
      </c>
      <c r="H603" s="28" t="s">
        <v>5</v>
      </c>
      <c r="I603" s="28"/>
      <c r="J603" s="28"/>
    </row>
    <row r="604" spans="1:10" x14ac:dyDescent="0.3">
      <c r="A604" s="28"/>
      <c r="B604" s="28" t="s">
        <v>1592</v>
      </c>
      <c r="C604" s="28" t="s">
        <v>1593</v>
      </c>
      <c r="D604" s="28" t="s">
        <v>1582</v>
      </c>
      <c r="E604" s="28" t="str">
        <f t="shared" si="12"/>
        <v>3.7</v>
      </c>
      <c r="F604" s="28">
        <v>61</v>
      </c>
      <c r="G604" s="28" t="s">
        <v>740</v>
      </c>
      <c r="H604" s="28" t="s">
        <v>44</v>
      </c>
      <c r="I604" s="28"/>
      <c r="J604" s="28"/>
    </row>
    <row r="605" spans="1:10" x14ac:dyDescent="0.3">
      <c r="A605" s="28"/>
      <c r="B605" s="28" t="s">
        <v>1594</v>
      </c>
      <c r="C605" s="28" t="s">
        <v>1595</v>
      </c>
      <c r="D605" s="28" t="s">
        <v>1582</v>
      </c>
      <c r="E605" s="28" t="str">
        <f t="shared" si="12"/>
        <v>3.7</v>
      </c>
      <c r="F605" s="28">
        <v>67</v>
      </c>
      <c r="G605" s="28" t="s">
        <v>176</v>
      </c>
      <c r="H605" s="28" t="s">
        <v>10</v>
      </c>
      <c r="I605" s="28"/>
      <c r="J605" s="28"/>
    </row>
    <row r="606" spans="1:10" x14ac:dyDescent="0.3">
      <c r="A606" s="28"/>
      <c r="B606" s="28" t="s">
        <v>1596</v>
      </c>
      <c r="C606" s="28" t="s">
        <v>1597</v>
      </c>
      <c r="D606" s="28" t="s">
        <v>1582</v>
      </c>
      <c r="E606" s="28" t="str">
        <f t="shared" si="12"/>
        <v>3.7</v>
      </c>
      <c r="F606" s="28">
        <v>75</v>
      </c>
      <c r="G606" s="28" t="s">
        <v>1520</v>
      </c>
      <c r="H606" s="28" t="s">
        <v>1598</v>
      </c>
      <c r="I606" s="28"/>
      <c r="J606" s="28"/>
    </row>
    <row r="607" spans="1:10" x14ac:dyDescent="0.3">
      <c r="A607" s="28"/>
      <c r="B607" s="28" t="s">
        <v>1599</v>
      </c>
      <c r="C607" s="28" t="s">
        <v>1600</v>
      </c>
      <c r="D607" s="28" t="s">
        <v>1582</v>
      </c>
      <c r="E607" s="28" t="str">
        <f t="shared" si="12"/>
        <v>3.7</v>
      </c>
      <c r="F607" s="28">
        <v>37</v>
      </c>
      <c r="G607" s="28" t="s">
        <v>1601</v>
      </c>
      <c r="H607" s="28" t="s">
        <v>44</v>
      </c>
      <c r="I607" s="28"/>
      <c r="J607" s="28"/>
    </row>
    <row r="608" spans="1:10" x14ac:dyDescent="0.3">
      <c r="A608" s="28"/>
      <c r="B608" s="28" t="s">
        <v>1599</v>
      </c>
      <c r="C608" s="28" t="s">
        <v>1602</v>
      </c>
      <c r="D608" s="28" t="s">
        <v>1582</v>
      </c>
      <c r="E608" s="28" t="str">
        <f t="shared" si="12"/>
        <v>3.7</v>
      </c>
      <c r="F608" s="28">
        <v>37</v>
      </c>
      <c r="G608" s="28" t="s">
        <v>1601</v>
      </c>
      <c r="H608" s="28" t="s">
        <v>44</v>
      </c>
      <c r="I608" s="28"/>
      <c r="J608" s="28"/>
    </row>
    <row r="609" spans="1:10" x14ac:dyDescent="0.3">
      <c r="A609" s="28"/>
      <c r="B609" s="28" t="s">
        <v>1599</v>
      </c>
      <c r="C609" s="28" t="s">
        <v>1603</v>
      </c>
      <c r="D609" s="28" t="s">
        <v>1582</v>
      </c>
      <c r="E609" s="28" t="str">
        <f t="shared" si="12"/>
        <v>3.7</v>
      </c>
      <c r="F609" s="28">
        <v>35</v>
      </c>
      <c r="G609" s="28" t="s">
        <v>1601</v>
      </c>
      <c r="H609" s="28" t="s">
        <v>44</v>
      </c>
      <c r="I609" s="28"/>
      <c r="J609" s="28"/>
    </row>
    <row r="610" spans="1:10" x14ac:dyDescent="0.3">
      <c r="A610" s="28"/>
      <c r="B610" s="28" t="s">
        <v>1604</v>
      </c>
      <c r="C610" s="28" t="s">
        <v>1605</v>
      </c>
      <c r="D610" s="28" t="s">
        <v>1582</v>
      </c>
      <c r="E610" s="28" t="str">
        <f t="shared" si="12"/>
        <v>3.7</v>
      </c>
      <c r="F610" s="28">
        <v>57</v>
      </c>
      <c r="G610" s="28" t="s">
        <v>199</v>
      </c>
      <c r="H610" s="28" t="s">
        <v>908</v>
      </c>
      <c r="I610" s="28"/>
      <c r="J610" s="28"/>
    </row>
    <row r="611" spans="1:10" x14ac:dyDescent="0.3">
      <c r="A611" s="28"/>
      <c r="B611" s="28"/>
      <c r="C611" s="28"/>
      <c r="D611" s="28"/>
      <c r="E611" s="28" t="str">
        <f t="shared" si="12"/>
        <v/>
      </c>
      <c r="F611" s="28"/>
      <c r="G611" s="28"/>
      <c r="H611" s="28"/>
      <c r="I611" s="28"/>
      <c r="J611" s="28"/>
    </row>
    <row r="612" spans="1:10" x14ac:dyDescent="0.3">
      <c r="A612" s="28"/>
      <c r="B612" s="28" t="s">
        <v>1606</v>
      </c>
      <c r="C612" s="28" t="s">
        <v>1607</v>
      </c>
      <c r="D612" s="28" t="s">
        <v>1582</v>
      </c>
      <c r="E612" s="28" t="str">
        <f t="shared" si="12"/>
        <v>3.7</v>
      </c>
      <c r="F612" s="28">
        <v>72</v>
      </c>
      <c r="G612" s="28" t="s">
        <v>1608</v>
      </c>
      <c r="H612" s="28" t="s">
        <v>44</v>
      </c>
      <c r="I612" s="28"/>
      <c r="J612" s="28"/>
    </row>
    <row r="613" spans="1:10" x14ac:dyDescent="0.3">
      <c r="A613" s="28"/>
      <c r="B613" s="28" t="s">
        <v>1609</v>
      </c>
      <c r="C613" s="28" t="s">
        <v>1610</v>
      </c>
      <c r="D613" s="28" t="s">
        <v>1582</v>
      </c>
      <c r="E613" s="28" t="str">
        <f t="shared" si="12"/>
        <v>3.7</v>
      </c>
      <c r="F613" s="28">
        <v>86</v>
      </c>
      <c r="G613" s="28" t="s">
        <v>1611</v>
      </c>
      <c r="H613" s="28" t="s">
        <v>44</v>
      </c>
      <c r="I613" s="28"/>
      <c r="J613" s="28"/>
    </row>
    <row r="614" spans="1:10" x14ac:dyDescent="0.3">
      <c r="A614" s="28"/>
      <c r="B614" s="28" t="s">
        <v>1612</v>
      </c>
      <c r="C614" s="28" t="s">
        <v>1613</v>
      </c>
      <c r="D614" s="28" t="s">
        <v>1582</v>
      </c>
      <c r="E614" s="28" t="str">
        <f t="shared" si="12"/>
        <v>3.7</v>
      </c>
      <c r="F614" s="28">
        <v>53</v>
      </c>
      <c r="G614" s="28" t="s">
        <v>122</v>
      </c>
      <c r="H614" s="28" t="s">
        <v>146</v>
      </c>
      <c r="I614" s="28"/>
      <c r="J614" s="28"/>
    </row>
    <row r="615" spans="1:10" x14ac:dyDescent="0.3">
      <c r="A615" s="28"/>
      <c r="B615" s="28" t="s">
        <v>1614</v>
      </c>
      <c r="C615" s="28" t="s">
        <v>1615</v>
      </c>
      <c r="D615" s="28" t="s">
        <v>1582</v>
      </c>
      <c r="E615" s="28" t="str">
        <f t="shared" si="12"/>
        <v>3.7</v>
      </c>
      <c r="F615" s="28">
        <v>59</v>
      </c>
      <c r="G615" s="28" t="s">
        <v>1520</v>
      </c>
      <c r="H615" s="28" t="s">
        <v>1551</v>
      </c>
      <c r="I615" s="28"/>
      <c r="J615" s="28"/>
    </row>
    <row r="616" spans="1:10" x14ac:dyDescent="0.3">
      <c r="A616" s="28"/>
      <c r="B616" s="28" t="s">
        <v>1616</v>
      </c>
      <c r="C616" s="28" t="s">
        <v>1617</v>
      </c>
      <c r="D616" s="28" t="s">
        <v>1582</v>
      </c>
      <c r="E616" s="28" t="str">
        <f t="shared" si="12"/>
        <v>3.7</v>
      </c>
      <c r="F616" s="28">
        <v>58</v>
      </c>
      <c r="G616" s="28" t="s">
        <v>1618</v>
      </c>
      <c r="H616" s="28" t="s">
        <v>44</v>
      </c>
      <c r="I616" s="28"/>
      <c r="J616" s="28"/>
    </row>
    <row r="617" spans="1:10" x14ac:dyDescent="0.3">
      <c r="A617" s="28"/>
      <c r="B617" s="28" t="s">
        <v>1619</v>
      </c>
      <c r="C617" s="28" t="s">
        <v>1620</v>
      </c>
      <c r="D617" s="28" t="s">
        <v>1582</v>
      </c>
      <c r="E617" s="28" t="str">
        <f t="shared" si="12"/>
        <v>3.7</v>
      </c>
      <c r="F617" s="28">
        <v>86</v>
      </c>
      <c r="G617" s="28" t="s">
        <v>421</v>
      </c>
      <c r="H617" s="28" t="s">
        <v>4</v>
      </c>
      <c r="I617" s="28"/>
      <c r="J617" s="28"/>
    </row>
    <row r="618" spans="1:10" x14ac:dyDescent="0.3">
      <c r="A618" s="28"/>
      <c r="B618" s="28" t="s">
        <v>1621</v>
      </c>
      <c r="C618" s="28" t="s">
        <v>1622</v>
      </c>
      <c r="D618" s="28" t="s">
        <v>1582</v>
      </c>
      <c r="E618" s="28" t="str">
        <f t="shared" si="12"/>
        <v>3.7</v>
      </c>
      <c r="F618" s="28">
        <v>52</v>
      </c>
      <c r="G618" s="28" t="s">
        <v>122</v>
      </c>
      <c r="H618" s="28" t="s">
        <v>494</v>
      </c>
      <c r="I618" s="28"/>
      <c r="J618" s="28"/>
    </row>
    <row r="619" spans="1:10" x14ac:dyDescent="0.3">
      <c r="A619" s="28"/>
      <c r="B619" s="28" t="s">
        <v>1623</v>
      </c>
      <c r="C619" s="28" t="s">
        <v>1624</v>
      </c>
      <c r="D619" s="28" t="s">
        <v>1582</v>
      </c>
      <c r="E619" s="28" t="str">
        <f t="shared" si="12"/>
        <v>3.7</v>
      </c>
      <c r="F619" s="28">
        <v>53</v>
      </c>
      <c r="G619" s="28" t="s">
        <v>769</v>
      </c>
      <c r="H619" s="28" t="s">
        <v>4</v>
      </c>
      <c r="I619" s="28"/>
      <c r="J619" s="28"/>
    </row>
    <row r="620" spans="1:10" x14ac:dyDescent="0.3">
      <c r="A620" s="28"/>
      <c r="B620" s="28" t="s">
        <v>1623</v>
      </c>
      <c r="C620" s="28" t="s">
        <v>1625</v>
      </c>
      <c r="D620" s="28" t="s">
        <v>1582</v>
      </c>
      <c r="E620" s="28" t="str">
        <f t="shared" si="12"/>
        <v>3.7</v>
      </c>
      <c r="F620" s="28">
        <v>67</v>
      </c>
      <c r="G620" s="28" t="s">
        <v>769</v>
      </c>
      <c r="H620" s="28" t="s">
        <v>4</v>
      </c>
      <c r="I620" s="28"/>
      <c r="J620" s="28"/>
    </row>
    <row r="621" spans="1:10" x14ac:dyDescent="0.3">
      <c r="A621" s="28"/>
      <c r="B621" s="28" t="s">
        <v>1623</v>
      </c>
      <c r="C621" s="28" t="s">
        <v>1626</v>
      </c>
      <c r="D621" s="28" t="s">
        <v>1582</v>
      </c>
      <c r="E621" s="28" t="str">
        <f t="shared" si="12"/>
        <v>3.7</v>
      </c>
      <c r="F621" s="28">
        <v>55</v>
      </c>
      <c r="G621" s="28" t="s">
        <v>769</v>
      </c>
      <c r="H621" s="28" t="s">
        <v>4</v>
      </c>
      <c r="I621" s="28"/>
      <c r="J621" s="28"/>
    </row>
    <row r="622" spans="1:10" x14ac:dyDescent="0.3">
      <c r="A622" s="28"/>
      <c r="B622" s="28"/>
      <c r="C622" s="28"/>
      <c r="D622" s="28"/>
      <c r="E622" s="28" t="str">
        <f t="shared" si="12"/>
        <v/>
      </c>
      <c r="F622" s="28"/>
      <c r="G622" s="28"/>
      <c r="H622" s="28"/>
      <c r="I622" s="28"/>
      <c r="J622" s="28"/>
    </row>
    <row r="623" spans="1:10" x14ac:dyDescent="0.3">
      <c r="A623" s="28"/>
      <c r="B623" s="28" t="s">
        <v>1623</v>
      </c>
      <c r="C623" s="28" t="s">
        <v>1627</v>
      </c>
      <c r="D623" s="28" t="s">
        <v>1582</v>
      </c>
      <c r="E623" s="28" t="str">
        <f t="shared" si="12"/>
        <v>3.7</v>
      </c>
      <c r="F623" s="28">
        <v>66</v>
      </c>
      <c r="G623" s="28" t="s">
        <v>769</v>
      </c>
      <c r="H623" s="28" t="s">
        <v>4</v>
      </c>
      <c r="I623" s="28"/>
      <c r="J623" s="28"/>
    </row>
    <row r="624" spans="1:10" x14ac:dyDescent="0.3">
      <c r="A624" s="28"/>
      <c r="B624" s="28" t="s">
        <v>1628</v>
      </c>
      <c r="C624" s="28" t="s">
        <v>1629</v>
      </c>
      <c r="D624" s="28" t="s">
        <v>1582</v>
      </c>
      <c r="E624" s="28" t="str">
        <f t="shared" si="12"/>
        <v>3.7</v>
      </c>
      <c r="F624" s="28">
        <v>56</v>
      </c>
      <c r="G624" s="28" t="s">
        <v>1630</v>
      </c>
      <c r="H624" s="28" t="s">
        <v>273</v>
      </c>
      <c r="I624" s="28"/>
      <c r="J624" s="28"/>
    </row>
    <row r="625" spans="1:10" x14ac:dyDescent="0.3">
      <c r="A625" s="28"/>
      <c r="B625" s="28" t="s">
        <v>1631</v>
      </c>
      <c r="C625" s="28" t="s">
        <v>1632</v>
      </c>
      <c r="D625" s="28" t="s">
        <v>1582</v>
      </c>
      <c r="E625" s="28" t="str">
        <f t="shared" si="12"/>
        <v>3.7</v>
      </c>
      <c r="F625" s="28">
        <v>56</v>
      </c>
      <c r="G625" s="28" t="s">
        <v>145</v>
      </c>
      <c r="H625" s="28" t="s">
        <v>247</v>
      </c>
      <c r="I625" s="28"/>
      <c r="J625" s="28"/>
    </row>
    <row r="626" spans="1:10" x14ac:dyDescent="0.3">
      <c r="A626" s="28"/>
      <c r="B626" s="28" t="s">
        <v>1633</v>
      </c>
      <c r="C626" s="28" t="s">
        <v>1634</v>
      </c>
      <c r="D626" s="28" t="s">
        <v>1582</v>
      </c>
      <c r="E626" s="28" t="str">
        <f t="shared" si="12"/>
        <v>3.7</v>
      </c>
      <c r="F626" s="28">
        <v>53</v>
      </c>
      <c r="G626" s="28" t="s">
        <v>122</v>
      </c>
      <c r="H626" s="28" t="s">
        <v>161</v>
      </c>
      <c r="I626" s="28"/>
      <c r="J626" s="28"/>
    </row>
    <row r="627" spans="1:10" x14ac:dyDescent="0.3">
      <c r="A627" s="28"/>
      <c r="B627" s="28" t="s">
        <v>1635</v>
      </c>
      <c r="C627" s="28" t="s">
        <v>1636</v>
      </c>
      <c r="D627" s="28" t="s">
        <v>1637</v>
      </c>
      <c r="E627" s="28" t="str">
        <f t="shared" si="12"/>
        <v>3.6</v>
      </c>
      <c r="F627" s="28">
        <v>62</v>
      </c>
      <c r="G627" s="28" t="s">
        <v>1638</v>
      </c>
      <c r="H627" s="28" t="s">
        <v>6</v>
      </c>
      <c r="I627" s="28"/>
      <c r="J627" s="28"/>
    </row>
    <row r="628" spans="1:10" x14ac:dyDescent="0.3">
      <c r="A628" s="28"/>
      <c r="B628" s="28" t="s">
        <v>1639</v>
      </c>
      <c r="C628" s="28" t="s">
        <v>1640</v>
      </c>
      <c r="D628" s="28" t="s">
        <v>1637</v>
      </c>
      <c r="E628" s="28" t="str">
        <f t="shared" si="12"/>
        <v>3.6</v>
      </c>
      <c r="F628" s="28">
        <v>79</v>
      </c>
      <c r="G628" s="28" t="s">
        <v>1641</v>
      </c>
      <c r="H628" s="28" t="s">
        <v>4</v>
      </c>
      <c r="I628" s="28"/>
      <c r="J628" s="28"/>
    </row>
    <row r="629" spans="1:10" x14ac:dyDescent="0.3">
      <c r="A629" s="28"/>
      <c r="B629" s="28" t="s">
        <v>1642</v>
      </c>
      <c r="C629" s="28" t="s">
        <v>1643</v>
      </c>
      <c r="D629" s="28" t="s">
        <v>1637</v>
      </c>
      <c r="E629" s="28" t="str">
        <f t="shared" si="12"/>
        <v>3.6</v>
      </c>
      <c r="F629" s="28">
        <v>62</v>
      </c>
      <c r="G629" s="28" t="s">
        <v>1644</v>
      </c>
      <c r="H629" s="28" t="s">
        <v>44</v>
      </c>
      <c r="I629" s="28"/>
      <c r="J629" s="28"/>
    </row>
    <row r="630" spans="1:10" x14ac:dyDescent="0.3">
      <c r="A630" s="28"/>
      <c r="B630" s="28" t="s">
        <v>1645</v>
      </c>
      <c r="C630" s="28" t="s">
        <v>1646</v>
      </c>
      <c r="D630" s="28" t="s">
        <v>1637</v>
      </c>
      <c r="E630" s="28" t="str">
        <f t="shared" si="12"/>
        <v>3.6</v>
      </c>
      <c r="F630" s="28">
        <v>72</v>
      </c>
      <c r="G630" s="28" t="s">
        <v>268</v>
      </c>
      <c r="H630" s="28" t="s">
        <v>44</v>
      </c>
      <c r="I630" s="28"/>
      <c r="J630" s="28"/>
    </row>
    <row r="631" spans="1:10" x14ac:dyDescent="0.3">
      <c r="A631" s="28"/>
      <c r="B631" s="28" t="s">
        <v>1647</v>
      </c>
      <c r="C631" s="28" t="s">
        <v>1648</v>
      </c>
      <c r="D631" s="28" t="s">
        <v>1637</v>
      </c>
      <c r="E631" s="28" t="str">
        <f t="shared" si="12"/>
        <v>3.6</v>
      </c>
      <c r="F631" s="28">
        <v>61</v>
      </c>
      <c r="G631" s="28" t="s">
        <v>173</v>
      </c>
      <c r="H631" s="28" t="s">
        <v>497</v>
      </c>
      <c r="I631" s="28"/>
      <c r="J631" s="28"/>
    </row>
    <row r="632" spans="1:10" x14ac:dyDescent="0.3">
      <c r="A632" s="28"/>
      <c r="B632" s="28" t="s">
        <v>1649</v>
      </c>
      <c r="C632" s="28" t="s">
        <v>1650</v>
      </c>
      <c r="D632" s="28" t="s">
        <v>1637</v>
      </c>
      <c r="E632" s="28" t="str">
        <f t="shared" si="12"/>
        <v>3.6</v>
      </c>
      <c r="F632" s="28">
        <v>65</v>
      </c>
      <c r="G632" s="28" t="s">
        <v>1651</v>
      </c>
      <c r="H632" s="28" t="s">
        <v>97</v>
      </c>
      <c r="I632" s="28"/>
      <c r="J632" s="28"/>
    </row>
    <row r="633" spans="1:10" x14ac:dyDescent="0.3">
      <c r="A633" s="28"/>
      <c r="B633" s="28"/>
      <c r="C633" s="28"/>
      <c r="D633" s="28"/>
      <c r="E633" s="28" t="str">
        <f t="shared" si="12"/>
        <v/>
      </c>
      <c r="F633" s="28"/>
      <c r="G633" s="28"/>
      <c r="H633" s="28"/>
      <c r="I633" s="28"/>
      <c r="J633" s="28"/>
    </row>
    <row r="634" spans="1:10" x14ac:dyDescent="0.3">
      <c r="A634" s="28"/>
      <c r="B634" s="28" t="s">
        <v>1652</v>
      </c>
      <c r="C634" s="28" t="s">
        <v>1653</v>
      </c>
      <c r="D634" s="28" t="s">
        <v>1637</v>
      </c>
      <c r="E634" s="28" t="str">
        <f t="shared" si="12"/>
        <v>3.6</v>
      </c>
      <c r="F634" s="28">
        <v>46</v>
      </c>
      <c r="G634" s="28" t="s">
        <v>539</v>
      </c>
      <c r="H634" s="28" t="s">
        <v>44</v>
      </c>
      <c r="I634" s="28"/>
      <c r="J634" s="28"/>
    </row>
    <row r="635" spans="1:10" x14ac:dyDescent="0.3">
      <c r="A635" s="28"/>
      <c r="B635" s="28" t="s">
        <v>1654</v>
      </c>
      <c r="C635" s="28" t="s">
        <v>1655</v>
      </c>
      <c r="D635" s="28" t="s">
        <v>1637</v>
      </c>
      <c r="E635" s="28" t="str">
        <f t="shared" si="12"/>
        <v>3.6</v>
      </c>
      <c r="F635" s="28">
        <v>60</v>
      </c>
      <c r="G635" s="28" t="s">
        <v>333</v>
      </c>
      <c r="H635" s="28" t="s">
        <v>1</v>
      </c>
      <c r="I635" s="28"/>
      <c r="J635" s="28"/>
    </row>
    <row r="636" spans="1:10" x14ac:dyDescent="0.3">
      <c r="A636" s="28"/>
      <c r="B636" s="28" t="s">
        <v>1656</v>
      </c>
      <c r="C636" s="28" t="s">
        <v>1657</v>
      </c>
      <c r="D636" s="28" t="s">
        <v>1637</v>
      </c>
      <c r="E636" s="28" t="str">
        <f t="shared" si="12"/>
        <v>3.6</v>
      </c>
      <c r="F636" s="28">
        <v>75</v>
      </c>
      <c r="G636" s="28" t="s">
        <v>1658</v>
      </c>
      <c r="H636" s="28" t="s">
        <v>44</v>
      </c>
      <c r="I636" s="28"/>
      <c r="J636" s="28"/>
    </row>
    <row r="637" spans="1:10" x14ac:dyDescent="0.3">
      <c r="A637" s="28"/>
      <c r="B637" s="28" t="s">
        <v>1659</v>
      </c>
      <c r="C637" s="28" t="s">
        <v>1660</v>
      </c>
      <c r="D637" s="28" t="s">
        <v>1637</v>
      </c>
      <c r="E637" s="28" t="str">
        <f t="shared" si="12"/>
        <v>3.6</v>
      </c>
      <c r="F637" s="28">
        <v>72</v>
      </c>
      <c r="G637" s="28" t="s">
        <v>1661</v>
      </c>
      <c r="H637" s="28" t="s">
        <v>9</v>
      </c>
      <c r="I637" s="28"/>
      <c r="J637" s="28"/>
    </row>
    <row r="638" spans="1:10" x14ac:dyDescent="0.3">
      <c r="A638" s="28"/>
      <c r="B638" s="28" t="s">
        <v>1662</v>
      </c>
      <c r="C638" s="28" t="s">
        <v>1663</v>
      </c>
      <c r="D638" s="28" t="s">
        <v>1637</v>
      </c>
      <c r="E638" s="28" t="str">
        <f t="shared" si="12"/>
        <v>3.6</v>
      </c>
      <c r="F638" s="28">
        <v>57</v>
      </c>
      <c r="G638" s="28" t="s">
        <v>1664</v>
      </c>
      <c r="H638" s="28" t="s">
        <v>161</v>
      </c>
      <c r="I638" s="28"/>
      <c r="J638" s="28"/>
    </row>
    <row r="639" spans="1:10" x14ac:dyDescent="0.3">
      <c r="A639" s="28"/>
      <c r="B639" s="28" t="s">
        <v>1665</v>
      </c>
      <c r="C639" s="28" t="s">
        <v>1666</v>
      </c>
      <c r="D639" s="28" t="s">
        <v>1637</v>
      </c>
      <c r="E639" s="28" t="str">
        <f t="shared" si="12"/>
        <v>3.6</v>
      </c>
      <c r="F639" s="28">
        <v>84</v>
      </c>
      <c r="G639" s="28" t="s">
        <v>122</v>
      </c>
      <c r="H639" s="28" t="s">
        <v>44</v>
      </c>
      <c r="I639" s="28"/>
      <c r="J639" s="28"/>
    </row>
    <row r="640" spans="1:10" x14ac:dyDescent="0.3">
      <c r="A640" s="28"/>
      <c r="B640" s="28" t="s">
        <v>1667</v>
      </c>
      <c r="C640" s="28" t="s">
        <v>1668</v>
      </c>
      <c r="D640" s="28" t="s">
        <v>1637</v>
      </c>
      <c r="E640" s="28" t="str">
        <f t="shared" si="12"/>
        <v>3.6</v>
      </c>
      <c r="F640" s="28">
        <v>57</v>
      </c>
      <c r="G640" s="28" t="s">
        <v>1669</v>
      </c>
      <c r="H640" s="28" t="s">
        <v>4</v>
      </c>
      <c r="I640" s="28"/>
      <c r="J640" s="28"/>
    </row>
    <row r="641" spans="1:10" x14ac:dyDescent="0.3">
      <c r="A641" s="28"/>
      <c r="B641" s="28" t="s">
        <v>1670</v>
      </c>
      <c r="C641" s="28" t="s">
        <v>1671</v>
      </c>
      <c r="D641" s="28" t="s">
        <v>1637</v>
      </c>
      <c r="E641" s="28" t="str">
        <f t="shared" si="12"/>
        <v>3.6</v>
      </c>
      <c r="F641" s="28">
        <v>51</v>
      </c>
      <c r="G641" s="28" t="s">
        <v>1672</v>
      </c>
      <c r="H641" s="28" t="s">
        <v>161</v>
      </c>
      <c r="I641" s="28"/>
      <c r="J641" s="28"/>
    </row>
    <row r="642" spans="1:10" x14ac:dyDescent="0.3">
      <c r="A642" s="28"/>
      <c r="B642" s="28" t="s">
        <v>1673</v>
      </c>
      <c r="C642" s="28" t="s">
        <v>1674</v>
      </c>
      <c r="D642" s="28" t="s">
        <v>1637</v>
      </c>
      <c r="E642" s="28" t="str">
        <f t="shared" si="12"/>
        <v>3.6</v>
      </c>
      <c r="F642" s="28">
        <v>85</v>
      </c>
      <c r="G642" s="28" t="s">
        <v>620</v>
      </c>
      <c r="H642" s="28" t="s">
        <v>97</v>
      </c>
      <c r="I642" s="28"/>
      <c r="J642" s="28"/>
    </row>
    <row r="643" spans="1:10" x14ac:dyDescent="0.3">
      <c r="A643" s="28"/>
      <c r="B643" s="28" t="s">
        <v>1675</v>
      </c>
      <c r="C643" s="28" t="s">
        <v>1676</v>
      </c>
      <c r="D643" s="28" t="s">
        <v>1637</v>
      </c>
      <c r="E643" s="28" t="str">
        <f t="shared" si="12"/>
        <v>3.6</v>
      </c>
      <c r="F643" s="28">
        <v>65</v>
      </c>
      <c r="G643" s="28" t="s">
        <v>620</v>
      </c>
      <c r="H643" s="28" t="s">
        <v>97</v>
      </c>
      <c r="I643" s="28"/>
      <c r="J643" s="28"/>
    </row>
    <row r="644" spans="1:10" x14ac:dyDescent="0.3">
      <c r="A644" s="28"/>
      <c r="B644" s="28"/>
      <c r="C644" s="28"/>
      <c r="D644" s="28"/>
      <c r="E644" s="28" t="str">
        <f t="shared" si="12"/>
        <v/>
      </c>
      <c r="F644" s="28"/>
      <c r="G644" s="28"/>
      <c r="H644" s="28"/>
      <c r="I644" s="28"/>
      <c r="J644" s="28"/>
    </row>
    <row r="645" spans="1:10" x14ac:dyDescent="0.3">
      <c r="A645" s="28"/>
      <c r="B645" s="28" t="s">
        <v>1677</v>
      </c>
      <c r="C645" s="28" t="s">
        <v>1678</v>
      </c>
      <c r="D645" s="28" t="s">
        <v>1637</v>
      </c>
      <c r="E645" s="28" t="str">
        <f t="shared" si="12"/>
        <v>3.6</v>
      </c>
      <c r="F645" s="28">
        <v>51</v>
      </c>
      <c r="G645" s="28" t="s">
        <v>126</v>
      </c>
      <c r="H645" s="28" t="s">
        <v>7</v>
      </c>
      <c r="I645" s="28"/>
      <c r="J645" s="28"/>
    </row>
    <row r="646" spans="1:10" x14ac:dyDescent="0.3">
      <c r="A646" s="28"/>
      <c r="B646" s="28" t="s">
        <v>1679</v>
      </c>
      <c r="C646" s="28" t="s">
        <v>1680</v>
      </c>
      <c r="D646" s="28" t="s">
        <v>1637</v>
      </c>
      <c r="E646" s="28" t="str">
        <f t="shared" si="12"/>
        <v>3.6</v>
      </c>
      <c r="F646" s="28">
        <v>69</v>
      </c>
      <c r="G646" s="28" t="s">
        <v>189</v>
      </c>
      <c r="H646" s="28" t="s">
        <v>6</v>
      </c>
      <c r="I646" s="28"/>
      <c r="J646" s="28"/>
    </row>
    <row r="647" spans="1:10" x14ac:dyDescent="0.3">
      <c r="A647" s="28"/>
      <c r="B647" s="28" t="s">
        <v>1681</v>
      </c>
      <c r="C647" s="28" t="s">
        <v>1682</v>
      </c>
      <c r="D647" s="28" t="s">
        <v>1637</v>
      </c>
      <c r="E647" s="28" t="str">
        <f t="shared" si="12"/>
        <v>3.6</v>
      </c>
      <c r="F647" s="28">
        <v>52</v>
      </c>
      <c r="G647" s="28" t="s">
        <v>652</v>
      </c>
      <c r="H647" s="28" t="s">
        <v>10</v>
      </c>
      <c r="I647" s="28"/>
      <c r="J647" s="28"/>
    </row>
    <row r="648" spans="1:10" x14ac:dyDescent="0.3">
      <c r="A648" s="28"/>
      <c r="B648" s="28" t="s">
        <v>1683</v>
      </c>
      <c r="C648" s="28" t="s">
        <v>1684</v>
      </c>
      <c r="D648" s="28" t="s">
        <v>1637</v>
      </c>
      <c r="E648" s="28" t="str">
        <f t="shared" ref="E648:E711" si="13">MID(D648,2,3)</f>
        <v>3.6</v>
      </c>
      <c r="F648" s="28">
        <v>63</v>
      </c>
      <c r="G648" s="28" t="s">
        <v>1685</v>
      </c>
      <c r="H648" s="28" t="s">
        <v>2</v>
      </c>
      <c r="I648" s="28"/>
      <c r="J648" s="28"/>
    </row>
    <row r="649" spans="1:10" x14ac:dyDescent="0.3">
      <c r="A649" s="28"/>
      <c r="B649" s="28" t="s">
        <v>1686</v>
      </c>
      <c r="C649" s="28" t="s">
        <v>1687</v>
      </c>
      <c r="D649" s="28" t="s">
        <v>1637</v>
      </c>
      <c r="E649" s="28" t="str">
        <f t="shared" si="13"/>
        <v>3.6</v>
      </c>
      <c r="F649" s="28">
        <v>70</v>
      </c>
      <c r="G649" s="28" t="s">
        <v>1688</v>
      </c>
      <c r="H649" s="28" t="s">
        <v>44</v>
      </c>
      <c r="I649" s="28"/>
      <c r="J649" s="28"/>
    </row>
    <row r="650" spans="1:10" x14ac:dyDescent="0.3">
      <c r="A650" s="28"/>
      <c r="B650" s="28" t="s">
        <v>1689</v>
      </c>
      <c r="C650" s="28" t="s">
        <v>1690</v>
      </c>
      <c r="D650" s="28" t="s">
        <v>1637</v>
      </c>
      <c r="E650" s="28" t="str">
        <f t="shared" si="13"/>
        <v>3.6</v>
      </c>
      <c r="F650" s="28">
        <v>53</v>
      </c>
      <c r="G650" s="28" t="s">
        <v>122</v>
      </c>
      <c r="H650" s="28" t="s">
        <v>10</v>
      </c>
      <c r="I650" s="28"/>
      <c r="J650" s="28"/>
    </row>
    <row r="651" spans="1:10" x14ac:dyDescent="0.3">
      <c r="A651" s="28"/>
      <c r="B651" s="28" t="s">
        <v>1691</v>
      </c>
      <c r="C651" s="28" t="s">
        <v>1692</v>
      </c>
      <c r="D651" s="28" t="s">
        <v>1637</v>
      </c>
      <c r="E651" s="28" t="str">
        <f t="shared" si="13"/>
        <v>3.6</v>
      </c>
      <c r="F651" s="28">
        <v>66</v>
      </c>
      <c r="G651" s="28" t="s">
        <v>68</v>
      </c>
      <c r="H651" s="28" t="s">
        <v>44</v>
      </c>
      <c r="I651" s="28"/>
      <c r="J651" s="28"/>
    </row>
    <row r="652" spans="1:10" x14ac:dyDescent="0.3">
      <c r="A652" s="28"/>
      <c r="B652" s="28" t="s">
        <v>1693</v>
      </c>
      <c r="C652" s="28" t="s">
        <v>1694</v>
      </c>
      <c r="D652" s="28" t="s">
        <v>1637</v>
      </c>
      <c r="E652" s="28" t="str">
        <f t="shared" si="13"/>
        <v>3.6</v>
      </c>
      <c r="F652" s="28">
        <v>80</v>
      </c>
      <c r="G652" s="28" t="s">
        <v>1695</v>
      </c>
      <c r="H652" s="28" t="s">
        <v>1</v>
      </c>
      <c r="I652" s="28"/>
      <c r="J652" s="28"/>
    </row>
    <row r="653" spans="1:10" x14ac:dyDescent="0.3">
      <c r="A653" s="28"/>
      <c r="B653" s="28" t="s">
        <v>1696</v>
      </c>
      <c r="C653" s="28" t="s">
        <v>1697</v>
      </c>
      <c r="D653" s="28" t="s">
        <v>1637</v>
      </c>
      <c r="E653" s="28" t="str">
        <f t="shared" si="13"/>
        <v>3.6</v>
      </c>
      <c r="F653" s="28">
        <v>66</v>
      </c>
      <c r="G653" s="28" t="s">
        <v>122</v>
      </c>
      <c r="H653" s="28" t="s">
        <v>10</v>
      </c>
      <c r="I653" s="28"/>
      <c r="J653" s="28"/>
    </row>
    <row r="654" spans="1:10" x14ac:dyDescent="0.3">
      <c r="A654" s="28"/>
      <c r="B654" s="28" t="s">
        <v>1698</v>
      </c>
      <c r="C654" s="28" t="s">
        <v>1699</v>
      </c>
      <c r="D654" s="28" t="s">
        <v>1700</v>
      </c>
      <c r="E654" s="28" t="str">
        <f t="shared" si="13"/>
        <v>3.5</v>
      </c>
      <c r="F654" s="28">
        <v>54</v>
      </c>
      <c r="G654" s="28" t="s">
        <v>755</v>
      </c>
      <c r="H654" s="28" t="s">
        <v>44</v>
      </c>
      <c r="I654" s="28"/>
      <c r="J654" s="28"/>
    </row>
    <row r="655" spans="1:10" x14ac:dyDescent="0.3">
      <c r="A655" s="28"/>
      <c r="B655" s="28"/>
      <c r="C655" s="28"/>
      <c r="D655" s="28"/>
      <c r="E655" s="28" t="str">
        <f t="shared" si="13"/>
        <v/>
      </c>
      <c r="F655" s="28"/>
      <c r="G655" s="28"/>
      <c r="H655" s="28"/>
      <c r="I655" s="28"/>
      <c r="J655" s="28"/>
    </row>
    <row r="656" spans="1:10" x14ac:dyDescent="0.3">
      <c r="A656" s="28"/>
      <c r="B656" s="28" t="s">
        <v>1701</v>
      </c>
      <c r="C656" s="28" t="s">
        <v>1702</v>
      </c>
      <c r="D656" s="28" t="s">
        <v>1700</v>
      </c>
      <c r="E656" s="28" t="str">
        <f t="shared" si="13"/>
        <v>3.5</v>
      </c>
      <c r="F656" s="28">
        <v>54</v>
      </c>
      <c r="G656" s="28" t="s">
        <v>306</v>
      </c>
      <c r="H656" s="28" t="s">
        <v>44</v>
      </c>
      <c r="I656" s="28"/>
      <c r="J656" s="28"/>
    </row>
    <row r="657" spans="1:10" x14ac:dyDescent="0.3">
      <c r="A657" s="28"/>
      <c r="B657" s="28" t="s">
        <v>1701</v>
      </c>
      <c r="C657" s="28" t="s">
        <v>1703</v>
      </c>
      <c r="D657" s="28" t="s">
        <v>1700</v>
      </c>
      <c r="E657" s="28" t="str">
        <f t="shared" si="13"/>
        <v>3.5</v>
      </c>
      <c r="F657" s="28">
        <v>55</v>
      </c>
      <c r="G657" s="28" t="s">
        <v>306</v>
      </c>
      <c r="H657" s="28" t="s">
        <v>44</v>
      </c>
      <c r="I657" s="28"/>
      <c r="J657" s="28"/>
    </row>
    <row r="658" spans="1:10" x14ac:dyDescent="0.3">
      <c r="A658" s="28"/>
      <c r="B658" s="28" t="s">
        <v>1704</v>
      </c>
      <c r="C658" s="28" t="s">
        <v>1705</v>
      </c>
      <c r="D658" s="28" t="s">
        <v>1700</v>
      </c>
      <c r="E658" s="28" t="str">
        <f t="shared" si="13"/>
        <v>3.5</v>
      </c>
      <c r="F658" s="28" t="s">
        <v>8</v>
      </c>
      <c r="G658" s="28" t="s">
        <v>189</v>
      </c>
      <c r="H658" s="28" t="s">
        <v>4</v>
      </c>
      <c r="I658" s="28"/>
      <c r="J658" s="28"/>
    </row>
    <row r="659" spans="1:10" x14ac:dyDescent="0.3">
      <c r="A659" s="28"/>
      <c r="B659" s="28" t="s">
        <v>1706</v>
      </c>
      <c r="C659" s="28" t="s">
        <v>1707</v>
      </c>
      <c r="D659" s="28" t="s">
        <v>1700</v>
      </c>
      <c r="E659" s="28" t="str">
        <f t="shared" si="13"/>
        <v>3.5</v>
      </c>
      <c r="F659" s="28">
        <v>65</v>
      </c>
      <c r="G659" s="28" t="s">
        <v>1708</v>
      </c>
      <c r="H659" s="28" t="s">
        <v>44</v>
      </c>
      <c r="I659" s="28"/>
      <c r="J659" s="28"/>
    </row>
    <row r="660" spans="1:10" x14ac:dyDescent="0.3">
      <c r="A660" s="28"/>
      <c r="B660" s="28" t="s">
        <v>1709</v>
      </c>
      <c r="C660" s="28" t="s">
        <v>1710</v>
      </c>
      <c r="D660" s="28" t="s">
        <v>1700</v>
      </c>
      <c r="E660" s="28" t="str">
        <f t="shared" si="13"/>
        <v>3.5</v>
      </c>
      <c r="F660" s="28">
        <v>64</v>
      </c>
      <c r="G660" s="28" t="s">
        <v>63</v>
      </c>
      <c r="H660" s="28" t="s">
        <v>563</v>
      </c>
      <c r="I660" s="28"/>
      <c r="J660" s="28"/>
    </row>
    <row r="661" spans="1:10" x14ac:dyDescent="0.3">
      <c r="A661" s="28"/>
      <c r="B661" s="28" t="s">
        <v>1711</v>
      </c>
      <c r="C661" s="28" t="s">
        <v>1712</v>
      </c>
      <c r="D661" s="28" t="s">
        <v>1700</v>
      </c>
      <c r="E661" s="28" t="str">
        <f t="shared" si="13"/>
        <v>3.5</v>
      </c>
      <c r="F661" s="28">
        <v>43</v>
      </c>
      <c r="G661" s="28" t="s">
        <v>1713</v>
      </c>
      <c r="H661" s="28" t="s">
        <v>10</v>
      </c>
      <c r="I661" s="28"/>
      <c r="J661" s="28"/>
    </row>
    <row r="662" spans="1:10" x14ac:dyDescent="0.3">
      <c r="A662" s="28"/>
      <c r="B662" s="28" t="s">
        <v>1714</v>
      </c>
      <c r="C662" s="28" t="s">
        <v>1715</v>
      </c>
      <c r="D662" s="28" t="s">
        <v>1700</v>
      </c>
      <c r="E662" s="28" t="str">
        <f t="shared" si="13"/>
        <v>3.5</v>
      </c>
      <c r="F662" s="28">
        <v>74</v>
      </c>
      <c r="G662" s="28" t="s">
        <v>1716</v>
      </c>
      <c r="H662" s="28" t="s">
        <v>2</v>
      </c>
      <c r="I662" s="28"/>
      <c r="J662" s="28"/>
    </row>
    <row r="663" spans="1:10" x14ac:dyDescent="0.3">
      <c r="A663" s="28"/>
      <c r="B663" s="28" t="s">
        <v>1717</v>
      </c>
      <c r="C663" s="28" t="s">
        <v>1718</v>
      </c>
      <c r="D663" s="28" t="s">
        <v>1700</v>
      </c>
      <c r="E663" s="28" t="str">
        <f t="shared" si="13"/>
        <v>3.5</v>
      </c>
      <c r="F663" s="28">
        <v>59</v>
      </c>
      <c r="G663" s="28" t="s">
        <v>122</v>
      </c>
      <c r="H663" s="28" t="s">
        <v>10</v>
      </c>
      <c r="I663" s="28"/>
      <c r="J663" s="28"/>
    </row>
    <row r="664" spans="1:10" x14ac:dyDescent="0.3">
      <c r="A664" s="28"/>
      <c r="B664" s="28" t="s">
        <v>1719</v>
      </c>
      <c r="C664" s="28" t="s">
        <v>1720</v>
      </c>
      <c r="D664" s="28" t="s">
        <v>1700</v>
      </c>
      <c r="E664" s="28" t="str">
        <f t="shared" si="13"/>
        <v>3.5</v>
      </c>
      <c r="F664" s="28">
        <v>74</v>
      </c>
      <c r="G664" s="28" t="s">
        <v>708</v>
      </c>
      <c r="H664" s="28" t="s">
        <v>247</v>
      </c>
      <c r="I664" s="28"/>
      <c r="J664" s="28"/>
    </row>
    <row r="665" spans="1:10" x14ac:dyDescent="0.3">
      <c r="A665" s="28"/>
      <c r="B665" s="28" t="s">
        <v>1721</v>
      </c>
      <c r="C665" s="28" t="s">
        <v>1722</v>
      </c>
      <c r="D665" s="28" t="s">
        <v>1700</v>
      </c>
      <c r="E665" s="28" t="str">
        <f t="shared" si="13"/>
        <v>3.5</v>
      </c>
      <c r="F665" s="28">
        <v>49</v>
      </c>
      <c r="G665" s="28" t="s">
        <v>1723</v>
      </c>
      <c r="H665" s="28" t="s">
        <v>146</v>
      </c>
      <c r="I665" s="28"/>
      <c r="J665" s="28"/>
    </row>
    <row r="666" spans="1:10" x14ac:dyDescent="0.3">
      <c r="A666" s="28"/>
      <c r="B666" s="28"/>
      <c r="C666" s="28"/>
      <c r="D666" s="28"/>
      <c r="E666" s="28" t="str">
        <f t="shared" si="13"/>
        <v/>
      </c>
      <c r="F666" s="28"/>
      <c r="G666" s="28"/>
      <c r="H666" s="28"/>
      <c r="I666" s="28"/>
      <c r="J666" s="28"/>
    </row>
    <row r="667" spans="1:10" x14ac:dyDescent="0.3">
      <c r="A667" s="28"/>
      <c r="B667" s="28" t="s">
        <v>1724</v>
      </c>
      <c r="C667" s="28" t="s">
        <v>1725</v>
      </c>
      <c r="D667" s="28" t="s">
        <v>1700</v>
      </c>
      <c r="E667" s="28" t="str">
        <f t="shared" si="13"/>
        <v>3.5</v>
      </c>
      <c r="F667" s="28">
        <v>84</v>
      </c>
      <c r="G667" s="28" t="s">
        <v>122</v>
      </c>
      <c r="H667" s="28" t="s">
        <v>44</v>
      </c>
      <c r="I667" s="28"/>
      <c r="J667" s="28"/>
    </row>
    <row r="668" spans="1:10" x14ac:dyDescent="0.3">
      <c r="A668" s="28"/>
      <c r="B668" s="28" t="s">
        <v>1726</v>
      </c>
      <c r="C668" s="28" t="s">
        <v>1727</v>
      </c>
      <c r="D668" s="28" t="s">
        <v>1700</v>
      </c>
      <c r="E668" s="28" t="str">
        <f t="shared" si="13"/>
        <v>3.5</v>
      </c>
      <c r="F668" s="28">
        <v>66</v>
      </c>
      <c r="G668" s="28" t="s">
        <v>176</v>
      </c>
      <c r="H668" s="28" t="s">
        <v>9</v>
      </c>
      <c r="I668" s="28"/>
      <c r="J668" s="28"/>
    </row>
    <row r="669" spans="1:10" x14ac:dyDescent="0.3">
      <c r="A669" s="28"/>
      <c r="B669" s="28" t="s">
        <v>1728</v>
      </c>
      <c r="C669" s="28" t="s">
        <v>1729</v>
      </c>
      <c r="D669" s="28" t="s">
        <v>1700</v>
      </c>
      <c r="E669" s="28" t="str">
        <f t="shared" si="13"/>
        <v>3.5</v>
      </c>
      <c r="F669" s="28">
        <v>81</v>
      </c>
      <c r="G669" s="28" t="s">
        <v>1730</v>
      </c>
      <c r="H669" s="28" t="s">
        <v>7</v>
      </c>
      <c r="I669" s="28"/>
      <c r="J669" s="28"/>
    </row>
    <row r="670" spans="1:10" x14ac:dyDescent="0.3">
      <c r="A670" s="28"/>
      <c r="B670" s="28" t="s">
        <v>1731</v>
      </c>
      <c r="C670" s="28" t="s">
        <v>1732</v>
      </c>
      <c r="D670" s="28" t="s">
        <v>1700</v>
      </c>
      <c r="E670" s="28" t="str">
        <f t="shared" si="13"/>
        <v>3.5</v>
      </c>
      <c r="F670" s="28">
        <v>77</v>
      </c>
      <c r="G670" s="28" t="s">
        <v>1733</v>
      </c>
      <c r="H670" s="28" t="s">
        <v>44</v>
      </c>
      <c r="I670" s="28"/>
      <c r="J670" s="28"/>
    </row>
    <row r="671" spans="1:10" x14ac:dyDescent="0.3">
      <c r="A671" s="28"/>
      <c r="B671" s="28" t="s">
        <v>1734</v>
      </c>
      <c r="C671" s="28" t="s">
        <v>1735</v>
      </c>
      <c r="D671" s="28" t="s">
        <v>1700</v>
      </c>
      <c r="E671" s="28" t="str">
        <f t="shared" si="13"/>
        <v>3.5</v>
      </c>
      <c r="F671" s="28">
        <v>77</v>
      </c>
      <c r="G671" s="28" t="s">
        <v>374</v>
      </c>
      <c r="H671" s="28" t="s">
        <v>4</v>
      </c>
      <c r="I671" s="28"/>
      <c r="J671" s="28"/>
    </row>
    <row r="672" spans="1:10" x14ac:dyDescent="0.3">
      <c r="A672" s="28"/>
      <c r="B672" s="28" t="s">
        <v>1736</v>
      </c>
      <c r="C672" s="28" t="s">
        <v>1737</v>
      </c>
      <c r="D672" s="28" t="s">
        <v>1700</v>
      </c>
      <c r="E672" s="28" t="str">
        <f t="shared" si="13"/>
        <v>3.5</v>
      </c>
      <c r="F672" s="28">
        <v>47</v>
      </c>
      <c r="G672" s="28" t="s">
        <v>122</v>
      </c>
      <c r="H672" s="28" t="s">
        <v>316</v>
      </c>
      <c r="I672" s="28"/>
      <c r="J672" s="28"/>
    </row>
    <row r="673" spans="1:10" x14ac:dyDescent="0.3">
      <c r="A673" s="28"/>
      <c r="B673" s="28" t="s">
        <v>1738</v>
      </c>
      <c r="C673" s="28" t="s">
        <v>1739</v>
      </c>
      <c r="D673" s="28" t="s">
        <v>1700</v>
      </c>
      <c r="E673" s="28" t="str">
        <f t="shared" si="13"/>
        <v>3.5</v>
      </c>
      <c r="F673" s="28">
        <v>65</v>
      </c>
      <c r="G673" s="28" t="s">
        <v>1740</v>
      </c>
      <c r="H673" s="28" t="s">
        <v>515</v>
      </c>
      <c r="I673" s="28"/>
      <c r="J673" s="28"/>
    </row>
    <row r="674" spans="1:10" x14ac:dyDescent="0.3">
      <c r="A674" s="28"/>
      <c r="B674" s="28" t="s">
        <v>1741</v>
      </c>
      <c r="C674" s="28" t="s">
        <v>1742</v>
      </c>
      <c r="D674" s="28" t="s">
        <v>1700</v>
      </c>
      <c r="E674" s="28" t="str">
        <f t="shared" si="13"/>
        <v>3.5</v>
      </c>
      <c r="F674" s="28">
        <v>58</v>
      </c>
      <c r="G674" s="28" t="s">
        <v>199</v>
      </c>
      <c r="H674" s="28" t="s">
        <v>44</v>
      </c>
      <c r="I674" s="28"/>
      <c r="J674" s="28"/>
    </row>
    <row r="675" spans="1:10" x14ac:dyDescent="0.3">
      <c r="A675" s="28"/>
      <c r="B675" s="28" t="s">
        <v>1743</v>
      </c>
      <c r="C675" s="28" t="s">
        <v>1744</v>
      </c>
      <c r="D675" s="28" t="s">
        <v>1700</v>
      </c>
      <c r="E675" s="28" t="str">
        <f t="shared" si="13"/>
        <v>3.5</v>
      </c>
      <c r="F675" s="28">
        <v>55</v>
      </c>
      <c r="G675" s="28" t="s">
        <v>1745</v>
      </c>
      <c r="H675" s="28" t="s">
        <v>4</v>
      </c>
      <c r="I675" s="28"/>
      <c r="J675" s="28"/>
    </row>
    <row r="676" spans="1:10" x14ac:dyDescent="0.3">
      <c r="A676" s="28"/>
      <c r="B676" s="28" t="s">
        <v>1746</v>
      </c>
      <c r="C676" s="28" t="s">
        <v>1747</v>
      </c>
      <c r="D676" s="28" t="s">
        <v>1700</v>
      </c>
      <c r="E676" s="28" t="str">
        <f t="shared" si="13"/>
        <v>3.5</v>
      </c>
      <c r="F676" s="28">
        <v>76</v>
      </c>
      <c r="G676" s="28" t="s">
        <v>268</v>
      </c>
      <c r="H676" s="28" t="s">
        <v>44</v>
      </c>
      <c r="I676" s="28"/>
      <c r="J676" s="28"/>
    </row>
    <row r="677" spans="1:10" x14ac:dyDescent="0.3">
      <c r="A677" s="28"/>
      <c r="B677" s="28"/>
      <c r="C677" s="28"/>
      <c r="D677" s="28"/>
      <c r="E677" s="28" t="str">
        <f t="shared" si="13"/>
        <v/>
      </c>
      <c r="F677" s="28"/>
      <c r="G677" s="28"/>
      <c r="H677" s="28"/>
      <c r="I677" s="28"/>
      <c r="J677" s="28"/>
    </row>
    <row r="678" spans="1:10" x14ac:dyDescent="0.3">
      <c r="A678" s="28"/>
      <c r="B678" s="28" t="s">
        <v>1748</v>
      </c>
      <c r="C678" s="28" t="s">
        <v>1749</v>
      </c>
      <c r="D678" s="28" t="s">
        <v>1700</v>
      </c>
      <c r="E678" s="28" t="str">
        <f t="shared" si="13"/>
        <v>3.5</v>
      </c>
      <c r="F678" s="28">
        <v>83</v>
      </c>
      <c r="G678" s="28" t="s">
        <v>268</v>
      </c>
      <c r="H678" s="28" t="s">
        <v>44</v>
      </c>
      <c r="I678" s="28"/>
      <c r="J678" s="28"/>
    </row>
    <row r="679" spans="1:10" x14ac:dyDescent="0.3">
      <c r="A679" s="28"/>
      <c r="B679" s="28" t="s">
        <v>1750</v>
      </c>
      <c r="C679" s="28" t="s">
        <v>1751</v>
      </c>
      <c r="D679" s="28" t="s">
        <v>1700</v>
      </c>
      <c r="E679" s="28" t="str">
        <f t="shared" si="13"/>
        <v>3.5</v>
      </c>
      <c r="F679" s="28">
        <v>51</v>
      </c>
      <c r="G679" s="28" t="s">
        <v>189</v>
      </c>
      <c r="H679" s="28" t="s">
        <v>161</v>
      </c>
      <c r="I679" s="28"/>
      <c r="J679" s="28"/>
    </row>
    <row r="680" spans="1:10" x14ac:dyDescent="0.3">
      <c r="A680" s="28"/>
      <c r="B680" s="28" t="s">
        <v>1752</v>
      </c>
      <c r="C680" s="28" t="s">
        <v>1753</v>
      </c>
      <c r="D680" s="28" t="s">
        <v>1700</v>
      </c>
      <c r="E680" s="28" t="str">
        <f t="shared" si="13"/>
        <v>3.5</v>
      </c>
      <c r="F680" s="28">
        <v>73</v>
      </c>
      <c r="G680" s="28" t="s">
        <v>265</v>
      </c>
      <c r="H680" s="28" t="s">
        <v>44</v>
      </c>
      <c r="I680" s="28"/>
      <c r="J680" s="28"/>
    </row>
    <row r="681" spans="1:10" x14ac:dyDescent="0.3">
      <c r="A681" s="28"/>
      <c r="B681" s="28" t="s">
        <v>1754</v>
      </c>
      <c r="C681" s="28" t="s">
        <v>1755</v>
      </c>
      <c r="D681" s="28" t="s">
        <v>1756</v>
      </c>
      <c r="E681" s="28" t="str">
        <f t="shared" si="13"/>
        <v>3.4</v>
      </c>
      <c r="F681" s="28">
        <v>65</v>
      </c>
      <c r="G681" s="28" t="s">
        <v>652</v>
      </c>
      <c r="H681" s="28" t="s">
        <v>97</v>
      </c>
      <c r="I681" s="28"/>
      <c r="J681" s="28"/>
    </row>
    <row r="682" spans="1:10" x14ac:dyDescent="0.3">
      <c r="A682" s="28"/>
      <c r="B682" s="28" t="s">
        <v>1757</v>
      </c>
      <c r="C682" s="28" t="s">
        <v>1758</v>
      </c>
      <c r="D682" s="28" t="s">
        <v>1756</v>
      </c>
      <c r="E682" s="28" t="str">
        <f t="shared" si="13"/>
        <v>3.4</v>
      </c>
      <c r="F682" s="28" t="s">
        <v>8</v>
      </c>
      <c r="G682" s="28" t="s">
        <v>122</v>
      </c>
      <c r="H682" s="28" t="s">
        <v>4</v>
      </c>
      <c r="I682" s="28"/>
      <c r="J682" s="28"/>
    </row>
    <row r="683" spans="1:10" x14ac:dyDescent="0.3">
      <c r="A683" s="28"/>
      <c r="B683" s="28" t="s">
        <v>1759</v>
      </c>
      <c r="C683" s="28" t="s">
        <v>1760</v>
      </c>
      <c r="D683" s="28" t="s">
        <v>1756</v>
      </c>
      <c r="E683" s="28" t="str">
        <f t="shared" si="13"/>
        <v>3.4</v>
      </c>
      <c r="F683" s="28">
        <v>41</v>
      </c>
      <c r="G683" s="28" t="s">
        <v>165</v>
      </c>
      <c r="H683" s="28" t="s">
        <v>44</v>
      </c>
      <c r="I683" s="28"/>
      <c r="J683" s="28"/>
    </row>
    <row r="684" spans="1:10" x14ac:dyDescent="0.3">
      <c r="A684" s="28"/>
      <c r="B684" s="28" t="s">
        <v>1761</v>
      </c>
      <c r="C684" s="28" t="s">
        <v>1762</v>
      </c>
      <c r="D684" s="28" t="s">
        <v>1756</v>
      </c>
      <c r="E684" s="28" t="str">
        <f t="shared" si="13"/>
        <v>3.4</v>
      </c>
      <c r="F684" s="28">
        <v>88</v>
      </c>
      <c r="G684" s="28" t="s">
        <v>1763</v>
      </c>
      <c r="H684" s="28" t="s">
        <v>908</v>
      </c>
      <c r="I684" s="28"/>
      <c r="J684" s="28"/>
    </row>
    <row r="685" spans="1:10" x14ac:dyDescent="0.3">
      <c r="A685" s="28"/>
      <c r="B685" s="28" t="s">
        <v>1764</v>
      </c>
      <c r="C685" s="28" t="s">
        <v>1765</v>
      </c>
      <c r="D685" s="28" t="s">
        <v>1756</v>
      </c>
      <c r="E685" s="28" t="str">
        <f t="shared" si="13"/>
        <v>3.4</v>
      </c>
      <c r="F685" s="28">
        <v>64</v>
      </c>
      <c r="G685" s="28" t="s">
        <v>1502</v>
      </c>
      <c r="H685" s="28" t="s">
        <v>44</v>
      </c>
      <c r="I685" s="28"/>
      <c r="J685" s="28"/>
    </row>
    <row r="686" spans="1:10" x14ac:dyDescent="0.3">
      <c r="A686" s="28"/>
      <c r="B686" s="28" t="s">
        <v>1766</v>
      </c>
      <c r="C686" s="28" t="s">
        <v>1767</v>
      </c>
      <c r="D686" s="28" t="s">
        <v>1756</v>
      </c>
      <c r="E686" s="28" t="str">
        <f t="shared" si="13"/>
        <v>3.4</v>
      </c>
      <c r="F686" s="28">
        <v>62</v>
      </c>
      <c r="G686" s="28" t="s">
        <v>460</v>
      </c>
      <c r="H686" s="28" t="s">
        <v>44</v>
      </c>
      <c r="I686" s="28"/>
      <c r="J686" s="28"/>
    </row>
    <row r="687" spans="1:10" x14ac:dyDescent="0.3">
      <c r="A687" s="28"/>
      <c r="B687" s="28" t="s">
        <v>1768</v>
      </c>
      <c r="C687" s="28" t="s">
        <v>1769</v>
      </c>
      <c r="D687" s="28" t="s">
        <v>1756</v>
      </c>
      <c r="E687" s="28" t="str">
        <f t="shared" si="13"/>
        <v>3.4</v>
      </c>
      <c r="F687" s="28">
        <v>60</v>
      </c>
      <c r="G687" s="28" t="s">
        <v>932</v>
      </c>
      <c r="H687" s="28" t="s">
        <v>44</v>
      </c>
      <c r="I687" s="28"/>
      <c r="J687" s="28"/>
    </row>
    <row r="688" spans="1:10" x14ac:dyDescent="0.3">
      <c r="A688" s="28"/>
      <c r="B688" s="28"/>
      <c r="C688" s="28"/>
      <c r="D688" s="28"/>
      <c r="E688" s="28" t="str">
        <f t="shared" si="13"/>
        <v/>
      </c>
      <c r="F688" s="28"/>
      <c r="G688" s="28"/>
      <c r="H688" s="28"/>
      <c r="I688" s="28"/>
      <c r="J688" s="28"/>
    </row>
    <row r="689" spans="1:10" x14ac:dyDescent="0.3">
      <c r="A689" s="28"/>
      <c r="B689" s="28" t="s">
        <v>1770</v>
      </c>
      <c r="C689" s="28" t="s">
        <v>1771</v>
      </c>
      <c r="D689" s="28" t="s">
        <v>1756</v>
      </c>
      <c r="E689" s="28" t="str">
        <f t="shared" si="13"/>
        <v>3.4</v>
      </c>
      <c r="F689" s="28">
        <v>40</v>
      </c>
      <c r="G689" s="28" t="s">
        <v>165</v>
      </c>
      <c r="H689" s="28" t="s">
        <v>44</v>
      </c>
      <c r="I689" s="28"/>
      <c r="J689" s="28"/>
    </row>
    <row r="690" spans="1:10" x14ac:dyDescent="0.3">
      <c r="A690" s="28"/>
      <c r="B690" s="28" t="s">
        <v>1772</v>
      </c>
      <c r="C690" s="28" t="s">
        <v>1773</v>
      </c>
      <c r="D690" s="28" t="s">
        <v>1756</v>
      </c>
      <c r="E690" s="28" t="str">
        <f t="shared" si="13"/>
        <v>3.4</v>
      </c>
      <c r="F690" s="28">
        <v>64</v>
      </c>
      <c r="G690" s="28" t="s">
        <v>1509</v>
      </c>
      <c r="H690" s="28" t="s">
        <v>316</v>
      </c>
      <c r="I690" s="28"/>
      <c r="J690" s="28"/>
    </row>
    <row r="691" spans="1:10" x14ac:dyDescent="0.3">
      <c r="A691" s="28"/>
      <c r="B691" s="28" t="s">
        <v>1774</v>
      </c>
      <c r="C691" s="28" t="s">
        <v>1775</v>
      </c>
      <c r="D691" s="28" t="s">
        <v>1756</v>
      </c>
      <c r="E691" s="28" t="str">
        <f t="shared" si="13"/>
        <v>3.4</v>
      </c>
      <c r="F691" s="28">
        <v>46</v>
      </c>
      <c r="G691" s="28" t="s">
        <v>122</v>
      </c>
      <c r="H691" s="28" t="s">
        <v>161</v>
      </c>
      <c r="I691" s="28"/>
      <c r="J691" s="28"/>
    </row>
    <row r="692" spans="1:10" x14ac:dyDescent="0.3">
      <c r="A692" s="28"/>
      <c r="B692" s="28" t="s">
        <v>1774</v>
      </c>
      <c r="C692" s="28" t="s">
        <v>1776</v>
      </c>
      <c r="D692" s="28" t="s">
        <v>1756</v>
      </c>
      <c r="E692" s="28" t="str">
        <f t="shared" si="13"/>
        <v>3.4</v>
      </c>
      <c r="F692" s="28">
        <v>52</v>
      </c>
      <c r="G692" s="28" t="s">
        <v>122</v>
      </c>
      <c r="H692" s="28" t="s">
        <v>161</v>
      </c>
      <c r="I692" s="28"/>
      <c r="J692" s="28"/>
    </row>
    <row r="693" spans="1:10" x14ac:dyDescent="0.3">
      <c r="A693" s="28"/>
      <c r="B693" s="28" t="s">
        <v>1777</v>
      </c>
      <c r="C693" s="28" t="s">
        <v>1778</v>
      </c>
      <c r="D693" s="28" t="s">
        <v>1756</v>
      </c>
      <c r="E693" s="28" t="str">
        <f t="shared" si="13"/>
        <v>3.4</v>
      </c>
      <c r="F693" s="28">
        <v>48</v>
      </c>
      <c r="G693" s="28" t="s">
        <v>1779</v>
      </c>
      <c r="H693" s="28" t="s">
        <v>10</v>
      </c>
      <c r="I693" s="28"/>
      <c r="J693" s="28"/>
    </row>
    <row r="694" spans="1:10" x14ac:dyDescent="0.3">
      <c r="A694" s="28"/>
      <c r="B694" s="28" t="s">
        <v>1780</v>
      </c>
      <c r="C694" s="28" t="s">
        <v>1781</v>
      </c>
      <c r="D694" s="28" t="s">
        <v>1756</v>
      </c>
      <c r="E694" s="28" t="str">
        <f t="shared" si="13"/>
        <v>3.4</v>
      </c>
      <c r="F694" s="28">
        <v>83</v>
      </c>
      <c r="G694" s="28" t="s">
        <v>1014</v>
      </c>
      <c r="H694" s="28" t="s">
        <v>412</v>
      </c>
      <c r="I694" s="28"/>
      <c r="J694" s="28"/>
    </row>
    <row r="695" spans="1:10" x14ac:dyDescent="0.3">
      <c r="A695" s="28"/>
      <c r="B695" s="28" t="s">
        <v>1782</v>
      </c>
      <c r="C695" s="28" t="s">
        <v>1783</v>
      </c>
      <c r="D695" s="28" t="s">
        <v>1756</v>
      </c>
      <c r="E695" s="28" t="str">
        <f t="shared" si="13"/>
        <v>3.4</v>
      </c>
      <c r="F695" s="28">
        <v>64</v>
      </c>
      <c r="G695" s="28" t="s">
        <v>1784</v>
      </c>
      <c r="H695" s="28" t="s">
        <v>10</v>
      </c>
      <c r="I695" s="28"/>
      <c r="J695" s="28"/>
    </row>
    <row r="696" spans="1:10" x14ac:dyDescent="0.3">
      <c r="A696" s="28"/>
      <c r="B696" s="28" t="s">
        <v>1785</v>
      </c>
      <c r="C696" s="28" t="s">
        <v>1786</v>
      </c>
      <c r="D696" s="28" t="s">
        <v>1756</v>
      </c>
      <c r="E696" s="28" t="str">
        <f t="shared" si="13"/>
        <v>3.4</v>
      </c>
      <c r="F696" s="28">
        <v>64</v>
      </c>
      <c r="G696" s="28" t="s">
        <v>740</v>
      </c>
      <c r="H696" s="28" t="s">
        <v>44</v>
      </c>
      <c r="I696" s="28"/>
      <c r="J696" s="28"/>
    </row>
    <row r="697" spans="1:10" x14ac:dyDescent="0.3">
      <c r="A697" s="28"/>
      <c r="B697" s="28" t="s">
        <v>1787</v>
      </c>
      <c r="C697" s="28" t="s">
        <v>1788</v>
      </c>
      <c r="D697" s="28" t="s">
        <v>1756</v>
      </c>
      <c r="E697" s="28" t="str">
        <f t="shared" si="13"/>
        <v>3.4</v>
      </c>
      <c r="F697" s="28">
        <v>73</v>
      </c>
      <c r="G697" s="28" t="s">
        <v>1789</v>
      </c>
      <c r="H697" s="28" t="s">
        <v>515</v>
      </c>
      <c r="I697" s="28"/>
      <c r="J697" s="28"/>
    </row>
    <row r="698" spans="1:10" x14ac:dyDescent="0.3">
      <c r="A698" s="28"/>
      <c r="B698" s="28" t="s">
        <v>1790</v>
      </c>
      <c r="C698" s="28" t="s">
        <v>1791</v>
      </c>
      <c r="D698" s="28" t="s">
        <v>1756</v>
      </c>
      <c r="E698" s="28" t="str">
        <f t="shared" si="13"/>
        <v>3.4</v>
      </c>
      <c r="F698" s="28">
        <v>82</v>
      </c>
      <c r="G698" s="28" t="s">
        <v>712</v>
      </c>
      <c r="H698" s="28" t="s">
        <v>44</v>
      </c>
      <c r="I698" s="28"/>
      <c r="J698" s="28"/>
    </row>
    <row r="699" spans="1:10" x14ac:dyDescent="0.3">
      <c r="A699" s="28"/>
      <c r="B699" s="28"/>
      <c r="C699" s="28"/>
      <c r="D699" s="28"/>
      <c r="E699" s="28" t="str">
        <f t="shared" si="13"/>
        <v/>
      </c>
      <c r="F699" s="28"/>
      <c r="G699" s="28"/>
      <c r="H699" s="28"/>
      <c r="I699" s="28"/>
      <c r="J699" s="28"/>
    </row>
    <row r="700" spans="1:10" x14ac:dyDescent="0.3">
      <c r="A700" s="28"/>
      <c r="B700" s="28" t="s">
        <v>1792</v>
      </c>
      <c r="C700" s="28" t="s">
        <v>1793</v>
      </c>
      <c r="D700" s="28" t="s">
        <v>1756</v>
      </c>
      <c r="E700" s="28" t="str">
        <f t="shared" si="13"/>
        <v>3.4</v>
      </c>
      <c r="F700" s="28">
        <v>63</v>
      </c>
      <c r="G700" s="28" t="s">
        <v>122</v>
      </c>
      <c r="H700" s="28" t="s">
        <v>44</v>
      </c>
      <c r="I700" s="28"/>
      <c r="J700" s="28"/>
    </row>
    <row r="701" spans="1:10" x14ac:dyDescent="0.3">
      <c r="A701" s="28"/>
      <c r="B701" s="28" t="s">
        <v>1794</v>
      </c>
      <c r="C701" s="28" t="s">
        <v>1795</v>
      </c>
      <c r="D701" s="28" t="s">
        <v>1756</v>
      </c>
      <c r="E701" s="28" t="str">
        <f t="shared" si="13"/>
        <v>3.4</v>
      </c>
      <c r="F701" s="28">
        <v>74</v>
      </c>
      <c r="G701" s="28" t="s">
        <v>1796</v>
      </c>
      <c r="H701" s="28" t="s">
        <v>563</v>
      </c>
      <c r="I701" s="28"/>
      <c r="J701" s="28"/>
    </row>
    <row r="702" spans="1:10" x14ac:dyDescent="0.3">
      <c r="A702" s="28"/>
      <c r="B702" s="28" t="s">
        <v>1797</v>
      </c>
      <c r="C702" s="28" t="s">
        <v>1798</v>
      </c>
      <c r="D702" s="28" t="s">
        <v>1756</v>
      </c>
      <c r="E702" s="28" t="str">
        <f t="shared" si="13"/>
        <v>3.4</v>
      </c>
      <c r="F702" s="28">
        <v>67</v>
      </c>
      <c r="G702" s="28" t="s">
        <v>122</v>
      </c>
      <c r="H702" s="28" t="s">
        <v>44</v>
      </c>
      <c r="I702" s="28"/>
      <c r="J702" s="28"/>
    </row>
    <row r="703" spans="1:10" x14ac:dyDescent="0.3">
      <c r="A703" s="28"/>
      <c r="B703" s="28" t="s">
        <v>1799</v>
      </c>
      <c r="C703" s="28" t="s">
        <v>1800</v>
      </c>
      <c r="D703" s="28" t="s">
        <v>1756</v>
      </c>
      <c r="E703" s="28" t="str">
        <f t="shared" si="13"/>
        <v>3.4</v>
      </c>
      <c r="F703" s="28">
        <v>52</v>
      </c>
      <c r="G703" s="28" t="s">
        <v>1801</v>
      </c>
      <c r="H703" s="28" t="s">
        <v>10</v>
      </c>
      <c r="I703" s="28"/>
      <c r="J703" s="28"/>
    </row>
    <row r="704" spans="1:10" x14ac:dyDescent="0.3">
      <c r="A704" s="28"/>
      <c r="B704" s="28" t="s">
        <v>1802</v>
      </c>
      <c r="C704" s="28" t="s">
        <v>1803</v>
      </c>
      <c r="D704" s="28" t="s">
        <v>1756</v>
      </c>
      <c r="E704" s="28" t="str">
        <f t="shared" si="13"/>
        <v>3.4</v>
      </c>
      <c r="F704" s="28">
        <v>66</v>
      </c>
      <c r="G704" s="28" t="s">
        <v>122</v>
      </c>
      <c r="H704" s="28" t="s">
        <v>10</v>
      </c>
      <c r="I704" s="28"/>
      <c r="J704" s="28"/>
    </row>
    <row r="705" spans="1:10" x14ac:dyDescent="0.3">
      <c r="A705" s="28"/>
      <c r="B705" s="28" t="s">
        <v>1804</v>
      </c>
      <c r="C705" s="28" t="s">
        <v>1805</v>
      </c>
      <c r="D705" s="28" t="s">
        <v>1756</v>
      </c>
      <c r="E705" s="28" t="str">
        <f t="shared" si="13"/>
        <v>3.4</v>
      </c>
      <c r="F705" s="28">
        <v>87</v>
      </c>
      <c r="G705" s="28" t="s">
        <v>1806</v>
      </c>
      <c r="H705" s="28" t="s">
        <v>313</v>
      </c>
      <c r="I705" s="28"/>
      <c r="J705" s="28"/>
    </row>
    <row r="706" spans="1:10" x14ac:dyDescent="0.3">
      <c r="A706" s="28"/>
      <c r="B706" s="28" t="s">
        <v>1807</v>
      </c>
      <c r="C706" s="28" t="s">
        <v>1808</v>
      </c>
      <c r="D706" s="28" t="s">
        <v>1756</v>
      </c>
      <c r="E706" s="28" t="str">
        <f t="shared" si="13"/>
        <v>3.4</v>
      </c>
      <c r="F706" s="28">
        <v>73</v>
      </c>
      <c r="G706" s="28" t="s">
        <v>1809</v>
      </c>
      <c r="H706" s="28" t="s">
        <v>44</v>
      </c>
      <c r="I706" s="28"/>
      <c r="J706" s="28"/>
    </row>
    <row r="707" spans="1:10" x14ac:dyDescent="0.3">
      <c r="A707" s="28"/>
      <c r="B707" s="28" t="s">
        <v>1810</v>
      </c>
      <c r="C707" s="28" t="s">
        <v>1811</v>
      </c>
      <c r="D707" s="28" t="s">
        <v>1812</v>
      </c>
      <c r="E707" s="28" t="str">
        <f t="shared" si="13"/>
        <v>3.3</v>
      </c>
      <c r="F707" s="28" t="s">
        <v>8</v>
      </c>
      <c r="G707" s="28" t="s">
        <v>268</v>
      </c>
      <c r="H707" s="28" t="s">
        <v>166</v>
      </c>
      <c r="I707" s="28"/>
      <c r="J707" s="28"/>
    </row>
    <row r="708" spans="1:10" x14ac:dyDescent="0.3">
      <c r="A708" s="28"/>
      <c r="B708" s="28" t="s">
        <v>1813</v>
      </c>
      <c r="C708" s="28" t="s">
        <v>1814</v>
      </c>
      <c r="D708" s="28" t="s">
        <v>1812</v>
      </c>
      <c r="E708" s="28" t="str">
        <f t="shared" si="13"/>
        <v>3.3</v>
      </c>
      <c r="F708" s="28">
        <v>65</v>
      </c>
      <c r="G708" s="28" t="s">
        <v>1295</v>
      </c>
      <c r="H708" s="28" t="s">
        <v>97</v>
      </c>
      <c r="I708" s="28"/>
      <c r="J708" s="28"/>
    </row>
    <row r="709" spans="1:10" x14ac:dyDescent="0.3">
      <c r="A709" s="28"/>
      <c r="B709" s="28" t="s">
        <v>1815</v>
      </c>
      <c r="C709" s="28" t="s">
        <v>1816</v>
      </c>
      <c r="D709" s="28" t="s">
        <v>1812</v>
      </c>
      <c r="E709" s="28" t="str">
        <f t="shared" si="13"/>
        <v>3.3</v>
      </c>
      <c r="F709" s="28">
        <v>55</v>
      </c>
      <c r="G709" s="28" t="s">
        <v>1817</v>
      </c>
      <c r="H709" s="28" t="s">
        <v>10</v>
      </c>
      <c r="I709" s="28"/>
      <c r="J709" s="28"/>
    </row>
    <row r="710" spans="1:10" x14ac:dyDescent="0.3">
      <c r="A710" s="28"/>
      <c r="B710" s="28"/>
      <c r="C710" s="28"/>
      <c r="D710" s="28"/>
      <c r="E710" s="28" t="str">
        <f t="shared" si="13"/>
        <v/>
      </c>
      <c r="F710" s="28"/>
      <c r="G710" s="28"/>
      <c r="H710" s="28"/>
      <c r="I710" s="28"/>
      <c r="J710" s="28"/>
    </row>
    <row r="711" spans="1:10" x14ac:dyDescent="0.3">
      <c r="A711" s="28"/>
      <c r="B711" s="28" t="s">
        <v>1818</v>
      </c>
      <c r="C711" s="28" t="s">
        <v>1819</v>
      </c>
      <c r="D711" s="28" t="s">
        <v>1812</v>
      </c>
      <c r="E711" s="28" t="str">
        <f t="shared" si="13"/>
        <v>3.3</v>
      </c>
      <c r="F711" s="28">
        <v>61</v>
      </c>
      <c r="G711" s="28" t="s">
        <v>620</v>
      </c>
      <c r="H711" s="28" t="s">
        <v>10</v>
      </c>
      <c r="I711" s="28"/>
      <c r="J711" s="28"/>
    </row>
    <row r="712" spans="1:10" x14ac:dyDescent="0.3">
      <c r="A712" s="28"/>
      <c r="B712" s="28" t="s">
        <v>1820</v>
      </c>
      <c r="C712" s="28" t="s">
        <v>1821</v>
      </c>
      <c r="D712" s="28" t="s">
        <v>1812</v>
      </c>
      <c r="E712" s="28" t="str">
        <f t="shared" ref="E712:E775" si="14">MID(D712,2,3)</f>
        <v>3.3</v>
      </c>
      <c r="F712" s="28">
        <v>76</v>
      </c>
      <c r="G712" s="28" t="s">
        <v>755</v>
      </c>
      <c r="H712" s="28" t="s">
        <v>44</v>
      </c>
      <c r="I712" s="28"/>
      <c r="J712" s="28"/>
    </row>
    <row r="713" spans="1:10" x14ac:dyDescent="0.3">
      <c r="A713" s="28"/>
      <c r="B713" s="28" t="s">
        <v>1822</v>
      </c>
      <c r="C713" s="28" t="s">
        <v>1823</v>
      </c>
      <c r="D713" s="28" t="s">
        <v>1812</v>
      </c>
      <c r="E713" s="28" t="str">
        <f t="shared" si="14"/>
        <v>3.3</v>
      </c>
      <c r="F713" s="28">
        <v>64</v>
      </c>
      <c r="G713" s="28" t="s">
        <v>189</v>
      </c>
      <c r="H713" s="28" t="s">
        <v>9</v>
      </c>
      <c r="I713" s="28"/>
      <c r="J713" s="28"/>
    </row>
    <row r="714" spans="1:10" x14ac:dyDescent="0.3">
      <c r="A714" s="28"/>
      <c r="B714" s="28" t="s">
        <v>1824</v>
      </c>
      <c r="C714" s="28" t="s">
        <v>1825</v>
      </c>
      <c r="D714" s="28" t="s">
        <v>1812</v>
      </c>
      <c r="E714" s="28" t="str">
        <f t="shared" si="14"/>
        <v>3.3</v>
      </c>
      <c r="F714" s="28">
        <v>64</v>
      </c>
      <c r="G714" s="28" t="s">
        <v>122</v>
      </c>
      <c r="H714" s="28" t="s">
        <v>44</v>
      </c>
      <c r="I714" s="28"/>
      <c r="J714" s="28"/>
    </row>
    <row r="715" spans="1:10" x14ac:dyDescent="0.3">
      <c r="A715" s="28"/>
      <c r="B715" s="28" t="s">
        <v>1826</v>
      </c>
      <c r="C715" s="28" t="s">
        <v>1827</v>
      </c>
      <c r="D715" s="28" t="s">
        <v>1812</v>
      </c>
      <c r="E715" s="28" t="str">
        <f t="shared" si="14"/>
        <v>3.3</v>
      </c>
      <c r="F715" s="28">
        <v>58</v>
      </c>
      <c r="G715" s="28" t="s">
        <v>1828</v>
      </c>
      <c r="H715" s="28" t="s">
        <v>273</v>
      </c>
      <c r="I715" s="28"/>
      <c r="J715" s="28"/>
    </row>
    <row r="716" spans="1:10" x14ac:dyDescent="0.3">
      <c r="A716" s="28"/>
      <c r="B716" s="28" t="s">
        <v>1829</v>
      </c>
      <c r="C716" s="28" t="s">
        <v>1830</v>
      </c>
      <c r="D716" s="28" t="s">
        <v>1812</v>
      </c>
      <c r="E716" s="28" t="str">
        <f t="shared" si="14"/>
        <v>3.3</v>
      </c>
      <c r="F716" s="28">
        <v>62</v>
      </c>
      <c r="G716" s="28" t="s">
        <v>374</v>
      </c>
      <c r="H716" s="28" t="s">
        <v>7</v>
      </c>
      <c r="I716" s="28"/>
      <c r="J716" s="28"/>
    </row>
    <row r="717" spans="1:10" x14ac:dyDescent="0.3">
      <c r="A717" s="28"/>
      <c r="B717" s="28" t="s">
        <v>1831</v>
      </c>
      <c r="C717" s="28" t="s">
        <v>1832</v>
      </c>
      <c r="D717" s="28" t="s">
        <v>1812</v>
      </c>
      <c r="E717" s="28" t="str">
        <f t="shared" si="14"/>
        <v>3.3</v>
      </c>
      <c r="F717" s="28">
        <v>73</v>
      </c>
      <c r="G717" s="28" t="s">
        <v>122</v>
      </c>
      <c r="H717" s="28" t="s">
        <v>44</v>
      </c>
      <c r="I717" s="28"/>
      <c r="J717" s="28"/>
    </row>
    <row r="718" spans="1:10" x14ac:dyDescent="0.3">
      <c r="A718" s="28"/>
      <c r="B718" s="28" t="s">
        <v>1833</v>
      </c>
      <c r="C718" s="28" t="s">
        <v>1834</v>
      </c>
      <c r="D718" s="28" t="s">
        <v>1812</v>
      </c>
      <c r="E718" s="28" t="str">
        <f t="shared" si="14"/>
        <v>3.3</v>
      </c>
      <c r="F718" s="28">
        <v>58</v>
      </c>
      <c r="G718" s="28" t="s">
        <v>1020</v>
      </c>
      <c r="H718" s="28" t="s">
        <v>44</v>
      </c>
      <c r="I718" s="28"/>
      <c r="J718" s="28"/>
    </row>
    <row r="719" spans="1:10" x14ac:dyDescent="0.3">
      <c r="A719" s="28"/>
      <c r="B719" s="28" t="s">
        <v>1835</v>
      </c>
      <c r="C719" s="28" t="s">
        <v>1836</v>
      </c>
      <c r="D719" s="28" t="s">
        <v>1812</v>
      </c>
      <c r="E719" s="28" t="str">
        <f t="shared" si="14"/>
        <v>3.3</v>
      </c>
      <c r="F719" s="28">
        <v>75</v>
      </c>
      <c r="G719" s="28" t="s">
        <v>122</v>
      </c>
      <c r="H719" s="28" t="s">
        <v>44</v>
      </c>
      <c r="I719" s="28"/>
      <c r="J719" s="28"/>
    </row>
    <row r="720" spans="1:10" x14ac:dyDescent="0.3">
      <c r="A720" s="28"/>
      <c r="B720" s="28" t="s">
        <v>1837</v>
      </c>
      <c r="C720" s="28" t="s">
        <v>1838</v>
      </c>
      <c r="D720" s="28" t="s">
        <v>1812</v>
      </c>
      <c r="E720" s="28" t="str">
        <f t="shared" si="14"/>
        <v>3.3</v>
      </c>
      <c r="F720" s="28">
        <v>76</v>
      </c>
      <c r="G720" s="28" t="s">
        <v>1839</v>
      </c>
      <c r="H720" s="28" t="s">
        <v>5</v>
      </c>
      <c r="I720" s="28"/>
      <c r="J720" s="28"/>
    </row>
    <row r="721" spans="1:10" x14ac:dyDescent="0.3">
      <c r="A721" s="28"/>
      <c r="B721" s="28"/>
      <c r="C721" s="28"/>
      <c r="D721" s="28"/>
      <c r="E721" s="28" t="str">
        <f t="shared" si="14"/>
        <v/>
      </c>
      <c r="F721" s="28"/>
      <c r="G721" s="28"/>
      <c r="H721" s="28"/>
      <c r="I721" s="28"/>
      <c r="J721" s="28"/>
    </row>
    <row r="722" spans="1:10" x14ac:dyDescent="0.3">
      <c r="A722" s="28"/>
      <c r="B722" s="28" t="s">
        <v>1840</v>
      </c>
      <c r="C722" s="28" t="s">
        <v>1841</v>
      </c>
      <c r="D722" s="28" t="s">
        <v>1812</v>
      </c>
      <c r="E722" s="28" t="str">
        <f t="shared" si="14"/>
        <v>3.3</v>
      </c>
      <c r="F722" s="28">
        <v>71</v>
      </c>
      <c r="G722" s="28" t="s">
        <v>122</v>
      </c>
      <c r="H722" s="28" t="s">
        <v>44</v>
      </c>
      <c r="I722" s="28"/>
      <c r="J722" s="28"/>
    </row>
    <row r="723" spans="1:10" x14ac:dyDescent="0.3">
      <c r="A723" s="28"/>
      <c r="B723" s="28" t="s">
        <v>1842</v>
      </c>
      <c r="C723" s="28" t="s">
        <v>1843</v>
      </c>
      <c r="D723" s="28" t="s">
        <v>1812</v>
      </c>
      <c r="E723" s="28" t="str">
        <f t="shared" si="14"/>
        <v>3.3</v>
      </c>
      <c r="F723" s="28">
        <v>68</v>
      </c>
      <c r="G723" s="28" t="s">
        <v>306</v>
      </c>
      <c r="H723" s="28" t="s">
        <v>44</v>
      </c>
      <c r="I723" s="28"/>
      <c r="J723" s="28"/>
    </row>
    <row r="724" spans="1:10" x14ac:dyDescent="0.3">
      <c r="A724" s="28"/>
      <c r="B724" s="28" t="s">
        <v>1844</v>
      </c>
      <c r="C724" s="28" t="s">
        <v>1845</v>
      </c>
      <c r="D724" s="28" t="s">
        <v>1812</v>
      </c>
      <c r="E724" s="28" t="str">
        <f t="shared" si="14"/>
        <v>3.3</v>
      </c>
      <c r="F724" s="28">
        <v>65</v>
      </c>
      <c r="G724" s="28" t="s">
        <v>1231</v>
      </c>
      <c r="H724" s="28" t="s">
        <v>4</v>
      </c>
      <c r="I724" s="28"/>
      <c r="J724" s="28"/>
    </row>
    <row r="725" spans="1:10" x14ac:dyDescent="0.3">
      <c r="A725" s="28"/>
      <c r="B725" s="28" t="s">
        <v>1844</v>
      </c>
      <c r="C725" s="28" t="s">
        <v>1846</v>
      </c>
      <c r="D725" s="28" t="s">
        <v>1812</v>
      </c>
      <c r="E725" s="28" t="str">
        <f t="shared" si="14"/>
        <v>3.3</v>
      </c>
      <c r="F725" s="28">
        <v>78</v>
      </c>
      <c r="G725" s="28" t="s">
        <v>1231</v>
      </c>
      <c r="H725" s="28" t="s">
        <v>4</v>
      </c>
      <c r="I725" s="28"/>
      <c r="J725" s="28"/>
    </row>
    <row r="726" spans="1:10" x14ac:dyDescent="0.3">
      <c r="A726" s="28"/>
      <c r="B726" s="28" t="s">
        <v>1847</v>
      </c>
      <c r="C726" s="28" t="s">
        <v>1848</v>
      </c>
      <c r="D726" s="28" t="s">
        <v>1812</v>
      </c>
      <c r="E726" s="28" t="str">
        <f t="shared" si="14"/>
        <v>3.3</v>
      </c>
      <c r="F726" s="28">
        <v>58</v>
      </c>
      <c r="G726" s="28" t="s">
        <v>320</v>
      </c>
      <c r="H726" s="28" t="s">
        <v>10</v>
      </c>
      <c r="I726" s="28"/>
      <c r="J726" s="28"/>
    </row>
    <row r="727" spans="1:10" x14ac:dyDescent="0.3">
      <c r="A727" s="28"/>
      <c r="B727" s="28" t="s">
        <v>1849</v>
      </c>
      <c r="C727" s="28" t="s">
        <v>1850</v>
      </c>
      <c r="D727" s="28" t="s">
        <v>1812</v>
      </c>
      <c r="E727" s="28" t="str">
        <f t="shared" si="14"/>
        <v>3.3</v>
      </c>
      <c r="F727" s="28">
        <v>44</v>
      </c>
      <c r="G727" s="28" t="s">
        <v>199</v>
      </c>
      <c r="H727" s="28" t="s">
        <v>44</v>
      </c>
      <c r="I727" s="28"/>
      <c r="J727" s="28"/>
    </row>
    <row r="728" spans="1:10" x14ac:dyDescent="0.3">
      <c r="A728" s="28"/>
      <c r="B728" s="28" t="s">
        <v>1851</v>
      </c>
      <c r="C728" s="28" t="s">
        <v>1852</v>
      </c>
      <c r="D728" s="28" t="s">
        <v>1812</v>
      </c>
      <c r="E728" s="28" t="str">
        <f t="shared" si="14"/>
        <v>3.3</v>
      </c>
      <c r="F728" s="28">
        <v>67</v>
      </c>
      <c r="G728" s="28" t="s">
        <v>620</v>
      </c>
      <c r="H728" s="28" t="s">
        <v>97</v>
      </c>
      <c r="I728" s="28"/>
      <c r="J728" s="28"/>
    </row>
    <row r="729" spans="1:10" x14ac:dyDescent="0.3">
      <c r="A729" s="28"/>
      <c r="B729" s="28" t="s">
        <v>1853</v>
      </c>
      <c r="C729" s="28" t="s">
        <v>1854</v>
      </c>
      <c r="D729" s="28" t="s">
        <v>1812</v>
      </c>
      <c r="E729" s="28" t="str">
        <f t="shared" si="14"/>
        <v>3.3</v>
      </c>
      <c r="F729" s="28">
        <v>67</v>
      </c>
      <c r="G729" s="28" t="s">
        <v>1855</v>
      </c>
      <c r="H729" s="28" t="s">
        <v>44</v>
      </c>
      <c r="I729" s="28"/>
      <c r="J729" s="28"/>
    </row>
    <row r="730" spans="1:10" x14ac:dyDescent="0.3">
      <c r="A730" s="28"/>
      <c r="B730" s="28" t="s">
        <v>1856</v>
      </c>
      <c r="C730" s="28" t="s">
        <v>1857</v>
      </c>
      <c r="D730" s="28" t="s">
        <v>1812</v>
      </c>
      <c r="E730" s="28" t="str">
        <f t="shared" si="14"/>
        <v>3.3</v>
      </c>
      <c r="F730" s="28">
        <v>76</v>
      </c>
      <c r="G730" s="28" t="s">
        <v>1095</v>
      </c>
      <c r="H730" s="28" t="s">
        <v>44</v>
      </c>
      <c r="I730" s="28"/>
      <c r="J730" s="28"/>
    </row>
    <row r="731" spans="1:10" x14ac:dyDescent="0.3">
      <c r="A731" s="28"/>
      <c r="B731" s="28" t="s">
        <v>1858</v>
      </c>
      <c r="C731" s="28" t="s">
        <v>1859</v>
      </c>
      <c r="D731" s="28" t="s">
        <v>1812</v>
      </c>
      <c r="E731" s="28" t="str">
        <f t="shared" si="14"/>
        <v>3.3</v>
      </c>
      <c r="F731" s="28">
        <v>85</v>
      </c>
      <c r="G731" s="28" t="s">
        <v>1102</v>
      </c>
      <c r="H731" s="28" t="s">
        <v>313</v>
      </c>
      <c r="I731" s="28"/>
      <c r="J731" s="28"/>
    </row>
    <row r="732" spans="1:10" x14ac:dyDescent="0.3">
      <c r="A732" s="28"/>
      <c r="B732" s="28"/>
      <c r="C732" s="28"/>
      <c r="D732" s="28"/>
      <c r="E732" s="28" t="str">
        <f t="shared" si="14"/>
        <v/>
      </c>
      <c r="F732" s="28"/>
      <c r="G732" s="28"/>
      <c r="H732" s="28"/>
      <c r="I732" s="28"/>
      <c r="J732" s="28"/>
    </row>
    <row r="733" spans="1:10" x14ac:dyDescent="0.3">
      <c r="A733" s="28"/>
      <c r="B733" s="28" t="s">
        <v>1860</v>
      </c>
      <c r="C733" s="28" t="s">
        <v>1861</v>
      </c>
      <c r="D733" s="28" t="s">
        <v>1812</v>
      </c>
      <c r="E733" s="28" t="str">
        <f t="shared" si="14"/>
        <v>3.3</v>
      </c>
      <c r="F733" s="28">
        <v>71</v>
      </c>
      <c r="G733" s="28" t="s">
        <v>68</v>
      </c>
      <c r="H733" s="28" t="s">
        <v>44</v>
      </c>
      <c r="I733" s="28"/>
      <c r="J733" s="28"/>
    </row>
    <row r="734" spans="1:10" x14ac:dyDescent="0.3">
      <c r="A734" s="28"/>
      <c r="B734" s="28" t="s">
        <v>1862</v>
      </c>
      <c r="C734" s="28" t="s">
        <v>1863</v>
      </c>
      <c r="D734" s="28" t="s">
        <v>1812</v>
      </c>
      <c r="E734" s="28" t="str">
        <f t="shared" si="14"/>
        <v>3.3</v>
      </c>
      <c r="F734" s="28">
        <v>89</v>
      </c>
      <c r="G734" s="28" t="s">
        <v>207</v>
      </c>
      <c r="H734" s="28" t="s">
        <v>6</v>
      </c>
      <c r="I734" s="28"/>
      <c r="J734" s="28"/>
    </row>
    <row r="735" spans="1:10" x14ac:dyDescent="0.3">
      <c r="A735" s="28"/>
      <c r="B735" s="28" t="s">
        <v>1864</v>
      </c>
      <c r="C735" s="28" t="s">
        <v>1865</v>
      </c>
      <c r="D735" s="28" t="s">
        <v>1866</v>
      </c>
      <c r="E735" s="28" t="str">
        <f t="shared" si="14"/>
        <v>3.2</v>
      </c>
      <c r="F735" s="28">
        <v>73</v>
      </c>
      <c r="G735" s="28" t="s">
        <v>268</v>
      </c>
      <c r="H735" s="28" t="s">
        <v>515</v>
      </c>
      <c r="I735" s="28"/>
      <c r="J735" s="28"/>
    </row>
    <row r="736" spans="1:10" x14ac:dyDescent="0.3">
      <c r="A736" s="28"/>
      <c r="B736" s="28" t="s">
        <v>1867</v>
      </c>
      <c r="C736" s="28" t="s">
        <v>1868</v>
      </c>
      <c r="D736" s="28" t="s">
        <v>1866</v>
      </c>
      <c r="E736" s="28" t="str">
        <f t="shared" si="14"/>
        <v>3.2</v>
      </c>
      <c r="F736" s="28">
        <v>74</v>
      </c>
      <c r="G736" s="28" t="s">
        <v>199</v>
      </c>
      <c r="H736" s="28" t="s">
        <v>44</v>
      </c>
      <c r="I736" s="28"/>
      <c r="J736" s="28"/>
    </row>
    <row r="737" spans="1:10" x14ac:dyDescent="0.3">
      <c r="A737" s="28"/>
      <c r="B737" s="28" t="s">
        <v>1869</v>
      </c>
      <c r="C737" s="28" t="s">
        <v>1870</v>
      </c>
      <c r="D737" s="28" t="s">
        <v>1866</v>
      </c>
      <c r="E737" s="28" t="str">
        <f t="shared" si="14"/>
        <v>3.2</v>
      </c>
      <c r="F737" s="28">
        <v>62</v>
      </c>
      <c r="G737" s="28" t="s">
        <v>1871</v>
      </c>
      <c r="H737" s="28" t="s">
        <v>44</v>
      </c>
      <c r="I737" s="28"/>
      <c r="J737" s="28"/>
    </row>
    <row r="738" spans="1:10" x14ac:dyDescent="0.3">
      <c r="A738" s="28"/>
      <c r="B738" s="28" t="s">
        <v>1872</v>
      </c>
      <c r="C738" s="28" t="s">
        <v>1873</v>
      </c>
      <c r="D738" s="28" t="s">
        <v>1866</v>
      </c>
      <c r="E738" s="28" t="str">
        <f t="shared" si="14"/>
        <v>3.2</v>
      </c>
      <c r="F738" s="28">
        <v>80</v>
      </c>
      <c r="G738" s="28" t="s">
        <v>145</v>
      </c>
      <c r="H738" s="28" t="s">
        <v>1874</v>
      </c>
      <c r="I738" s="28"/>
      <c r="J738" s="28"/>
    </row>
    <row r="739" spans="1:10" x14ac:dyDescent="0.3">
      <c r="A739" s="28"/>
      <c r="B739" s="28" t="s">
        <v>1875</v>
      </c>
      <c r="C739" s="28" t="s">
        <v>1876</v>
      </c>
      <c r="D739" s="28" t="s">
        <v>1866</v>
      </c>
      <c r="E739" s="28" t="str">
        <f t="shared" si="14"/>
        <v>3.2</v>
      </c>
      <c r="F739" s="28">
        <v>68</v>
      </c>
      <c r="G739" s="28" t="s">
        <v>1877</v>
      </c>
      <c r="H739" s="28" t="s">
        <v>44</v>
      </c>
      <c r="I739" s="28"/>
      <c r="J739" s="28"/>
    </row>
    <row r="740" spans="1:10" x14ac:dyDescent="0.3">
      <c r="A740" s="28"/>
      <c r="B740" s="28" t="s">
        <v>1878</v>
      </c>
      <c r="C740" s="28" t="s">
        <v>1879</v>
      </c>
      <c r="D740" s="28" t="s">
        <v>1866</v>
      </c>
      <c r="E740" s="28" t="str">
        <f t="shared" si="14"/>
        <v>3.2</v>
      </c>
      <c r="F740" s="28">
        <v>54</v>
      </c>
      <c r="G740" s="28" t="s">
        <v>1880</v>
      </c>
      <c r="H740" s="28" t="s">
        <v>161</v>
      </c>
      <c r="I740" s="28"/>
      <c r="J740" s="28"/>
    </row>
    <row r="741" spans="1:10" x14ac:dyDescent="0.3">
      <c r="A741" s="28"/>
      <c r="B741" s="28" t="s">
        <v>1878</v>
      </c>
      <c r="C741" s="28" t="s">
        <v>1881</v>
      </c>
      <c r="D741" s="28" t="s">
        <v>1866</v>
      </c>
      <c r="E741" s="28" t="str">
        <f t="shared" si="14"/>
        <v>3.2</v>
      </c>
      <c r="F741" s="28">
        <v>51</v>
      </c>
      <c r="G741" s="28" t="s">
        <v>1880</v>
      </c>
      <c r="H741" s="28" t="s">
        <v>161</v>
      </c>
      <c r="I741" s="28"/>
      <c r="J741" s="28"/>
    </row>
    <row r="742" spans="1:10" x14ac:dyDescent="0.3">
      <c r="A742" s="28"/>
      <c r="B742" s="28" t="s">
        <v>1882</v>
      </c>
      <c r="C742" s="28" t="s">
        <v>1883</v>
      </c>
      <c r="D742" s="28" t="s">
        <v>1866</v>
      </c>
      <c r="E742" s="28" t="str">
        <f t="shared" si="14"/>
        <v>3.2</v>
      </c>
      <c r="F742" s="28">
        <v>55</v>
      </c>
      <c r="G742" s="28" t="s">
        <v>1270</v>
      </c>
      <c r="H742" s="28" t="s">
        <v>10</v>
      </c>
      <c r="I742" s="28"/>
      <c r="J742" s="28"/>
    </row>
    <row r="743" spans="1:10" x14ac:dyDescent="0.3">
      <c r="A743" s="28"/>
      <c r="B743" s="28"/>
      <c r="C743" s="28"/>
      <c r="D743" s="28"/>
      <c r="E743" s="28" t="str">
        <f t="shared" si="14"/>
        <v/>
      </c>
      <c r="F743" s="28"/>
      <c r="G743" s="28"/>
      <c r="H743" s="28"/>
      <c r="I743" s="28"/>
      <c r="J743" s="28"/>
    </row>
    <row r="744" spans="1:10" x14ac:dyDescent="0.3">
      <c r="A744" s="28"/>
      <c r="B744" s="28" t="s">
        <v>1884</v>
      </c>
      <c r="C744" s="28" t="s">
        <v>1885</v>
      </c>
      <c r="D744" s="28" t="s">
        <v>1866</v>
      </c>
      <c r="E744" s="28" t="str">
        <f t="shared" si="14"/>
        <v>3.2</v>
      </c>
      <c r="F744" s="28">
        <v>72</v>
      </c>
      <c r="G744" s="28" t="s">
        <v>421</v>
      </c>
      <c r="H744" s="28" t="s">
        <v>4</v>
      </c>
      <c r="I744" s="28"/>
      <c r="J744" s="28"/>
    </row>
    <row r="745" spans="1:10" x14ac:dyDescent="0.3">
      <c r="A745" s="28"/>
      <c r="B745" s="28" t="s">
        <v>1886</v>
      </c>
      <c r="C745" s="28" t="s">
        <v>1887</v>
      </c>
      <c r="D745" s="28" t="s">
        <v>1866</v>
      </c>
      <c r="E745" s="28" t="str">
        <f t="shared" si="14"/>
        <v>3.2</v>
      </c>
      <c r="F745" s="28">
        <v>56</v>
      </c>
      <c r="G745" s="28" t="s">
        <v>268</v>
      </c>
      <c r="H745" s="28" t="s">
        <v>1888</v>
      </c>
      <c r="I745" s="28"/>
      <c r="J745" s="28"/>
    </row>
    <row r="746" spans="1:10" x14ac:dyDescent="0.3">
      <c r="A746" s="28"/>
      <c r="B746" s="28" t="s">
        <v>1889</v>
      </c>
      <c r="C746" s="28" t="s">
        <v>1890</v>
      </c>
      <c r="D746" s="28" t="s">
        <v>1866</v>
      </c>
      <c r="E746" s="28" t="str">
        <f t="shared" si="14"/>
        <v>3.2</v>
      </c>
      <c r="F746" s="28">
        <v>80</v>
      </c>
      <c r="G746" s="28" t="s">
        <v>1891</v>
      </c>
      <c r="H746" s="28" t="s">
        <v>44</v>
      </c>
      <c r="I746" s="28"/>
      <c r="J746" s="28"/>
    </row>
    <row r="747" spans="1:10" x14ac:dyDescent="0.3">
      <c r="A747" s="28"/>
      <c r="B747" s="28" t="s">
        <v>1892</v>
      </c>
      <c r="C747" s="28" t="s">
        <v>1893</v>
      </c>
      <c r="D747" s="28" t="s">
        <v>1866</v>
      </c>
      <c r="E747" s="28" t="str">
        <f t="shared" si="14"/>
        <v>3.2</v>
      </c>
      <c r="F747" s="28">
        <v>54</v>
      </c>
      <c r="G747" s="28" t="s">
        <v>1020</v>
      </c>
      <c r="H747" s="28" t="s">
        <v>44</v>
      </c>
      <c r="I747" s="28"/>
      <c r="J747" s="28"/>
    </row>
    <row r="748" spans="1:10" x14ac:dyDescent="0.3">
      <c r="A748" s="28"/>
      <c r="B748" s="28" t="s">
        <v>1894</v>
      </c>
      <c r="C748" s="28" t="s">
        <v>1895</v>
      </c>
      <c r="D748" s="28" t="s">
        <v>1866</v>
      </c>
      <c r="E748" s="28" t="str">
        <f t="shared" si="14"/>
        <v>3.2</v>
      </c>
      <c r="F748" s="28">
        <v>52</v>
      </c>
      <c r="G748" s="28" t="s">
        <v>1896</v>
      </c>
      <c r="H748" s="28" t="s">
        <v>161</v>
      </c>
      <c r="I748" s="28"/>
      <c r="J748" s="28"/>
    </row>
    <row r="749" spans="1:10" x14ac:dyDescent="0.3">
      <c r="A749" s="28"/>
      <c r="B749" s="28" t="s">
        <v>1897</v>
      </c>
      <c r="C749" s="28" t="s">
        <v>1898</v>
      </c>
      <c r="D749" s="28" t="s">
        <v>1866</v>
      </c>
      <c r="E749" s="28" t="str">
        <f t="shared" si="14"/>
        <v>3.2</v>
      </c>
      <c r="F749" s="28">
        <v>46</v>
      </c>
      <c r="G749" s="28" t="s">
        <v>1630</v>
      </c>
      <c r="H749" s="28" t="s">
        <v>44</v>
      </c>
      <c r="I749" s="28"/>
      <c r="J749" s="28"/>
    </row>
    <row r="750" spans="1:10" x14ac:dyDescent="0.3">
      <c r="A750" s="28"/>
      <c r="B750" s="28" t="s">
        <v>1899</v>
      </c>
      <c r="C750" s="28" t="s">
        <v>1900</v>
      </c>
      <c r="D750" s="28" t="s">
        <v>1866</v>
      </c>
      <c r="E750" s="28" t="str">
        <f t="shared" si="14"/>
        <v>3.2</v>
      </c>
      <c r="F750" s="28">
        <v>67</v>
      </c>
      <c r="G750" s="28" t="s">
        <v>268</v>
      </c>
      <c r="H750" s="28" t="s">
        <v>302</v>
      </c>
      <c r="I750" s="28"/>
      <c r="J750" s="28"/>
    </row>
    <row r="751" spans="1:10" x14ac:dyDescent="0.3">
      <c r="A751" s="28"/>
      <c r="B751" s="28" t="s">
        <v>1901</v>
      </c>
      <c r="C751" s="28" t="s">
        <v>1902</v>
      </c>
      <c r="D751" s="28" t="s">
        <v>1866</v>
      </c>
      <c r="E751" s="28" t="str">
        <f t="shared" si="14"/>
        <v>3.2</v>
      </c>
      <c r="F751" s="28">
        <v>49</v>
      </c>
      <c r="G751" s="28" t="s">
        <v>1903</v>
      </c>
      <c r="H751" s="28" t="s">
        <v>3</v>
      </c>
      <c r="I751" s="28"/>
      <c r="J751" s="28"/>
    </row>
    <row r="752" spans="1:10" x14ac:dyDescent="0.3">
      <c r="A752" s="28"/>
      <c r="B752" s="28" t="s">
        <v>1904</v>
      </c>
      <c r="C752" s="28" t="s">
        <v>1905</v>
      </c>
      <c r="D752" s="28" t="s">
        <v>1866</v>
      </c>
      <c r="E752" s="28" t="str">
        <f t="shared" si="14"/>
        <v>3.2</v>
      </c>
      <c r="F752" s="28">
        <v>63</v>
      </c>
      <c r="G752" s="28" t="s">
        <v>1906</v>
      </c>
      <c r="H752" s="28" t="s">
        <v>44</v>
      </c>
      <c r="I752" s="28"/>
      <c r="J752" s="28"/>
    </row>
    <row r="753" spans="1:10" x14ac:dyDescent="0.3">
      <c r="A753" s="28"/>
      <c r="B753" s="28" t="s">
        <v>1907</v>
      </c>
      <c r="C753" s="28" t="s">
        <v>1908</v>
      </c>
      <c r="D753" s="28" t="s">
        <v>1866</v>
      </c>
      <c r="E753" s="28" t="str">
        <f t="shared" si="14"/>
        <v>3.2</v>
      </c>
      <c r="F753" s="28" t="s">
        <v>8</v>
      </c>
      <c r="G753" s="28" t="s">
        <v>764</v>
      </c>
      <c r="H753" s="28" t="s">
        <v>4</v>
      </c>
      <c r="I753" s="28"/>
      <c r="J753" s="28"/>
    </row>
    <row r="754" spans="1:10" x14ac:dyDescent="0.3">
      <c r="A754" s="28"/>
      <c r="B754" s="28"/>
      <c r="C754" s="28"/>
      <c r="D754" s="28"/>
      <c r="E754" s="28" t="str">
        <f t="shared" si="14"/>
        <v/>
      </c>
      <c r="F754" s="28"/>
      <c r="G754" s="28"/>
      <c r="H754" s="28"/>
      <c r="I754" s="28"/>
      <c r="J754" s="28"/>
    </row>
    <row r="755" spans="1:10" x14ac:dyDescent="0.3">
      <c r="A755" s="28"/>
      <c r="B755" s="28" t="s">
        <v>1909</v>
      </c>
      <c r="C755" s="28" t="s">
        <v>1910</v>
      </c>
      <c r="D755" s="28" t="s">
        <v>1911</v>
      </c>
      <c r="E755" s="28" t="str">
        <f t="shared" si="14"/>
        <v>3.1</v>
      </c>
      <c r="F755" s="28">
        <v>75</v>
      </c>
      <c r="G755" s="28" t="s">
        <v>1912</v>
      </c>
      <c r="H755" s="28" t="s">
        <v>44</v>
      </c>
      <c r="I755" s="28"/>
      <c r="J755" s="28"/>
    </row>
    <row r="756" spans="1:10" x14ac:dyDescent="0.3">
      <c r="A756" s="28"/>
      <c r="B756" s="28" t="s">
        <v>1913</v>
      </c>
      <c r="C756" s="28" t="s">
        <v>1914</v>
      </c>
      <c r="D756" s="28" t="s">
        <v>1911</v>
      </c>
      <c r="E756" s="28" t="str">
        <f t="shared" si="14"/>
        <v>3.1</v>
      </c>
      <c r="F756" s="28">
        <v>60</v>
      </c>
      <c r="G756" s="28" t="s">
        <v>268</v>
      </c>
      <c r="H756" s="28" t="s">
        <v>584</v>
      </c>
      <c r="I756" s="28"/>
      <c r="J756" s="28"/>
    </row>
    <row r="757" spans="1:10" x14ac:dyDescent="0.3">
      <c r="A757" s="28"/>
      <c r="B757" s="28" t="s">
        <v>1915</v>
      </c>
      <c r="C757" s="28" t="s">
        <v>1916</v>
      </c>
      <c r="D757" s="28" t="s">
        <v>1911</v>
      </c>
      <c r="E757" s="28" t="str">
        <f t="shared" si="14"/>
        <v>3.1</v>
      </c>
      <c r="F757" s="28">
        <v>56</v>
      </c>
      <c r="G757" s="28" t="s">
        <v>1020</v>
      </c>
      <c r="H757" s="28" t="s">
        <v>44</v>
      </c>
      <c r="I757" s="28"/>
      <c r="J757" s="28"/>
    </row>
    <row r="758" spans="1:10" x14ac:dyDescent="0.3">
      <c r="A758" s="28"/>
      <c r="B758" s="28" t="s">
        <v>1917</v>
      </c>
      <c r="C758" s="28" t="s">
        <v>1918</v>
      </c>
      <c r="D758" s="28" t="s">
        <v>1911</v>
      </c>
      <c r="E758" s="28" t="str">
        <f t="shared" si="14"/>
        <v>3.1</v>
      </c>
      <c r="F758" s="28">
        <v>76</v>
      </c>
      <c r="G758" s="28" t="s">
        <v>1903</v>
      </c>
      <c r="H758" s="28" t="s">
        <v>5</v>
      </c>
      <c r="I758" s="28"/>
      <c r="J758" s="28"/>
    </row>
    <row r="759" spans="1:10" x14ac:dyDescent="0.3">
      <c r="A759" s="28"/>
      <c r="B759" s="28" t="s">
        <v>1919</v>
      </c>
      <c r="C759" s="28" t="s">
        <v>1920</v>
      </c>
      <c r="D759" s="28" t="s">
        <v>1911</v>
      </c>
      <c r="E759" s="28" t="str">
        <f t="shared" si="14"/>
        <v>3.1</v>
      </c>
      <c r="F759" s="28">
        <v>80</v>
      </c>
      <c r="G759" s="28" t="s">
        <v>435</v>
      </c>
      <c r="H759" s="28" t="s">
        <v>64</v>
      </c>
      <c r="I759" s="28"/>
      <c r="J759" s="28"/>
    </row>
    <row r="760" spans="1:10" x14ac:dyDescent="0.3">
      <c r="A760" s="28"/>
      <c r="B760" s="28" t="s">
        <v>1921</v>
      </c>
      <c r="C760" s="28" t="s">
        <v>1922</v>
      </c>
      <c r="D760" s="28" t="s">
        <v>1911</v>
      </c>
      <c r="E760" s="28" t="str">
        <f t="shared" si="14"/>
        <v>3.1</v>
      </c>
      <c r="F760" s="28">
        <v>78</v>
      </c>
      <c r="G760" s="28" t="s">
        <v>1923</v>
      </c>
      <c r="H760" s="28" t="s">
        <v>7</v>
      </c>
      <c r="I760" s="28"/>
      <c r="J760" s="28"/>
    </row>
    <row r="761" spans="1:10" x14ac:dyDescent="0.3">
      <c r="A761" s="28"/>
      <c r="B761" s="28" t="s">
        <v>1924</v>
      </c>
      <c r="C761" s="28" t="s">
        <v>1925</v>
      </c>
      <c r="D761" s="28" t="s">
        <v>1911</v>
      </c>
      <c r="E761" s="28" t="str">
        <f t="shared" si="14"/>
        <v>3.1</v>
      </c>
      <c r="F761" s="28">
        <v>74</v>
      </c>
      <c r="G761" s="28" t="s">
        <v>400</v>
      </c>
      <c r="H761" s="28" t="s">
        <v>1926</v>
      </c>
      <c r="I761" s="28"/>
      <c r="J761" s="28"/>
    </row>
    <row r="762" spans="1:10" x14ac:dyDescent="0.3">
      <c r="A762" s="28"/>
      <c r="B762" s="28" t="s">
        <v>1927</v>
      </c>
      <c r="C762" s="28" t="s">
        <v>1928</v>
      </c>
      <c r="D762" s="28" t="s">
        <v>1911</v>
      </c>
      <c r="E762" s="28" t="str">
        <f t="shared" si="14"/>
        <v>3.1</v>
      </c>
      <c r="F762" s="28">
        <v>88</v>
      </c>
      <c r="G762" s="28" t="s">
        <v>1929</v>
      </c>
      <c r="H762" s="28" t="s">
        <v>9</v>
      </c>
      <c r="I762" s="28"/>
      <c r="J762" s="28"/>
    </row>
    <row r="763" spans="1:10" x14ac:dyDescent="0.3">
      <c r="A763" s="28"/>
      <c r="B763" s="28" t="s">
        <v>1930</v>
      </c>
      <c r="C763" s="28" t="s">
        <v>1931</v>
      </c>
      <c r="D763" s="28" t="s">
        <v>1911</v>
      </c>
      <c r="E763" s="28" t="str">
        <f t="shared" si="14"/>
        <v>3.1</v>
      </c>
      <c r="F763" s="28">
        <v>62</v>
      </c>
      <c r="G763" s="28" t="s">
        <v>833</v>
      </c>
      <c r="H763" s="28" t="s">
        <v>834</v>
      </c>
      <c r="I763" s="28"/>
      <c r="J763" s="28"/>
    </row>
    <row r="764" spans="1:10" x14ac:dyDescent="0.3">
      <c r="A764" s="28"/>
      <c r="B764" s="28" t="s">
        <v>1932</v>
      </c>
      <c r="C764" s="28" t="s">
        <v>1933</v>
      </c>
      <c r="D764" s="28" t="s">
        <v>1911</v>
      </c>
      <c r="E764" s="28" t="str">
        <f t="shared" si="14"/>
        <v>3.1</v>
      </c>
      <c r="F764" s="28">
        <v>66</v>
      </c>
      <c r="G764" s="28" t="s">
        <v>1934</v>
      </c>
      <c r="H764" s="28" t="s">
        <v>44</v>
      </c>
      <c r="I764" s="28"/>
      <c r="J764" s="28"/>
    </row>
    <row r="765" spans="1:10" x14ac:dyDescent="0.3">
      <c r="A765" s="28"/>
      <c r="B765" s="28"/>
      <c r="C765" s="28"/>
      <c r="D765" s="28"/>
      <c r="E765" s="28" t="str">
        <f t="shared" si="14"/>
        <v/>
      </c>
      <c r="F765" s="28"/>
      <c r="G765" s="28"/>
      <c r="H765" s="28"/>
      <c r="I765" s="28"/>
      <c r="J765" s="28"/>
    </row>
    <row r="766" spans="1:10" x14ac:dyDescent="0.3">
      <c r="A766" s="28"/>
      <c r="B766" s="28" t="s">
        <v>1935</v>
      </c>
      <c r="C766" s="28" t="s">
        <v>1936</v>
      </c>
      <c r="D766" s="28" t="s">
        <v>1911</v>
      </c>
      <c r="E766" s="28" t="str">
        <f t="shared" si="14"/>
        <v>3.1</v>
      </c>
      <c r="F766" s="28">
        <v>50</v>
      </c>
      <c r="G766" s="28" t="s">
        <v>68</v>
      </c>
      <c r="H766" s="28" t="s">
        <v>563</v>
      </c>
      <c r="I766" s="28"/>
      <c r="J766" s="28"/>
    </row>
    <row r="767" spans="1:10" x14ac:dyDescent="0.3">
      <c r="A767" s="28"/>
      <c r="B767" s="28" t="s">
        <v>1937</v>
      </c>
      <c r="C767" s="28" t="s">
        <v>1938</v>
      </c>
      <c r="D767" s="28" t="s">
        <v>1911</v>
      </c>
      <c r="E767" s="28" t="str">
        <f t="shared" si="14"/>
        <v>3.1</v>
      </c>
      <c r="F767" s="28">
        <v>49</v>
      </c>
      <c r="G767" s="28" t="s">
        <v>827</v>
      </c>
      <c r="H767" s="28" t="s">
        <v>9</v>
      </c>
      <c r="I767" s="28"/>
      <c r="J767" s="28"/>
    </row>
    <row r="768" spans="1:10" x14ac:dyDescent="0.3">
      <c r="A768" s="28"/>
      <c r="B768" s="28" t="s">
        <v>1939</v>
      </c>
      <c r="C768" s="28" t="s">
        <v>1940</v>
      </c>
      <c r="D768" s="28" t="s">
        <v>1911</v>
      </c>
      <c r="E768" s="28" t="str">
        <f t="shared" si="14"/>
        <v>3.1</v>
      </c>
      <c r="F768" s="28">
        <v>70</v>
      </c>
      <c r="G768" s="28" t="s">
        <v>1165</v>
      </c>
      <c r="H768" s="28" t="s">
        <v>44</v>
      </c>
      <c r="I768" s="28"/>
      <c r="J768" s="28"/>
    </row>
    <row r="769" spans="1:10" x14ac:dyDescent="0.3">
      <c r="A769" s="28"/>
      <c r="B769" s="28" t="s">
        <v>1941</v>
      </c>
      <c r="C769" s="28" t="s">
        <v>1942</v>
      </c>
      <c r="D769" s="28" t="s">
        <v>1911</v>
      </c>
      <c r="E769" s="28" t="str">
        <f t="shared" si="14"/>
        <v>3.1</v>
      </c>
      <c r="F769" s="28">
        <v>43</v>
      </c>
      <c r="G769" s="28" t="s">
        <v>1943</v>
      </c>
      <c r="H769" s="28" t="s">
        <v>44</v>
      </c>
      <c r="I769" s="28"/>
      <c r="J769" s="28"/>
    </row>
    <row r="770" spans="1:10" x14ac:dyDescent="0.3">
      <c r="A770" s="28"/>
      <c r="B770" s="28" t="s">
        <v>1941</v>
      </c>
      <c r="C770" s="28" t="s">
        <v>1944</v>
      </c>
      <c r="D770" s="28" t="s">
        <v>1911</v>
      </c>
      <c r="E770" s="28" t="str">
        <f t="shared" si="14"/>
        <v>3.1</v>
      </c>
      <c r="F770" s="28">
        <v>52</v>
      </c>
      <c r="G770" s="28" t="s">
        <v>1945</v>
      </c>
      <c r="H770" s="28" t="s">
        <v>44</v>
      </c>
      <c r="I770" s="28"/>
      <c r="J770" s="28"/>
    </row>
    <row r="771" spans="1:10" x14ac:dyDescent="0.3">
      <c r="A771" s="28"/>
      <c r="B771" s="28" t="s">
        <v>1946</v>
      </c>
      <c r="C771" s="28" t="s">
        <v>1947</v>
      </c>
      <c r="D771" s="28" t="s">
        <v>1911</v>
      </c>
      <c r="E771" s="28" t="str">
        <f t="shared" si="14"/>
        <v>3.1</v>
      </c>
      <c r="F771" s="28">
        <v>59</v>
      </c>
      <c r="G771" s="28" t="s">
        <v>1948</v>
      </c>
      <c r="H771" s="28" t="s">
        <v>166</v>
      </c>
      <c r="I771" s="28"/>
      <c r="J771" s="28"/>
    </row>
    <row r="772" spans="1:10" x14ac:dyDescent="0.3">
      <c r="A772" s="28"/>
      <c r="B772" s="28" t="s">
        <v>1949</v>
      </c>
      <c r="C772" s="28" t="s">
        <v>1950</v>
      </c>
      <c r="D772" s="28" t="s">
        <v>1911</v>
      </c>
      <c r="E772" s="28" t="str">
        <f t="shared" si="14"/>
        <v>3.1</v>
      </c>
      <c r="F772" s="28">
        <v>57</v>
      </c>
      <c r="G772" s="28" t="s">
        <v>1951</v>
      </c>
      <c r="H772" s="28" t="s">
        <v>6</v>
      </c>
      <c r="I772" s="28"/>
      <c r="J772" s="28"/>
    </row>
    <row r="773" spans="1:10" x14ac:dyDescent="0.3">
      <c r="A773" s="28"/>
      <c r="B773" s="28" t="s">
        <v>1952</v>
      </c>
      <c r="C773" s="28" t="s">
        <v>1953</v>
      </c>
      <c r="D773" s="28" t="s">
        <v>1911</v>
      </c>
      <c r="E773" s="28" t="str">
        <f t="shared" si="14"/>
        <v>3.1</v>
      </c>
      <c r="F773" s="28">
        <v>52</v>
      </c>
      <c r="G773" s="28" t="s">
        <v>1954</v>
      </c>
      <c r="H773" s="28" t="s">
        <v>9</v>
      </c>
      <c r="I773" s="28"/>
      <c r="J773" s="28"/>
    </row>
    <row r="774" spans="1:10" x14ac:dyDescent="0.3">
      <c r="A774" s="28"/>
      <c r="B774" s="28" t="s">
        <v>1955</v>
      </c>
      <c r="C774" s="28" t="s">
        <v>1956</v>
      </c>
      <c r="D774" s="28" t="s">
        <v>1911</v>
      </c>
      <c r="E774" s="28" t="str">
        <f t="shared" si="14"/>
        <v>3.1</v>
      </c>
      <c r="F774" s="28">
        <v>78</v>
      </c>
      <c r="G774" s="28" t="s">
        <v>1495</v>
      </c>
      <c r="H774" s="28" t="s">
        <v>4</v>
      </c>
      <c r="I774" s="28"/>
      <c r="J774" s="28"/>
    </row>
    <row r="775" spans="1:10" x14ac:dyDescent="0.3">
      <c r="A775" s="28"/>
      <c r="B775" s="28" t="s">
        <v>1957</v>
      </c>
      <c r="C775" s="28" t="s">
        <v>1958</v>
      </c>
      <c r="D775" s="28" t="s">
        <v>1911</v>
      </c>
      <c r="E775" s="28" t="str">
        <f t="shared" si="14"/>
        <v>3.1</v>
      </c>
      <c r="F775" s="28">
        <v>61</v>
      </c>
      <c r="G775" s="28" t="s">
        <v>122</v>
      </c>
      <c r="H775" s="28" t="s">
        <v>146</v>
      </c>
      <c r="I775" s="28"/>
      <c r="J775" s="28"/>
    </row>
    <row r="776" spans="1:10" x14ac:dyDescent="0.3">
      <c r="A776" s="28"/>
      <c r="B776" s="28"/>
      <c r="C776" s="28"/>
      <c r="D776" s="28"/>
      <c r="E776" s="28" t="str">
        <f t="shared" ref="E776:E839" si="15">MID(D776,2,3)</f>
        <v/>
      </c>
      <c r="F776" s="28"/>
      <c r="G776" s="28"/>
      <c r="H776" s="28"/>
      <c r="I776" s="28"/>
      <c r="J776" s="28"/>
    </row>
    <row r="777" spans="1:10" x14ac:dyDescent="0.3">
      <c r="A777" s="28"/>
      <c r="B777" s="28" t="s">
        <v>1959</v>
      </c>
      <c r="C777" s="28" t="s">
        <v>1960</v>
      </c>
      <c r="D777" s="28" t="s">
        <v>1911</v>
      </c>
      <c r="E777" s="28" t="str">
        <f t="shared" si="15"/>
        <v>3.1</v>
      </c>
      <c r="F777" s="28">
        <v>77</v>
      </c>
      <c r="G777" s="28" t="s">
        <v>189</v>
      </c>
      <c r="H777" s="28" t="s">
        <v>235</v>
      </c>
      <c r="I777" s="28"/>
      <c r="J777" s="28"/>
    </row>
    <row r="778" spans="1:10" x14ac:dyDescent="0.3">
      <c r="A778" s="28"/>
      <c r="B778" s="28" t="s">
        <v>1961</v>
      </c>
      <c r="C778" s="28" t="s">
        <v>1962</v>
      </c>
      <c r="D778" s="28" t="s">
        <v>1911</v>
      </c>
      <c r="E778" s="28" t="str">
        <f t="shared" si="15"/>
        <v>3.1</v>
      </c>
      <c r="F778" s="28">
        <v>72</v>
      </c>
      <c r="G778" s="28" t="s">
        <v>1963</v>
      </c>
      <c r="H778" s="28" t="s">
        <v>44</v>
      </c>
      <c r="I778" s="28"/>
      <c r="J778" s="28"/>
    </row>
    <row r="779" spans="1:10" x14ac:dyDescent="0.3">
      <c r="A779" s="28"/>
      <c r="B779" s="28" t="s">
        <v>1964</v>
      </c>
      <c r="C779" s="28" t="s">
        <v>1965</v>
      </c>
      <c r="D779" s="28" t="s">
        <v>1911</v>
      </c>
      <c r="E779" s="28" t="str">
        <f t="shared" si="15"/>
        <v>3.1</v>
      </c>
      <c r="F779" s="28">
        <v>81</v>
      </c>
      <c r="G779" s="28" t="s">
        <v>1444</v>
      </c>
      <c r="H779" s="28" t="s">
        <v>44</v>
      </c>
      <c r="I779" s="28"/>
      <c r="J779" s="28"/>
    </row>
    <row r="780" spans="1:10" x14ac:dyDescent="0.3">
      <c r="A780" s="28"/>
      <c r="B780" s="28" t="s">
        <v>1966</v>
      </c>
      <c r="C780" s="28" t="s">
        <v>1967</v>
      </c>
      <c r="D780" s="28" t="s">
        <v>1911</v>
      </c>
      <c r="E780" s="28" t="str">
        <f t="shared" si="15"/>
        <v>3.1</v>
      </c>
      <c r="F780" s="28">
        <v>60</v>
      </c>
      <c r="G780" s="28" t="s">
        <v>122</v>
      </c>
      <c r="H780" s="28" t="s">
        <v>6</v>
      </c>
      <c r="I780" s="28"/>
      <c r="J780" s="28"/>
    </row>
    <row r="781" spans="1:10" x14ac:dyDescent="0.3">
      <c r="A781" s="28"/>
      <c r="B781" s="28" t="s">
        <v>1968</v>
      </c>
      <c r="C781" s="28" t="s">
        <v>1969</v>
      </c>
      <c r="D781" s="28" t="s">
        <v>1911</v>
      </c>
      <c r="E781" s="28" t="str">
        <f t="shared" si="15"/>
        <v>3.1</v>
      </c>
      <c r="F781" s="28">
        <v>82</v>
      </c>
      <c r="G781" s="28" t="s">
        <v>189</v>
      </c>
      <c r="H781" s="28" t="s">
        <v>166</v>
      </c>
      <c r="I781" s="28"/>
      <c r="J781" s="28"/>
    </row>
    <row r="782" spans="1:10" x14ac:dyDescent="0.3">
      <c r="A782" s="28"/>
      <c r="B782" s="28" t="s">
        <v>1970</v>
      </c>
      <c r="C782" s="28" t="s">
        <v>1971</v>
      </c>
      <c r="D782" s="28" t="s">
        <v>1911</v>
      </c>
      <c r="E782" s="28" t="str">
        <f t="shared" si="15"/>
        <v>3.1</v>
      </c>
      <c r="F782" s="28">
        <v>49</v>
      </c>
      <c r="G782" s="28" t="s">
        <v>1972</v>
      </c>
      <c r="H782" s="28" t="s">
        <v>316</v>
      </c>
      <c r="I782" s="28"/>
      <c r="J782" s="28"/>
    </row>
    <row r="783" spans="1:10" x14ac:dyDescent="0.3">
      <c r="A783" s="28"/>
      <c r="B783" s="28" t="s">
        <v>1973</v>
      </c>
      <c r="C783" s="28" t="s">
        <v>1974</v>
      </c>
      <c r="D783" s="28" t="s">
        <v>1911</v>
      </c>
      <c r="E783" s="28" t="str">
        <f t="shared" si="15"/>
        <v>3.1</v>
      </c>
      <c r="F783" s="28">
        <v>61</v>
      </c>
      <c r="G783" s="28" t="s">
        <v>1975</v>
      </c>
      <c r="H783" s="28" t="s">
        <v>44</v>
      </c>
      <c r="I783" s="28"/>
      <c r="J783" s="28"/>
    </row>
    <row r="784" spans="1:10" x14ac:dyDescent="0.3">
      <c r="A784" s="28"/>
      <c r="B784" s="28" t="s">
        <v>1976</v>
      </c>
      <c r="C784" s="28" t="s">
        <v>1977</v>
      </c>
      <c r="D784" s="28" t="s">
        <v>1978</v>
      </c>
      <c r="E784" s="28" t="str">
        <f t="shared" si="15"/>
        <v>3 B</v>
      </c>
      <c r="F784" s="28">
        <v>72</v>
      </c>
      <c r="G784" s="28" t="s">
        <v>1948</v>
      </c>
      <c r="H784" s="28" t="s">
        <v>166</v>
      </c>
      <c r="I784" s="28"/>
      <c r="J784" s="28"/>
    </row>
    <row r="785" spans="1:10" x14ac:dyDescent="0.3">
      <c r="A785" s="28"/>
      <c r="B785" s="28" t="s">
        <v>1976</v>
      </c>
      <c r="C785" s="28" t="s">
        <v>1979</v>
      </c>
      <c r="D785" s="28" t="s">
        <v>1978</v>
      </c>
      <c r="E785" s="28" t="str">
        <f t="shared" si="15"/>
        <v>3 B</v>
      </c>
      <c r="F785" s="28">
        <v>57</v>
      </c>
      <c r="G785" s="28" t="s">
        <v>1948</v>
      </c>
      <c r="H785" s="28" t="s">
        <v>166</v>
      </c>
      <c r="I785" s="28"/>
      <c r="J785" s="28"/>
    </row>
    <row r="786" spans="1:10" x14ac:dyDescent="0.3">
      <c r="A786" s="28"/>
      <c r="B786" s="28" t="s">
        <v>1976</v>
      </c>
      <c r="C786" s="28" t="s">
        <v>1980</v>
      </c>
      <c r="D786" s="28" t="s">
        <v>1978</v>
      </c>
      <c r="E786" s="28" t="str">
        <f t="shared" si="15"/>
        <v>3 B</v>
      </c>
      <c r="F786" s="28">
        <v>62</v>
      </c>
      <c r="G786" s="28" t="s">
        <v>1948</v>
      </c>
      <c r="H786" s="28" t="s">
        <v>166</v>
      </c>
      <c r="I786" s="28"/>
      <c r="J786" s="28"/>
    </row>
    <row r="787" spans="1:10" x14ac:dyDescent="0.3">
      <c r="A787" s="28"/>
      <c r="B787" s="28"/>
      <c r="C787" s="28"/>
      <c r="D787" s="28"/>
      <c r="E787" s="28" t="str">
        <f t="shared" si="15"/>
        <v/>
      </c>
      <c r="F787" s="28"/>
      <c r="G787" s="28"/>
      <c r="H787" s="28"/>
      <c r="I787" s="28"/>
      <c r="J787" s="28"/>
    </row>
    <row r="788" spans="1:10" x14ac:dyDescent="0.3">
      <c r="A788" s="28"/>
      <c r="B788" s="28" t="s">
        <v>1981</v>
      </c>
      <c r="C788" s="28" t="s">
        <v>1982</v>
      </c>
      <c r="D788" s="28" t="s">
        <v>1978</v>
      </c>
      <c r="E788" s="28" t="str">
        <f t="shared" si="15"/>
        <v>3 B</v>
      </c>
      <c r="F788" s="28">
        <v>73</v>
      </c>
      <c r="G788" s="28" t="s">
        <v>642</v>
      </c>
      <c r="H788" s="28" t="s">
        <v>515</v>
      </c>
      <c r="I788" s="28"/>
      <c r="J788" s="28"/>
    </row>
    <row r="789" spans="1:10" x14ac:dyDescent="0.3">
      <c r="A789" s="28"/>
      <c r="B789" s="28" t="s">
        <v>1983</v>
      </c>
      <c r="C789" s="28" t="s">
        <v>1984</v>
      </c>
      <c r="D789" s="28" t="s">
        <v>1978</v>
      </c>
      <c r="E789" s="28" t="str">
        <f t="shared" si="15"/>
        <v>3 B</v>
      </c>
      <c r="F789" s="28">
        <v>63</v>
      </c>
      <c r="G789" s="28" t="s">
        <v>176</v>
      </c>
      <c r="H789" s="28" t="s">
        <v>44</v>
      </c>
      <c r="I789" s="28"/>
      <c r="J789" s="28"/>
    </row>
    <row r="790" spans="1:10" x14ac:dyDescent="0.3">
      <c r="A790" s="28"/>
      <c r="B790" s="28" t="s">
        <v>1985</v>
      </c>
      <c r="C790" s="28" t="s">
        <v>1986</v>
      </c>
      <c r="D790" s="28" t="s">
        <v>1978</v>
      </c>
      <c r="E790" s="28" t="str">
        <f t="shared" si="15"/>
        <v>3 B</v>
      </c>
      <c r="F790" s="28">
        <v>56</v>
      </c>
      <c r="G790" s="28" t="s">
        <v>755</v>
      </c>
      <c r="H790" s="28" t="s">
        <v>44</v>
      </c>
      <c r="I790" s="28"/>
      <c r="J790" s="28"/>
    </row>
    <row r="791" spans="1:10" x14ac:dyDescent="0.3">
      <c r="A791" s="28"/>
      <c r="B791" s="28" t="s">
        <v>1987</v>
      </c>
      <c r="C791" s="28" t="s">
        <v>1988</v>
      </c>
      <c r="D791" s="28" t="s">
        <v>1978</v>
      </c>
      <c r="E791" s="28" t="str">
        <f t="shared" si="15"/>
        <v>3 B</v>
      </c>
      <c r="F791" s="28">
        <v>77</v>
      </c>
      <c r="G791" s="28" t="s">
        <v>1989</v>
      </c>
      <c r="H791" s="28" t="s">
        <v>44</v>
      </c>
      <c r="I791" s="28"/>
      <c r="J791" s="28"/>
    </row>
    <row r="792" spans="1:10" x14ac:dyDescent="0.3">
      <c r="A792" s="28"/>
      <c r="B792" s="28" t="s">
        <v>1990</v>
      </c>
      <c r="C792" s="28" t="s">
        <v>1991</v>
      </c>
      <c r="D792" s="28" t="s">
        <v>1978</v>
      </c>
      <c r="E792" s="28" t="str">
        <f t="shared" si="15"/>
        <v>3 B</v>
      </c>
      <c r="F792" s="28">
        <v>58</v>
      </c>
      <c r="G792" s="28" t="s">
        <v>1365</v>
      </c>
      <c r="H792" s="28" t="s">
        <v>44</v>
      </c>
      <c r="I792" s="28"/>
      <c r="J792" s="28"/>
    </row>
    <row r="793" spans="1:10" x14ac:dyDescent="0.3">
      <c r="A793" s="28"/>
      <c r="B793" s="28" t="s">
        <v>1992</v>
      </c>
      <c r="C793" s="28" t="s">
        <v>1993</v>
      </c>
      <c r="D793" s="28" t="s">
        <v>1978</v>
      </c>
      <c r="E793" s="28" t="str">
        <f t="shared" si="15"/>
        <v>3 B</v>
      </c>
      <c r="F793" s="28">
        <v>67</v>
      </c>
      <c r="G793" s="28" t="s">
        <v>620</v>
      </c>
      <c r="H793" s="28" t="s">
        <v>10</v>
      </c>
      <c r="I793" s="28"/>
      <c r="J793" s="28"/>
    </row>
    <row r="794" spans="1:10" x14ac:dyDescent="0.3">
      <c r="A794" s="28"/>
      <c r="B794" s="28" t="s">
        <v>1994</v>
      </c>
      <c r="C794" s="28" t="s">
        <v>1995</v>
      </c>
      <c r="D794" s="28" t="s">
        <v>1978</v>
      </c>
      <c r="E794" s="28" t="str">
        <f t="shared" si="15"/>
        <v>3 B</v>
      </c>
      <c r="F794" s="28">
        <v>77</v>
      </c>
      <c r="G794" s="28" t="s">
        <v>1695</v>
      </c>
      <c r="H794" s="28" t="s">
        <v>6</v>
      </c>
      <c r="I794" s="28"/>
      <c r="J794" s="28"/>
    </row>
    <row r="795" spans="1:10" x14ac:dyDescent="0.3">
      <c r="A795" s="28"/>
      <c r="B795" s="28" t="s">
        <v>1996</v>
      </c>
      <c r="C795" s="28" t="s">
        <v>1997</v>
      </c>
      <c r="D795" s="28" t="s">
        <v>1978</v>
      </c>
      <c r="E795" s="28" t="str">
        <f t="shared" si="15"/>
        <v>3 B</v>
      </c>
      <c r="F795" s="28">
        <v>78</v>
      </c>
      <c r="G795" s="28" t="s">
        <v>122</v>
      </c>
      <c r="H795" s="28" t="s">
        <v>438</v>
      </c>
      <c r="I795" s="28"/>
      <c r="J795" s="28"/>
    </row>
    <row r="796" spans="1:10" x14ac:dyDescent="0.3">
      <c r="A796" s="28"/>
      <c r="B796" s="28" t="s">
        <v>1998</v>
      </c>
      <c r="C796" s="28" t="s">
        <v>1999</v>
      </c>
      <c r="D796" s="28" t="s">
        <v>1978</v>
      </c>
      <c r="E796" s="28" t="str">
        <f t="shared" si="15"/>
        <v>3 B</v>
      </c>
      <c r="F796" s="28">
        <v>69</v>
      </c>
      <c r="G796" s="28" t="s">
        <v>173</v>
      </c>
      <c r="H796" s="28" t="s">
        <v>327</v>
      </c>
      <c r="I796" s="28"/>
      <c r="J796" s="28"/>
    </row>
    <row r="797" spans="1:10" x14ac:dyDescent="0.3">
      <c r="A797" s="28"/>
      <c r="B797" s="28" t="s">
        <v>2000</v>
      </c>
      <c r="C797" s="28" t="s">
        <v>2001</v>
      </c>
      <c r="D797" s="28" t="s">
        <v>1978</v>
      </c>
      <c r="E797" s="28" t="str">
        <f t="shared" si="15"/>
        <v>3 B</v>
      </c>
      <c r="F797" s="28">
        <v>49</v>
      </c>
      <c r="G797" s="28" t="s">
        <v>2002</v>
      </c>
      <c r="H797" s="28" t="s">
        <v>302</v>
      </c>
      <c r="I797" s="28"/>
      <c r="J797" s="28"/>
    </row>
    <row r="798" spans="1:10" x14ac:dyDescent="0.3">
      <c r="A798" s="28"/>
      <c r="B798" s="28"/>
      <c r="C798" s="28"/>
      <c r="D798" s="28"/>
      <c r="E798" s="28" t="str">
        <f t="shared" si="15"/>
        <v/>
      </c>
      <c r="F798" s="28"/>
      <c r="G798" s="28"/>
      <c r="H798" s="28"/>
      <c r="I798" s="28"/>
      <c r="J798" s="28"/>
    </row>
    <row r="799" spans="1:10" x14ac:dyDescent="0.3">
      <c r="A799" s="28"/>
      <c r="B799" s="28" t="s">
        <v>2003</v>
      </c>
      <c r="C799" s="28" t="s">
        <v>2004</v>
      </c>
      <c r="D799" s="28" t="s">
        <v>1978</v>
      </c>
      <c r="E799" s="28" t="str">
        <f t="shared" si="15"/>
        <v>3 B</v>
      </c>
      <c r="F799" s="28">
        <v>61</v>
      </c>
      <c r="G799" s="28" t="s">
        <v>2005</v>
      </c>
      <c r="H799" s="28" t="s">
        <v>2006</v>
      </c>
      <c r="I799" s="28"/>
      <c r="J799" s="28"/>
    </row>
    <row r="800" spans="1:10" x14ac:dyDescent="0.3">
      <c r="A800" s="28"/>
      <c r="B800" s="28" t="s">
        <v>2007</v>
      </c>
      <c r="C800" s="28" t="s">
        <v>2008</v>
      </c>
      <c r="D800" s="28" t="s">
        <v>1978</v>
      </c>
      <c r="E800" s="28" t="str">
        <f t="shared" si="15"/>
        <v>3 B</v>
      </c>
      <c r="F800" s="28">
        <v>46</v>
      </c>
      <c r="G800" s="28" t="s">
        <v>1128</v>
      </c>
      <c r="H800" s="28" t="s">
        <v>44</v>
      </c>
      <c r="I800" s="28"/>
      <c r="J800" s="28"/>
    </row>
    <row r="801" spans="1:10" x14ac:dyDescent="0.3">
      <c r="A801" s="28"/>
      <c r="B801" s="28" t="s">
        <v>2009</v>
      </c>
      <c r="C801" s="28" t="s">
        <v>2010</v>
      </c>
      <c r="D801" s="28" t="s">
        <v>1978</v>
      </c>
      <c r="E801" s="28" t="str">
        <f t="shared" si="15"/>
        <v>3 B</v>
      </c>
      <c r="F801" s="28">
        <v>50</v>
      </c>
      <c r="G801" s="28" t="s">
        <v>2011</v>
      </c>
      <c r="H801" s="28" t="s">
        <v>44</v>
      </c>
      <c r="I801" s="28"/>
      <c r="J801" s="28"/>
    </row>
    <row r="802" spans="1:10" x14ac:dyDescent="0.3">
      <c r="A802" s="28"/>
      <c r="B802" s="28" t="s">
        <v>2009</v>
      </c>
      <c r="C802" s="28" t="s">
        <v>2012</v>
      </c>
      <c r="D802" s="28" t="s">
        <v>1978</v>
      </c>
      <c r="E802" s="28" t="str">
        <f t="shared" si="15"/>
        <v>3 B</v>
      </c>
      <c r="F802" s="28">
        <v>75</v>
      </c>
      <c r="G802" s="28" t="s">
        <v>199</v>
      </c>
      <c r="H802" s="28" t="s">
        <v>44</v>
      </c>
      <c r="I802" s="28"/>
      <c r="J802" s="28"/>
    </row>
    <row r="803" spans="1:10" x14ac:dyDescent="0.3">
      <c r="A803" s="28"/>
      <c r="B803" s="28" t="s">
        <v>2009</v>
      </c>
      <c r="C803" s="28" t="s">
        <v>2013</v>
      </c>
      <c r="D803" s="28" t="s">
        <v>1978</v>
      </c>
      <c r="E803" s="28" t="str">
        <f t="shared" si="15"/>
        <v>3 B</v>
      </c>
      <c r="F803" s="28">
        <v>36</v>
      </c>
      <c r="G803" s="28" t="s">
        <v>2014</v>
      </c>
      <c r="H803" s="28" t="s">
        <v>44</v>
      </c>
      <c r="I803" s="28"/>
      <c r="J803" s="28"/>
    </row>
    <row r="804" spans="1:10" x14ac:dyDescent="0.3">
      <c r="A804" s="28"/>
      <c r="B804" s="28" t="s">
        <v>2015</v>
      </c>
      <c r="C804" s="28" t="s">
        <v>2016</v>
      </c>
      <c r="D804" s="28" t="s">
        <v>1978</v>
      </c>
      <c r="E804" s="28" t="str">
        <f t="shared" si="15"/>
        <v>3 B</v>
      </c>
      <c r="F804" s="28">
        <v>72</v>
      </c>
      <c r="G804" s="28" t="s">
        <v>2017</v>
      </c>
      <c r="H804" s="28" t="s">
        <v>44</v>
      </c>
      <c r="I804" s="28"/>
      <c r="J804" s="28"/>
    </row>
    <row r="805" spans="1:10" x14ac:dyDescent="0.3">
      <c r="A805" s="28"/>
      <c r="B805" s="28" t="s">
        <v>2018</v>
      </c>
      <c r="C805" s="28" t="s">
        <v>2019</v>
      </c>
      <c r="D805" s="28" t="s">
        <v>1978</v>
      </c>
      <c r="E805" s="28" t="str">
        <f t="shared" si="15"/>
        <v>3 B</v>
      </c>
      <c r="F805" s="28">
        <v>60</v>
      </c>
      <c r="G805" s="28" t="s">
        <v>1661</v>
      </c>
      <c r="H805" s="28" t="s">
        <v>146</v>
      </c>
      <c r="I805" s="28"/>
      <c r="J805" s="28"/>
    </row>
    <row r="806" spans="1:10" x14ac:dyDescent="0.3">
      <c r="A806" s="28"/>
      <c r="B806" s="28" t="s">
        <v>2020</v>
      </c>
      <c r="C806" s="28" t="s">
        <v>2021</v>
      </c>
      <c r="D806" s="28" t="s">
        <v>1978</v>
      </c>
      <c r="E806" s="28" t="str">
        <f t="shared" si="15"/>
        <v>3 B</v>
      </c>
      <c r="F806" s="28">
        <v>85</v>
      </c>
      <c r="G806" s="28" t="s">
        <v>68</v>
      </c>
      <c r="H806" s="28" t="s">
        <v>4</v>
      </c>
      <c r="I806" s="28"/>
      <c r="J806" s="28"/>
    </row>
    <row r="807" spans="1:10" x14ac:dyDescent="0.3">
      <c r="A807" s="28"/>
      <c r="B807" s="28" t="s">
        <v>2022</v>
      </c>
      <c r="C807" s="28" t="s">
        <v>2023</v>
      </c>
      <c r="D807" s="28" t="s">
        <v>1978</v>
      </c>
      <c r="E807" s="28" t="str">
        <f t="shared" si="15"/>
        <v>3 B</v>
      </c>
      <c r="F807" s="28">
        <v>69</v>
      </c>
      <c r="G807" s="28" t="s">
        <v>2024</v>
      </c>
      <c r="H807" s="28" t="s">
        <v>44</v>
      </c>
      <c r="I807" s="28"/>
      <c r="J807" s="28"/>
    </row>
    <row r="808" spans="1:10" x14ac:dyDescent="0.3">
      <c r="A808" s="28"/>
      <c r="B808" s="28" t="s">
        <v>2025</v>
      </c>
      <c r="C808" s="28" t="s">
        <v>2026</v>
      </c>
      <c r="D808" s="28" t="s">
        <v>1978</v>
      </c>
      <c r="E808" s="28" t="str">
        <f t="shared" si="15"/>
        <v>3 B</v>
      </c>
      <c r="F808" s="28">
        <v>46</v>
      </c>
      <c r="G808" s="28" t="s">
        <v>2027</v>
      </c>
      <c r="H808" s="28" t="s">
        <v>235</v>
      </c>
      <c r="I808" s="28"/>
      <c r="J808" s="28"/>
    </row>
    <row r="809" spans="1:10" x14ac:dyDescent="0.3">
      <c r="A809" s="28"/>
      <c r="B809" s="28"/>
      <c r="C809" s="28"/>
      <c r="D809" s="28"/>
      <c r="E809" s="28" t="str">
        <f t="shared" si="15"/>
        <v/>
      </c>
      <c r="F809" s="28"/>
      <c r="G809" s="28"/>
      <c r="H809" s="28"/>
      <c r="I809" s="28"/>
      <c r="J809" s="28"/>
    </row>
    <row r="810" spans="1:10" x14ac:dyDescent="0.3">
      <c r="A810" s="28"/>
      <c r="B810" s="28" t="s">
        <v>2028</v>
      </c>
      <c r="C810" s="28" t="s">
        <v>2029</v>
      </c>
      <c r="D810" s="28" t="s">
        <v>1978</v>
      </c>
      <c r="E810" s="28" t="str">
        <f t="shared" si="15"/>
        <v>3 B</v>
      </c>
      <c r="F810" s="28">
        <v>93</v>
      </c>
      <c r="G810" s="28" t="s">
        <v>2030</v>
      </c>
      <c r="H810" s="28" t="s">
        <v>834</v>
      </c>
      <c r="I810" s="28"/>
      <c r="J810" s="28"/>
    </row>
    <row r="811" spans="1:10" x14ac:dyDescent="0.3">
      <c r="A811" s="28"/>
      <c r="B811" s="28" t="s">
        <v>2031</v>
      </c>
      <c r="C811" s="28" t="s">
        <v>2032</v>
      </c>
      <c r="D811" s="28" t="s">
        <v>1978</v>
      </c>
      <c r="E811" s="28" t="str">
        <f t="shared" si="15"/>
        <v>3 B</v>
      </c>
      <c r="F811" s="28">
        <v>72</v>
      </c>
      <c r="G811" s="28" t="s">
        <v>374</v>
      </c>
      <c r="H811" s="28" t="s">
        <v>4</v>
      </c>
      <c r="I811" s="28"/>
      <c r="J811" s="28"/>
    </row>
    <row r="812" spans="1:10" x14ac:dyDescent="0.3">
      <c r="A812" s="28"/>
      <c r="B812" s="28" t="s">
        <v>2033</v>
      </c>
      <c r="C812" s="28" t="s">
        <v>2034</v>
      </c>
      <c r="D812" s="28" t="s">
        <v>1978</v>
      </c>
      <c r="E812" s="28" t="str">
        <f t="shared" si="15"/>
        <v>3 B</v>
      </c>
      <c r="F812" s="28">
        <v>59</v>
      </c>
      <c r="G812" s="28" t="s">
        <v>207</v>
      </c>
      <c r="H812" s="28" t="s">
        <v>44</v>
      </c>
      <c r="I812" s="28"/>
      <c r="J812" s="28"/>
    </row>
    <row r="813" spans="1:10" x14ac:dyDescent="0.3">
      <c r="A813" s="28"/>
      <c r="B813" s="28" t="s">
        <v>2035</v>
      </c>
      <c r="C813" s="28" t="s">
        <v>2036</v>
      </c>
      <c r="D813" s="28" t="s">
        <v>1978</v>
      </c>
      <c r="E813" s="28" t="str">
        <f t="shared" si="15"/>
        <v>3 B</v>
      </c>
      <c r="F813" s="28">
        <v>50</v>
      </c>
      <c r="G813" s="28" t="s">
        <v>173</v>
      </c>
      <c r="H813" s="28" t="s">
        <v>166</v>
      </c>
      <c r="I813" s="28"/>
      <c r="J813" s="28"/>
    </row>
    <row r="814" spans="1:10" x14ac:dyDescent="0.3">
      <c r="A814" s="28"/>
      <c r="B814" s="28" t="s">
        <v>2037</v>
      </c>
      <c r="C814" s="28" t="s">
        <v>2038</v>
      </c>
      <c r="D814" s="28" t="s">
        <v>1978</v>
      </c>
      <c r="E814" s="28" t="str">
        <f t="shared" si="15"/>
        <v>3 B</v>
      </c>
      <c r="F814" s="28">
        <v>92</v>
      </c>
      <c r="G814" s="28" t="s">
        <v>620</v>
      </c>
      <c r="H814" s="28" t="s">
        <v>1926</v>
      </c>
      <c r="I814" s="28"/>
      <c r="J814" s="28"/>
    </row>
    <row r="815" spans="1:10" x14ac:dyDescent="0.3">
      <c r="A815" s="28"/>
      <c r="B815" s="28" t="s">
        <v>2039</v>
      </c>
      <c r="C815" s="28" t="s">
        <v>2040</v>
      </c>
      <c r="D815" s="28" t="s">
        <v>1978</v>
      </c>
      <c r="E815" s="28" t="str">
        <f t="shared" si="15"/>
        <v>3 B</v>
      </c>
      <c r="F815" s="28">
        <v>51</v>
      </c>
      <c r="G815" s="28" t="s">
        <v>173</v>
      </c>
      <c r="H815" s="28" t="s">
        <v>2041</v>
      </c>
      <c r="I815" s="28"/>
      <c r="J815" s="28"/>
    </row>
    <row r="816" spans="1:10" x14ac:dyDescent="0.3">
      <c r="A816" s="28"/>
      <c r="B816" s="28" t="s">
        <v>2039</v>
      </c>
      <c r="C816" s="28" t="s">
        <v>2042</v>
      </c>
      <c r="D816" s="28" t="s">
        <v>1978</v>
      </c>
      <c r="E816" s="28" t="str">
        <f t="shared" si="15"/>
        <v>3 B</v>
      </c>
      <c r="F816" s="28">
        <v>52</v>
      </c>
      <c r="G816" s="28" t="s">
        <v>173</v>
      </c>
      <c r="H816" s="28" t="s">
        <v>2041</v>
      </c>
      <c r="I816" s="28"/>
      <c r="J816" s="28"/>
    </row>
    <row r="817" spans="1:10" x14ac:dyDescent="0.3">
      <c r="A817" s="28"/>
      <c r="B817" s="28" t="s">
        <v>2043</v>
      </c>
      <c r="C817" s="28" t="s">
        <v>2044</v>
      </c>
      <c r="D817" s="28" t="s">
        <v>1978</v>
      </c>
      <c r="E817" s="28" t="str">
        <f t="shared" si="15"/>
        <v>3 B</v>
      </c>
      <c r="F817" s="28">
        <v>72</v>
      </c>
      <c r="G817" s="28" t="s">
        <v>2045</v>
      </c>
      <c r="H817" s="28" t="s">
        <v>44</v>
      </c>
      <c r="I817" s="28"/>
      <c r="J817" s="28"/>
    </row>
    <row r="818" spans="1:10" x14ac:dyDescent="0.3">
      <c r="A818" s="28"/>
      <c r="B818" s="28" t="s">
        <v>2046</v>
      </c>
      <c r="C818" s="28" t="s">
        <v>2047</v>
      </c>
      <c r="D818" s="28" t="s">
        <v>1978</v>
      </c>
      <c r="E818" s="28" t="str">
        <f t="shared" si="15"/>
        <v>3 B</v>
      </c>
      <c r="F818" s="28">
        <v>41</v>
      </c>
      <c r="G818" s="28" t="s">
        <v>142</v>
      </c>
      <c r="H818" s="28" t="s">
        <v>4</v>
      </c>
      <c r="I818" s="28"/>
      <c r="J818" s="28"/>
    </row>
    <row r="819" spans="1:10" x14ac:dyDescent="0.3">
      <c r="A819" s="28"/>
      <c r="B819" s="28" t="s">
        <v>2048</v>
      </c>
      <c r="C819" s="28" t="s">
        <v>2049</v>
      </c>
      <c r="D819" s="28" t="s">
        <v>1978</v>
      </c>
      <c r="E819" s="28" t="str">
        <f t="shared" si="15"/>
        <v>3 B</v>
      </c>
      <c r="F819" s="28">
        <v>69</v>
      </c>
      <c r="G819" s="28" t="s">
        <v>130</v>
      </c>
      <c r="H819" s="28" t="s">
        <v>1</v>
      </c>
      <c r="I819" s="28"/>
      <c r="J819" s="28"/>
    </row>
    <row r="820" spans="1:10" x14ac:dyDescent="0.3">
      <c r="A820" s="28"/>
      <c r="B820" s="28"/>
      <c r="C820" s="28"/>
      <c r="D820" s="28"/>
      <c r="E820" s="28" t="str">
        <f t="shared" si="15"/>
        <v/>
      </c>
      <c r="F820" s="28"/>
      <c r="G820" s="28"/>
      <c r="H820" s="28"/>
      <c r="I820" s="28"/>
      <c r="J820" s="28"/>
    </row>
    <row r="821" spans="1:10" x14ac:dyDescent="0.3">
      <c r="A821" s="28"/>
      <c r="B821" s="28" t="s">
        <v>2050</v>
      </c>
      <c r="C821" s="28" t="s">
        <v>2051</v>
      </c>
      <c r="D821" s="28" t="s">
        <v>1978</v>
      </c>
      <c r="E821" s="28" t="str">
        <f t="shared" si="15"/>
        <v>3 B</v>
      </c>
      <c r="F821" s="28">
        <v>48</v>
      </c>
      <c r="G821" s="28" t="s">
        <v>2052</v>
      </c>
      <c r="H821" s="28" t="s">
        <v>10</v>
      </c>
      <c r="I821" s="28"/>
      <c r="J821" s="28"/>
    </row>
    <row r="822" spans="1:10" x14ac:dyDescent="0.3">
      <c r="A822" s="28"/>
      <c r="B822" s="28" t="s">
        <v>2053</v>
      </c>
      <c r="C822" s="28" t="s">
        <v>2054</v>
      </c>
      <c r="D822" s="28" t="s">
        <v>1978</v>
      </c>
      <c r="E822" s="28" t="str">
        <f t="shared" si="15"/>
        <v>3 B</v>
      </c>
      <c r="F822" s="28">
        <v>55</v>
      </c>
      <c r="G822" s="28" t="s">
        <v>2005</v>
      </c>
      <c r="H822" s="28" t="s">
        <v>515</v>
      </c>
      <c r="I822" s="28"/>
      <c r="J822" s="28"/>
    </row>
    <row r="823" spans="1:10" x14ac:dyDescent="0.3">
      <c r="A823" s="28"/>
      <c r="B823" s="28" t="s">
        <v>2055</v>
      </c>
      <c r="C823" s="28" t="s">
        <v>2056</v>
      </c>
      <c r="D823" s="28" t="s">
        <v>1978</v>
      </c>
      <c r="E823" s="28" t="str">
        <f t="shared" si="15"/>
        <v>3 B</v>
      </c>
      <c r="F823" s="28">
        <v>57</v>
      </c>
      <c r="G823" s="28" t="s">
        <v>740</v>
      </c>
      <c r="H823" s="28" t="s">
        <v>44</v>
      </c>
      <c r="I823" s="28"/>
      <c r="J823" s="28"/>
    </row>
    <row r="824" spans="1:10" x14ac:dyDescent="0.3">
      <c r="A824" s="28"/>
      <c r="B824" s="28" t="s">
        <v>2057</v>
      </c>
      <c r="C824" s="28" t="s">
        <v>2058</v>
      </c>
      <c r="D824" s="28" t="s">
        <v>1978</v>
      </c>
      <c r="E824" s="28" t="str">
        <f t="shared" si="15"/>
        <v>3 B</v>
      </c>
      <c r="F824" s="28">
        <v>84</v>
      </c>
      <c r="G824" s="28" t="s">
        <v>189</v>
      </c>
      <c r="H824" s="28" t="s">
        <v>327</v>
      </c>
      <c r="I824" s="28"/>
      <c r="J824" s="28"/>
    </row>
    <row r="825" spans="1:10" x14ac:dyDescent="0.3">
      <c r="A825" s="28"/>
      <c r="B825" s="28" t="s">
        <v>2059</v>
      </c>
      <c r="C825" s="28" t="s">
        <v>2060</v>
      </c>
      <c r="D825" s="28" t="s">
        <v>2061</v>
      </c>
      <c r="E825" s="28" t="str">
        <f t="shared" si="15"/>
        <v>2.9</v>
      </c>
      <c r="F825" s="28">
        <v>66</v>
      </c>
      <c r="G825" s="28" t="s">
        <v>448</v>
      </c>
      <c r="H825" s="28" t="s">
        <v>44</v>
      </c>
      <c r="I825" s="28"/>
      <c r="J825" s="28"/>
    </row>
    <row r="826" spans="1:10" x14ac:dyDescent="0.3">
      <c r="A826" s="28"/>
      <c r="B826" s="28" t="s">
        <v>2062</v>
      </c>
      <c r="C826" s="28" t="s">
        <v>2063</v>
      </c>
      <c r="D826" s="28" t="s">
        <v>2061</v>
      </c>
      <c r="E826" s="28" t="str">
        <f t="shared" si="15"/>
        <v>2.9</v>
      </c>
      <c r="F826" s="28">
        <v>77</v>
      </c>
      <c r="G826" s="28" t="s">
        <v>2064</v>
      </c>
      <c r="H826" s="28" t="s">
        <v>515</v>
      </c>
      <c r="I826" s="28"/>
      <c r="J826" s="28"/>
    </row>
    <row r="827" spans="1:10" x14ac:dyDescent="0.3">
      <c r="A827" s="28"/>
      <c r="B827" s="28" t="s">
        <v>2065</v>
      </c>
      <c r="C827" s="28" t="s">
        <v>2066</v>
      </c>
      <c r="D827" s="28" t="s">
        <v>2061</v>
      </c>
      <c r="E827" s="28" t="str">
        <f t="shared" si="15"/>
        <v>2.9</v>
      </c>
      <c r="F827" s="28">
        <v>77</v>
      </c>
      <c r="G827" s="28" t="s">
        <v>396</v>
      </c>
      <c r="H827" s="28" t="s">
        <v>146</v>
      </c>
      <c r="I827" s="28"/>
      <c r="J827" s="28"/>
    </row>
    <row r="828" spans="1:10" x14ac:dyDescent="0.3">
      <c r="A828" s="28"/>
      <c r="B828" s="28" t="s">
        <v>2067</v>
      </c>
      <c r="C828" s="28" t="s">
        <v>2068</v>
      </c>
      <c r="D828" s="28" t="s">
        <v>2061</v>
      </c>
      <c r="E828" s="28" t="str">
        <f t="shared" si="15"/>
        <v>2.9</v>
      </c>
      <c r="F828" s="28" t="s">
        <v>8</v>
      </c>
      <c r="G828" s="28" t="s">
        <v>421</v>
      </c>
      <c r="H828" s="28" t="s">
        <v>4</v>
      </c>
      <c r="I828" s="28"/>
      <c r="J828" s="28"/>
    </row>
    <row r="829" spans="1:10" x14ac:dyDescent="0.3">
      <c r="A829" s="28"/>
      <c r="B829" s="28" t="s">
        <v>2069</v>
      </c>
      <c r="C829" s="28" t="s">
        <v>2070</v>
      </c>
      <c r="D829" s="28" t="s">
        <v>2061</v>
      </c>
      <c r="E829" s="28" t="str">
        <f t="shared" si="15"/>
        <v>2.9</v>
      </c>
      <c r="F829" s="28">
        <v>54</v>
      </c>
      <c r="G829" s="28" t="s">
        <v>2071</v>
      </c>
      <c r="H829" s="28" t="s">
        <v>9</v>
      </c>
      <c r="I829" s="28"/>
      <c r="J829" s="28"/>
    </row>
    <row r="830" spans="1:10" x14ac:dyDescent="0.3">
      <c r="A830" s="28"/>
      <c r="B830" s="28" t="s">
        <v>2072</v>
      </c>
      <c r="C830" s="28" t="s">
        <v>2073</v>
      </c>
      <c r="D830" s="28" t="s">
        <v>2061</v>
      </c>
      <c r="E830" s="28" t="str">
        <f t="shared" si="15"/>
        <v>2.9</v>
      </c>
      <c r="F830" s="28">
        <v>53</v>
      </c>
      <c r="G830" s="28" t="s">
        <v>142</v>
      </c>
      <c r="H830" s="28" t="s">
        <v>97</v>
      </c>
      <c r="I830" s="28"/>
      <c r="J830" s="28"/>
    </row>
    <row r="831" spans="1:10" x14ac:dyDescent="0.3">
      <c r="A831" s="28"/>
      <c r="B831" s="28"/>
      <c r="C831" s="28"/>
      <c r="D831" s="28"/>
      <c r="E831" s="28" t="str">
        <f t="shared" si="15"/>
        <v/>
      </c>
      <c r="F831" s="28"/>
      <c r="G831" s="28"/>
      <c r="H831" s="28"/>
      <c r="I831" s="28"/>
      <c r="J831" s="28"/>
    </row>
    <row r="832" spans="1:10" x14ac:dyDescent="0.3">
      <c r="A832" s="28"/>
      <c r="B832" s="28" t="s">
        <v>2074</v>
      </c>
      <c r="C832" s="28" t="s">
        <v>2075</v>
      </c>
      <c r="D832" s="28" t="s">
        <v>2061</v>
      </c>
      <c r="E832" s="28" t="str">
        <f t="shared" si="15"/>
        <v>2.9</v>
      </c>
      <c r="F832" s="28">
        <v>83</v>
      </c>
      <c r="G832" s="28" t="s">
        <v>646</v>
      </c>
      <c r="H832" s="28" t="s">
        <v>44</v>
      </c>
      <c r="I832" s="28"/>
      <c r="J832" s="28"/>
    </row>
    <row r="833" spans="1:10" x14ac:dyDescent="0.3">
      <c r="A833" s="28"/>
      <c r="B833" s="28" t="s">
        <v>2076</v>
      </c>
      <c r="C833" s="28" t="s">
        <v>2077</v>
      </c>
      <c r="D833" s="28" t="s">
        <v>2061</v>
      </c>
      <c r="E833" s="28" t="str">
        <f t="shared" si="15"/>
        <v>2.9</v>
      </c>
      <c r="F833" s="28">
        <v>72</v>
      </c>
      <c r="G833" s="28" t="s">
        <v>2078</v>
      </c>
      <c r="H833" s="28" t="s">
        <v>44</v>
      </c>
      <c r="I833" s="28"/>
      <c r="J833" s="28"/>
    </row>
    <row r="834" spans="1:10" x14ac:dyDescent="0.3">
      <c r="A834" s="28"/>
      <c r="B834" s="28" t="s">
        <v>2079</v>
      </c>
      <c r="C834" s="28" t="s">
        <v>2080</v>
      </c>
      <c r="D834" s="28" t="s">
        <v>2061</v>
      </c>
      <c r="E834" s="28" t="str">
        <f t="shared" si="15"/>
        <v>2.9</v>
      </c>
      <c r="F834" s="28">
        <v>78</v>
      </c>
      <c r="G834" s="28" t="s">
        <v>122</v>
      </c>
      <c r="H834" s="28" t="s">
        <v>97</v>
      </c>
      <c r="I834" s="28"/>
      <c r="J834" s="28"/>
    </row>
    <row r="835" spans="1:10" x14ac:dyDescent="0.3">
      <c r="A835" s="28"/>
      <c r="B835" s="28" t="s">
        <v>2081</v>
      </c>
      <c r="C835" s="28" t="s">
        <v>2082</v>
      </c>
      <c r="D835" s="28" t="s">
        <v>2061</v>
      </c>
      <c r="E835" s="28" t="str">
        <f t="shared" si="15"/>
        <v>2.9</v>
      </c>
      <c r="F835" s="28">
        <v>81</v>
      </c>
      <c r="G835" s="28" t="s">
        <v>2083</v>
      </c>
      <c r="H835" s="28" t="s">
        <v>44</v>
      </c>
      <c r="I835" s="28"/>
      <c r="J835" s="28"/>
    </row>
    <row r="836" spans="1:10" x14ac:dyDescent="0.3">
      <c r="A836" s="28"/>
      <c r="B836" s="28" t="s">
        <v>2084</v>
      </c>
      <c r="C836" s="28" t="s">
        <v>2085</v>
      </c>
      <c r="D836" s="28" t="s">
        <v>2061</v>
      </c>
      <c r="E836" s="28" t="str">
        <f t="shared" si="15"/>
        <v>2.9</v>
      </c>
      <c r="F836" s="28">
        <v>68</v>
      </c>
      <c r="G836" s="28" t="s">
        <v>2086</v>
      </c>
      <c r="H836" s="28" t="s">
        <v>6</v>
      </c>
      <c r="I836" s="28"/>
      <c r="J836" s="28"/>
    </row>
    <row r="837" spans="1:10" x14ac:dyDescent="0.3">
      <c r="A837" s="28"/>
      <c r="B837" s="28" t="s">
        <v>2087</v>
      </c>
      <c r="C837" s="28" t="s">
        <v>2088</v>
      </c>
      <c r="D837" s="28" t="s">
        <v>2061</v>
      </c>
      <c r="E837" s="28" t="str">
        <f t="shared" si="15"/>
        <v>2.9</v>
      </c>
      <c r="F837" s="28">
        <v>25</v>
      </c>
      <c r="G837" s="28" t="s">
        <v>2089</v>
      </c>
      <c r="H837" s="28" t="s">
        <v>908</v>
      </c>
      <c r="I837" s="28"/>
      <c r="J837" s="28"/>
    </row>
    <row r="838" spans="1:10" x14ac:dyDescent="0.3">
      <c r="A838" s="28"/>
      <c r="B838" s="28" t="s">
        <v>2090</v>
      </c>
      <c r="C838" s="28" t="s">
        <v>2091</v>
      </c>
      <c r="D838" s="28" t="s">
        <v>2061</v>
      </c>
      <c r="E838" s="28" t="str">
        <f t="shared" si="15"/>
        <v>2.9</v>
      </c>
      <c r="F838" s="28">
        <v>70</v>
      </c>
      <c r="G838" s="28" t="s">
        <v>48</v>
      </c>
      <c r="H838" s="28" t="s">
        <v>44</v>
      </c>
      <c r="I838" s="28"/>
      <c r="J838" s="28"/>
    </row>
    <row r="839" spans="1:10" x14ac:dyDescent="0.3">
      <c r="A839" s="28"/>
      <c r="B839" s="28" t="s">
        <v>2092</v>
      </c>
      <c r="C839" s="28" t="s">
        <v>2093</v>
      </c>
      <c r="D839" s="28" t="s">
        <v>2061</v>
      </c>
      <c r="E839" s="28" t="str">
        <f t="shared" si="15"/>
        <v>2.9</v>
      </c>
      <c r="F839" s="28">
        <v>87</v>
      </c>
      <c r="G839" s="28" t="s">
        <v>2094</v>
      </c>
      <c r="H839" s="28" t="s">
        <v>44</v>
      </c>
      <c r="I839" s="28"/>
      <c r="J839" s="28"/>
    </row>
    <row r="840" spans="1:10" x14ac:dyDescent="0.3">
      <c r="A840" s="28"/>
      <c r="B840" s="28" t="s">
        <v>2095</v>
      </c>
      <c r="C840" s="28" t="s">
        <v>2096</v>
      </c>
      <c r="D840" s="28" t="s">
        <v>2061</v>
      </c>
      <c r="E840" s="28" t="str">
        <f t="shared" ref="E840:E903" si="16">MID(D840,2,3)</f>
        <v>2.9</v>
      </c>
      <c r="F840" s="28">
        <v>61</v>
      </c>
      <c r="G840" s="28" t="s">
        <v>2097</v>
      </c>
      <c r="H840" s="28" t="s">
        <v>2041</v>
      </c>
      <c r="I840" s="28"/>
      <c r="J840" s="28"/>
    </row>
    <row r="841" spans="1:10" x14ac:dyDescent="0.3">
      <c r="A841" s="28"/>
      <c r="B841" s="28" t="s">
        <v>2098</v>
      </c>
      <c r="C841" s="28" t="s">
        <v>2099</v>
      </c>
      <c r="D841" s="28" t="s">
        <v>2061</v>
      </c>
      <c r="E841" s="28" t="str">
        <f t="shared" si="16"/>
        <v>2.9</v>
      </c>
      <c r="F841" s="28">
        <v>44</v>
      </c>
      <c r="G841" s="28" t="s">
        <v>1396</v>
      </c>
      <c r="H841" s="28" t="s">
        <v>44</v>
      </c>
      <c r="I841" s="28"/>
      <c r="J841" s="28"/>
    </row>
    <row r="842" spans="1:10" x14ac:dyDescent="0.3">
      <c r="A842" s="28"/>
      <c r="B842" s="28"/>
      <c r="C842" s="28"/>
      <c r="D842" s="28"/>
      <c r="E842" s="28" t="str">
        <f t="shared" si="16"/>
        <v/>
      </c>
      <c r="F842" s="28"/>
      <c r="G842" s="28"/>
      <c r="H842" s="28"/>
      <c r="I842" s="28"/>
      <c r="J842" s="28"/>
    </row>
    <row r="843" spans="1:10" x14ac:dyDescent="0.3">
      <c r="A843" s="28"/>
      <c r="B843" s="28" t="s">
        <v>2100</v>
      </c>
      <c r="C843" s="28" t="s">
        <v>2101</v>
      </c>
      <c r="D843" s="28" t="s">
        <v>2061</v>
      </c>
      <c r="E843" s="28" t="str">
        <f t="shared" si="16"/>
        <v>2.9</v>
      </c>
      <c r="F843" s="28">
        <v>64</v>
      </c>
      <c r="G843" s="28" t="s">
        <v>63</v>
      </c>
      <c r="H843" s="28" t="s">
        <v>844</v>
      </c>
      <c r="I843" s="28"/>
      <c r="J843" s="28"/>
    </row>
    <row r="844" spans="1:10" x14ac:dyDescent="0.3">
      <c r="A844" s="28"/>
      <c r="B844" s="28" t="s">
        <v>2102</v>
      </c>
      <c r="C844" s="28" t="s">
        <v>2103</v>
      </c>
      <c r="D844" s="28" t="s">
        <v>2061</v>
      </c>
      <c r="E844" s="28" t="str">
        <f t="shared" si="16"/>
        <v>2.9</v>
      </c>
      <c r="F844" s="28">
        <v>43</v>
      </c>
      <c r="G844" s="28" t="s">
        <v>2104</v>
      </c>
      <c r="H844" s="28" t="s">
        <v>316</v>
      </c>
      <c r="I844" s="28"/>
      <c r="J844" s="28"/>
    </row>
    <row r="845" spans="1:10" x14ac:dyDescent="0.3">
      <c r="A845" s="28"/>
      <c r="B845" s="28" t="s">
        <v>2105</v>
      </c>
      <c r="C845" s="28" t="s">
        <v>2106</v>
      </c>
      <c r="D845" s="28" t="s">
        <v>2061</v>
      </c>
      <c r="E845" s="28" t="str">
        <f t="shared" si="16"/>
        <v>2.9</v>
      </c>
      <c r="F845" s="28">
        <v>60</v>
      </c>
      <c r="G845" s="28" t="s">
        <v>620</v>
      </c>
      <c r="H845" s="28" t="s">
        <v>97</v>
      </c>
      <c r="I845" s="28"/>
      <c r="J845" s="28"/>
    </row>
    <row r="846" spans="1:10" x14ac:dyDescent="0.3">
      <c r="A846" s="28"/>
      <c r="B846" s="28" t="s">
        <v>2107</v>
      </c>
      <c r="C846" s="28" t="s">
        <v>972</v>
      </c>
      <c r="D846" s="28" t="s">
        <v>2061</v>
      </c>
      <c r="E846" s="28" t="str">
        <f t="shared" si="16"/>
        <v>2.9</v>
      </c>
      <c r="F846" s="28">
        <v>58</v>
      </c>
      <c r="G846" s="28" t="s">
        <v>2108</v>
      </c>
      <c r="H846" s="28" t="s">
        <v>44</v>
      </c>
      <c r="I846" s="28"/>
      <c r="J846" s="28"/>
    </row>
    <row r="847" spans="1:10" x14ac:dyDescent="0.3">
      <c r="A847" s="28"/>
      <c r="B847" s="28" t="s">
        <v>2109</v>
      </c>
      <c r="C847" s="28" t="s">
        <v>2110</v>
      </c>
      <c r="D847" s="28" t="s">
        <v>2061</v>
      </c>
      <c r="E847" s="28" t="str">
        <f t="shared" si="16"/>
        <v>2.9</v>
      </c>
      <c r="F847" s="28">
        <v>69</v>
      </c>
      <c r="G847" s="28" t="s">
        <v>2111</v>
      </c>
      <c r="H847" s="28" t="s">
        <v>44</v>
      </c>
      <c r="I847" s="28"/>
      <c r="J847" s="28"/>
    </row>
    <row r="848" spans="1:10" x14ac:dyDescent="0.3">
      <c r="A848" s="28"/>
      <c r="B848" s="28" t="s">
        <v>2112</v>
      </c>
      <c r="C848" s="28" t="s">
        <v>2113</v>
      </c>
      <c r="D848" s="28" t="s">
        <v>2061</v>
      </c>
      <c r="E848" s="28" t="str">
        <f t="shared" si="16"/>
        <v>2.9</v>
      </c>
      <c r="F848" s="28">
        <v>62</v>
      </c>
      <c r="G848" s="28" t="s">
        <v>435</v>
      </c>
      <c r="H848" s="28" t="s">
        <v>10</v>
      </c>
      <c r="I848" s="28"/>
      <c r="J848" s="28"/>
    </row>
    <row r="849" spans="1:10" x14ac:dyDescent="0.3">
      <c r="A849" s="28"/>
      <c r="B849" s="28" t="s">
        <v>2114</v>
      </c>
      <c r="C849" s="28" t="s">
        <v>2115</v>
      </c>
      <c r="D849" s="28" t="s">
        <v>2061</v>
      </c>
      <c r="E849" s="28" t="str">
        <f t="shared" si="16"/>
        <v>2.9</v>
      </c>
      <c r="F849" s="28">
        <v>78</v>
      </c>
      <c r="G849" s="28" t="s">
        <v>620</v>
      </c>
      <c r="H849" s="28" t="s">
        <v>273</v>
      </c>
      <c r="I849" s="28"/>
      <c r="J849" s="28"/>
    </row>
    <row r="850" spans="1:10" x14ac:dyDescent="0.3">
      <c r="A850" s="28"/>
      <c r="B850" s="28" t="s">
        <v>2116</v>
      </c>
      <c r="C850" s="28" t="s">
        <v>2117</v>
      </c>
      <c r="D850" s="28" t="s">
        <v>2061</v>
      </c>
      <c r="E850" s="28" t="str">
        <f t="shared" si="16"/>
        <v>2.9</v>
      </c>
      <c r="F850" s="28">
        <v>66</v>
      </c>
      <c r="G850" s="28" t="s">
        <v>1365</v>
      </c>
      <c r="H850" s="28" t="s">
        <v>834</v>
      </c>
      <c r="I850" s="28"/>
      <c r="J850" s="28"/>
    </row>
    <row r="851" spans="1:10" x14ac:dyDescent="0.3">
      <c r="A851" s="28"/>
      <c r="B851" s="28" t="s">
        <v>2118</v>
      </c>
      <c r="C851" s="28" t="s">
        <v>2119</v>
      </c>
      <c r="D851" s="28" t="s">
        <v>2061</v>
      </c>
      <c r="E851" s="28" t="str">
        <f t="shared" si="16"/>
        <v>2.9</v>
      </c>
      <c r="F851" s="28">
        <v>85</v>
      </c>
      <c r="G851" s="28" t="s">
        <v>1228</v>
      </c>
      <c r="H851" s="28" t="s">
        <v>44</v>
      </c>
      <c r="I851" s="28"/>
      <c r="J851" s="28"/>
    </row>
    <row r="852" spans="1:10" x14ac:dyDescent="0.3">
      <c r="A852" s="28"/>
      <c r="B852" s="28" t="s">
        <v>2120</v>
      </c>
      <c r="C852" s="28" t="s">
        <v>2121</v>
      </c>
      <c r="D852" s="28" t="s">
        <v>2061</v>
      </c>
      <c r="E852" s="28" t="str">
        <f t="shared" si="16"/>
        <v>2.9</v>
      </c>
      <c r="F852" s="28">
        <v>77</v>
      </c>
      <c r="G852" s="28" t="s">
        <v>2122</v>
      </c>
      <c r="H852" s="28" t="s">
        <v>44</v>
      </c>
      <c r="I852" s="28"/>
      <c r="J852" s="28"/>
    </row>
    <row r="853" spans="1:10" x14ac:dyDescent="0.3">
      <c r="A853" s="28"/>
      <c r="B853" s="28"/>
      <c r="C853" s="28"/>
      <c r="D853" s="28"/>
      <c r="E853" s="28" t="str">
        <f t="shared" si="16"/>
        <v/>
      </c>
      <c r="F853" s="28"/>
      <c r="G853" s="28"/>
      <c r="H853" s="28"/>
      <c r="I853" s="28"/>
      <c r="J853" s="28"/>
    </row>
    <row r="854" spans="1:10" x14ac:dyDescent="0.3">
      <c r="A854" s="28"/>
      <c r="B854" s="28" t="s">
        <v>2123</v>
      </c>
      <c r="C854" s="28" t="s">
        <v>2124</v>
      </c>
      <c r="D854" s="28" t="s">
        <v>2061</v>
      </c>
      <c r="E854" s="28" t="str">
        <f t="shared" si="16"/>
        <v>2.9</v>
      </c>
      <c r="F854" s="28">
        <v>55</v>
      </c>
      <c r="G854" s="28" t="s">
        <v>2125</v>
      </c>
      <c r="H854" s="28" t="s">
        <v>44</v>
      </c>
      <c r="I854" s="28"/>
      <c r="J854" s="28"/>
    </row>
    <row r="855" spans="1:10" x14ac:dyDescent="0.3">
      <c r="A855" s="28"/>
      <c r="B855" s="28" t="s">
        <v>2126</v>
      </c>
      <c r="C855" s="28" t="s">
        <v>2127</v>
      </c>
      <c r="D855" s="28" t="s">
        <v>2061</v>
      </c>
      <c r="E855" s="28" t="str">
        <f t="shared" si="16"/>
        <v>2.9</v>
      </c>
      <c r="F855" s="28">
        <v>74</v>
      </c>
      <c r="G855" s="28" t="s">
        <v>2128</v>
      </c>
      <c r="H855" s="28" t="s">
        <v>44</v>
      </c>
      <c r="I855" s="28"/>
      <c r="J855" s="28"/>
    </row>
    <row r="856" spans="1:10" x14ac:dyDescent="0.3">
      <c r="A856" s="28"/>
      <c r="B856" s="28" t="s">
        <v>2129</v>
      </c>
      <c r="C856" s="28" t="s">
        <v>2130</v>
      </c>
      <c r="D856" s="28" t="s">
        <v>2061</v>
      </c>
      <c r="E856" s="28" t="str">
        <f t="shared" si="16"/>
        <v>2.9</v>
      </c>
      <c r="F856" s="28">
        <v>65</v>
      </c>
      <c r="G856" s="28" t="s">
        <v>2131</v>
      </c>
      <c r="H856" s="28" t="s">
        <v>996</v>
      </c>
      <c r="I856" s="28"/>
      <c r="J856" s="28"/>
    </row>
    <row r="857" spans="1:10" x14ac:dyDescent="0.3">
      <c r="A857" s="28"/>
      <c r="B857" s="28" t="s">
        <v>2132</v>
      </c>
      <c r="C857" s="28" t="s">
        <v>2133</v>
      </c>
      <c r="D857" s="28" t="s">
        <v>2061</v>
      </c>
      <c r="E857" s="28" t="str">
        <f t="shared" si="16"/>
        <v>2.9</v>
      </c>
      <c r="F857" s="28">
        <v>68</v>
      </c>
      <c r="G857" s="28" t="s">
        <v>1365</v>
      </c>
      <c r="H857" s="28" t="s">
        <v>834</v>
      </c>
      <c r="I857" s="28"/>
      <c r="J857" s="28"/>
    </row>
    <row r="858" spans="1:10" x14ac:dyDescent="0.3">
      <c r="A858" s="28"/>
      <c r="B858" s="28" t="s">
        <v>2134</v>
      </c>
      <c r="C858" s="28" t="s">
        <v>2135</v>
      </c>
      <c r="D858" s="28" t="s">
        <v>2136</v>
      </c>
      <c r="E858" s="28" t="str">
        <f t="shared" si="16"/>
        <v>2.8</v>
      </c>
      <c r="F858" s="28">
        <v>64</v>
      </c>
      <c r="G858" s="28" t="s">
        <v>76</v>
      </c>
      <c r="H858" s="28" t="s">
        <v>44</v>
      </c>
      <c r="I858" s="28"/>
      <c r="J858" s="28"/>
    </row>
    <row r="859" spans="1:10" x14ac:dyDescent="0.3">
      <c r="A859" s="28"/>
      <c r="B859" s="28" t="s">
        <v>2137</v>
      </c>
      <c r="C859" s="28" t="s">
        <v>2138</v>
      </c>
      <c r="D859" s="28" t="s">
        <v>2136</v>
      </c>
      <c r="E859" s="28" t="str">
        <f t="shared" si="16"/>
        <v>2.8</v>
      </c>
      <c r="F859" s="28">
        <v>65</v>
      </c>
      <c r="G859" s="28" t="s">
        <v>2139</v>
      </c>
      <c r="H859" s="28" t="s">
        <v>44</v>
      </c>
      <c r="I859" s="28"/>
      <c r="J859" s="28"/>
    </row>
    <row r="860" spans="1:10" x14ac:dyDescent="0.3">
      <c r="A860" s="28"/>
      <c r="B860" s="28" t="s">
        <v>2140</v>
      </c>
      <c r="C860" s="28" t="s">
        <v>2141</v>
      </c>
      <c r="D860" s="28" t="s">
        <v>2136</v>
      </c>
      <c r="E860" s="28" t="str">
        <f t="shared" si="16"/>
        <v>2.8</v>
      </c>
      <c r="F860" s="28">
        <v>83</v>
      </c>
      <c r="G860" s="28" t="s">
        <v>1444</v>
      </c>
      <c r="H860" s="28" t="s">
        <v>44</v>
      </c>
      <c r="I860" s="28"/>
      <c r="J860" s="28"/>
    </row>
    <row r="861" spans="1:10" x14ac:dyDescent="0.3">
      <c r="A861" s="28"/>
      <c r="B861" s="28" t="s">
        <v>2142</v>
      </c>
      <c r="C861" s="28" t="s">
        <v>2143</v>
      </c>
      <c r="D861" s="28" t="s">
        <v>2136</v>
      </c>
      <c r="E861" s="28" t="str">
        <f t="shared" si="16"/>
        <v>2.8</v>
      </c>
      <c r="F861" s="28">
        <v>49</v>
      </c>
      <c r="G861" s="28" t="s">
        <v>268</v>
      </c>
      <c r="H861" s="28" t="s">
        <v>44</v>
      </c>
      <c r="I861" s="28"/>
      <c r="J861" s="28"/>
    </row>
    <row r="862" spans="1:10" x14ac:dyDescent="0.3">
      <c r="A862" s="28"/>
      <c r="B862" s="28" t="s">
        <v>2144</v>
      </c>
      <c r="C862" s="28" t="s">
        <v>2145</v>
      </c>
      <c r="D862" s="28" t="s">
        <v>2136</v>
      </c>
      <c r="E862" s="28" t="str">
        <f t="shared" si="16"/>
        <v>2.8</v>
      </c>
      <c r="F862" s="28">
        <v>69</v>
      </c>
      <c r="G862" s="28" t="s">
        <v>150</v>
      </c>
      <c r="H862" s="28" t="s">
        <v>3</v>
      </c>
      <c r="I862" s="28"/>
      <c r="J862" s="28"/>
    </row>
    <row r="863" spans="1:10" x14ac:dyDescent="0.3">
      <c r="A863" s="28"/>
      <c r="B863" s="28" t="s">
        <v>2146</v>
      </c>
      <c r="C863" s="28" t="s">
        <v>2147</v>
      </c>
      <c r="D863" s="28" t="s">
        <v>2136</v>
      </c>
      <c r="E863" s="28" t="str">
        <f t="shared" si="16"/>
        <v>2.8</v>
      </c>
      <c r="F863" s="28">
        <v>73</v>
      </c>
      <c r="G863" s="28" t="s">
        <v>150</v>
      </c>
      <c r="H863" s="28" t="s">
        <v>3</v>
      </c>
      <c r="I863" s="28"/>
      <c r="J863" s="28"/>
    </row>
    <row r="864" spans="1:10" x14ac:dyDescent="0.3">
      <c r="A864" s="28"/>
      <c r="B864" s="28"/>
      <c r="C864" s="28"/>
      <c r="D864" s="28"/>
      <c r="E864" s="28" t="str">
        <f t="shared" si="16"/>
        <v/>
      </c>
      <c r="F864" s="28"/>
      <c r="G864" s="28"/>
      <c r="H864" s="28"/>
      <c r="I864" s="28"/>
      <c r="J864" s="28"/>
    </row>
    <row r="865" spans="1:10" x14ac:dyDescent="0.3">
      <c r="A865" s="28"/>
      <c r="B865" s="28" t="s">
        <v>2148</v>
      </c>
      <c r="C865" s="28" t="s">
        <v>2149</v>
      </c>
      <c r="D865" s="28" t="s">
        <v>2136</v>
      </c>
      <c r="E865" s="28" t="str">
        <f t="shared" si="16"/>
        <v>2.8</v>
      </c>
      <c r="F865" s="28">
        <v>61</v>
      </c>
      <c r="G865" s="28" t="s">
        <v>1365</v>
      </c>
      <c r="H865" s="28" t="s">
        <v>834</v>
      </c>
      <c r="I865" s="28"/>
      <c r="J865" s="28"/>
    </row>
    <row r="866" spans="1:10" x14ac:dyDescent="0.3">
      <c r="A866" s="28"/>
      <c r="B866" s="28" t="s">
        <v>2150</v>
      </c>
      <c r="C866" s="28" t="s">
        <v>2151</v>
      </c>
      <c r="D866" s="28" t="s">
        <v>2136</v>
      </c>
      <c r="E866" s="28" t="str">
        <f t="shared" si="16"/>
        <v>2.8</v>
      </c>
      <c r="F866" s="28">
        <v>64</v>
      </c>
      <c r="G866" s="28" t="s">
        <v>519</v>
      </c>
      <c r="H866" s="28" t="s">
        <v>4</v>
      </c>
      <c r="I866" s="28"/>
      <c r="J866" s="28"/>
    </row>
    <row r="867" spans="1:10" x14ac:dyDescent="0.3">
      <c r="A867" s="28"/>
      <c r="B867" s="28" t="s">
        <v>2152</v>
      </c>
      <c r="C867" s="28" t="s">
        <v>2153</v>
      </c>
      <c r="D867" s="28" t="s">
        <v>2136</v>
      </c>
      <c r="E867" s="28" t="str">
        <f t="shared" si="16"/>
        <v>2.8</v>
      </c>
      <c r="F867" s="28">
        <v>77</v>
      </c>
      <c r="G867" s="28" t="s">
        <v>2154</v>
      </c>
      <c r="H867" s="28" t="s">
        <v>97</v>
      </c>
      <c r="I867" s="28"/>
      <c r="J867" s="28"/>
    </row>
    <row r="868" spans="1:10" x14ac:dyDescent="0.3">
      <c r="A868" s="28"/>
      <c r="B868" s="28" t="s">
        <v>2155</v>
      </c>
      <c r="C868" s="28" t="s">
        <v>2156</v>
      </c>
      <c r="D868" s="28" t="s">
        <v>2136</v>
      </c>
      <c r="E868" s="28" t="str">
        <f t="shared" si="16"/>
        <v>2.8</v>
      </c>
      <c r="F868" s="28">
        <v>80</v>
      </c>
      <c r="G868" s="28" t="s">
        <v>122</v>
      </c>
      <c r="H868" s="28" t="s">
        <v>44</v>
      </c>
      <c r="I868" s="28"/>
      <c r="J868" s="28"/>
    </row>
    <row r="869" spans="1:10" x14ac:dyDescent="0.3">
      <c r="A869" s="28"/>
      <c r="B869" s="28" t="s">
        <v>2157</v>
      </c>
      <c r="C869" s="28" t="s">
        <v>2158</v>
      </c>
      <c r="D869" s="28" t="s">
        <v>2136</v>
      </c>
      <c r="E869" s="28" t="str">
        <f t="shared" si="16"/>
        <v>2.8</v>
      </c>
      <c r="F869" s="28" t="s">
        <v>8</v>
      </c>
      <c r="G869" s="28" t="s">
        <v>145</v>
      </c>
      <c r="H869" s="28" t="s">
        <v>97</v>
      </c>
      <c r="I869" s="28"/>
      <c r="J869" s="28"/>
    </row>
    <row r="870" spans="1:10" x14ac:dyDescent="0.3">
      <c r="A870" s="28"/>
      <c r="B870" s="28" t="s">
        <v>2159</v>
      </c>
      <c r="C870" s="28" t="s">
        <v>2160</v>
      </c>
      <c r="D870" s="28" t="s">
        <v>2136</v>
      </c>
      <c r="E870" s="28" t="str">
        <f t="shared" si="16"/>
        <v>2.8</v>
      </c>
      <c r="F870" s="28">
        <v>69</v>
      </c>
      <c r="G870" s="28" t="s">
        <v>2161</v>
      </c>
      <c r="H870" s="28" t="s">
        <v>44</v>
      </c>
      <c r="I870" s="28"/>
      <c r="J870" s="28"/>
    </row>
    <row r="871" spans="1:10" x14ac:dyDescent="0.3">
      <c r="A871" s="28"/>
      <c r="B871" s="28" t="s">
        <v>2162</v>
      </c>
      <c r="C871" s="28" t="s">
        <v>2163</v>
      </c>
      <c r="D871" s="28" t="s">
        <v>2136</v>
      </c>
      <c r="E871" s="28" t="str">
        <f t="shared" si="16"/>
        <v>2.8</v>
      </c>
      <c r="F871" s="28">
        <v>77</v>
      </c>
      <c r="G871" s="28" t="s">
        <v>2164</v>
      </c>
      <c r="H871" s="28" t="s">
        <v>44</v>
      </c>
      <c r="I871" s="28"/>
      <c r="J871" s="28"/>
    </row>
    <row r="872" spans="1:10" x14ac:dyDescent="0.3">
      <c r="A872" s="28"/>
      <c r="B872" s="28" t="s">
        <v>2165</v>
      </c>
      <c r="C872" s="28" t="s">
        <v>2166</v>
      </c>
      <c r="D872" s="28" t="s">
        <v>2136</v>
      </c>
      <c r="E872" s="28" t="str">
        <f t="shared" si="16"/>
        <v>2.8</v>
      </c>
      <c r="F872" s="28">
        <v>65</v>
      </c>
      <c r="G872" s="28" t="s">
        <v>2167</v>
      </c>
      <c r="H872" s="28" t="s">
        <v>2168</v>
      </c>
      <c r="I872" s="28"/>
      <c r="J872" s="28"/>
    </row>
    <row r="873" spans="1:10" x14ac:dyDescent="0.3">
      <c r="A873" s="28"/>
      <c r="B873" s="28" t="s">
        <v>2169</v>
      </c>
      <c r="C873" s="28" t="s">
        <v>2170</v>
      </c>
      <c r="D873" s="28" t="s">
        <v>2136</v>
      </c>
      <c r="E873" s="28" t="str">
        <f t="shared" si="16"/>
        <v>2.8</v>
      </c>
      <c r="F873" s="28">
        <v>55</v>
      </c>
      <c r="G873" s="28" t="s">
        <v>620</v>
      </c>
      <c r="H873" s="28" t="s">
        <v>5</v>
      </c>
      <c r="I873" s="28"/>
      <c r="J873" s="28"/>
    </row>
    <row r="874" spans="1:10" x14ac:dyDescent="0.3">
      <c r="A874" s="28"/>
      <c r="B874" s="28" t="s">
        <v>2169</v>
      </c>
      <c r="C874" s="28" t="s">
        <v>2171</v>
      </c>
      <c r="D874" s="28" t="s">
        <v>2136</v>
      </c>
      <c r="E874" s="28" t="str">
        <f t="shared" si="16"/>
        <v>2.8</v>
      </c>
      <c r="F874" s="28">
        <v>53</v>
      </c>
      <c r="G874" s="28" t="s">
        <v>620</v>
      </c>
      <c r="H874" s="28" t="s">
        <v>5</v>
      </c>
      <c r="I874" s="28"/>
      <c r="J874" s="28"/>
    </row>
    <row r="875" spans="1:10" x14ac:dyDescent="0.3">
      <c r="A875" s="28"/>
      <c r="B875" s="28"/>
      <c r="C875" s="28"/>
      <c r="D875" s="28"/>
      <c r="E875" s="28" t="str">
        <f t="shared" si="16"/>
        <v/>
      </c>
      <c r="F875" s="28"/>
      <c r="G875" s="28"/>
      <c r="H875" s="28"/>
      <c r="I875" s="28"/>
      <c r="J875" s="28"/>
    </row>
    <row r="876" spans="1:10" x14ac:dyDescent="0.3">
      <c r="A876" s="28"/>
      <c r="B876" s="28" t="s">
        <v>2172</v>
      </c>
      <c r="C876" s="28" t="s">
        <v>2173</v>
      </c>
      <c r="D876" s="28" t="s">
        <v>2136</v>
      </c>
      <c r="E876" s="28" t="str">
        <f t="shared" si="16"/>
        <v>2.8</v>
      </c>
      <c r="F876" s="28">
        <v>57</v>
      </c>
      <c r="G876" s="28" t="s">
        <v>199</v>
      </c>
      <c r="H876" s="28" t="s">
        <v>44</v>
      </c>
      <c r="I876" s="28"/>
      <c r="J876" s="28"/>
    </row>
    <row r="877" spans="1:10" x14ac:dyDescent="0.3">
      <c r="A877" s="28"/>
      <c r="B877" s="28" t="s">
        <v>2174</v>
      </c>
      <c r="C877" s="28" t="s">
        <v>2175</v>
      </c>
      <c r="D877" s="28" t="s">
        <v>2136</v>
      </c>
      <c r="E877" s="28" t="str">
        <f t="shared" si="16"/>
        <v>2.8</v>
      </c>
      <c r="F877" s="28">
        <v>94</v>
      </c>
      <c r="G877" s="28" t="s">
        <v>122</v>
      </c>
      <c r="H877" s="28" t="s">
        <v>146</v>
      </c>
      <c r="I877" s="28"/>
      <c r="J877" s="28"/>
    </row>
    <row r="878" spans="1:10" x14ac:dyDescent="0.3">
      <c r="A878" s="28"/>
      <c r="B878" s="28" t="s">
        <v>2176</v>
      </c>
      <c r="C878" s="28" t="s">
        <v>2177</v>
      </c>
      <c r="D878" s="28" t="s">
        <v>2136</v>
      </c>
      <c r="E878" s="28" t="str">
        <f t="shared" si="16"/>
        <v>2.8</v>
      </c>
      <c r="F878" s="28">
        <v>56</v>
      </c>
      <c r="G878" s="28" t="s">
        <v>122</v>
      </c>
      <c r="H878" s="28" t="s">
        <v>10</v>
      </c>
      <c r="I878" s="28"/>
      <c r="J878" s="28"/>
    </row>
    <row r="879" spans="1:10" x14ac:dyDescent="0.3">
      <c r="A879" s="28"/>
      <c r="B879" s="28" t="s">
        <v>2178</v>
      </c>
      <c r="C879" s="28" t="s">
        <v>2179</v>
      </c>
      <c r="D879" s="28" t="s">
        <v>2136</v>
      </c>
      <c r="E879" s="28" t="str">
        <f t="shared" si="16"/>
        <v>2.8</v>
      </c>
      <c r="F879" s="28">
        <v>66</v>
      </c>
      <c r="G879" s="28" t="s">
        <v>145</v>
      </c>
      <c r="H879" s="28" t="s">
        <v>996</v>
      </c>
      <c r="I879" s="28"/>
      <c r="J879" s="28"/>
    </row>
    <row r="880" spans="1:10" x14ac:dyDescent="0.3">
      <c r="A880" s="28"/>
      <c r="B880" s="28" t="s">
        <v>2180</v>
      </c>
      <c r="C880" s="28" t="s">
        <v>2181</v>
      </c>
      <c r="D880" s="28" t="s">
        <v>2136</v>
      </c>
      <c r="E880" s="28" t="str">
        <f t="shared" si="16"/>
        <v>2.8</v>
      </c>
      <c r="F880" s="28">
        <v>74</v>
      </c>
      <c r="G880" s="28" t="s">
        <v>173</v>
      </c>
      <c r="H880" s="28" t="s">
        <v>44</v>
      </c>
      <c r="I880" s="28"/>
      <c r="J880" s="28"/>
    </row>
    <row r="881" spans="1:10" x14ac:dyDescent="0.3">
      <c r="A881" s="28"/>
      <c r="B881" s="28" t="s">
        <v>2182</v>
      </c>
      <c r="C881" s="28" t="s">
        <v>2183</v>
      </c>
      <c r="D881" s="28" t="s">
        <v>2136</v>
      </c>
      <c r="E881" s="28" t="str">
        <f t="shared" si="16"/>
        <v>2.8</v>
      </c>
      <c r="F881" s="28">
        <v>64</v>
      </c>
      <c r="G881" s="28" t="s">
        <v>122</v>
      </c>
      <c r="H881" s="28" t="s">
        <v>438</v>
      </c>
      <c r="I881" s="28"/>
      <c r="J881" s="28"/>
    </row>
    <row r="882" spans="1:10" x14ac:dyDescent="0.3">
      <c r="A882" s="28"/>
      <c r="B882" s="28" t="s">
        <v>2184</v>
      </c>
      <c r="C882" s="28" t="s">
        <v>2185</v>
      </c>
      <c r="D882" s="28" t="s">
        <v>2136</v>
      </c>
      <c r="E882" s="28" t="str">
        <f t="shared" si="16"/>
        <v>2.8</v>
      </c>
      <c r="F882" s="28">
        <v>58</v>
      </c>
      <c r="G882" s="28" t="s">
        <v>268</v>
      </c>
      <c r="H882" s="28" t="s">
        <v>97</v>
      </c>
      <c r="I882" s="28"/>
      <c r="J882" s="28"/>
    </row>
    <row r="883" spans="1:10" x14ac:dyDescent="0.3">
      <c r="A883" s="28"/>
      <c r="B883" s="28" t="s">
        <v>2186</v>
      </c>
      <c r="C883" s="28" t="s">
        <v>2187</v>
      </c>
      <c r="D883" s="28" t="s">
        <v>2136</v>
      </c>
      <c r="E883" s="28" t="str">
        <f t="shared" si="16"/>
        <v>2.8</v>
      </c>
      <c r="F883" s="28">
        <v>50</v>
      </c>
      <c r="G883" s="28" t="s">
        <v>2188</v>
      </c>
      <c r="H883" s="28" t="s">
        <v>161</v>
      </c>
      <c r="I883" s="28"/>
      <c r="J883" s="28"/>
    </row>
    <row r="884" spans="1:10" x14ac:dyDescent="0.3">
      <c r="A884" s="28"/>
      <c r="B884" s="28" t="s">
        <v>2189</v>
      </c>
      <c r="C884" s="28" t="s">
        <v>2190</v>
      </c>
      <c r="D884" s="28" t="s">
        <v>2136</v>
      </c>
      <c r="E884" s="28" t="str">
        <f t="shared" si="16"/>
        <v>2.8</v>
      </c>
      <c r="F884" s="28">
        <v>72</v>
      </c>
      <c r="G884" s="28" t="s">
        <v>755</v>
      </c>
      <c r="H884" s="28" t="s">
        <v>44</v>
      </c>
      <c r="I884" s="28"/>
      <c r="J884" s="28"/>
    </row>
    <row r="885" spans="1:10" x14ac:dyDescent="0.3">
      <c r="A885" s="28"/>
      <c r="B885" s="28" t="s">
        <v>2191</v>
      </c>
      <c r="C885" s="28" t="s">
        <v>2192</v>
      </c>
      <c r="D885" s="28" t="s">
        <v>2136</v>
      </c>
      <c r="E885" s="28" t="str">
        <f t="shared" si="16"/>
        <v>2.8</v>
      </c>
      <c r="F885" s="28">
        <v>54</v>
      </c>
      <c r="G885" s="28" t="s">
        <v>448</v>
      </c>
      <c r="H885" s="28" t="s">
        <v>10</v>
      </c>
      <c r="I885" s="28"/>
      <c r="J885" s="28"/>
    </row>
    <row r="886" spans="1:10" x14ac:dyDescent="0.3">
      <c r="A886" s="28"/>
      <c r="B886" s="28"/>
      <c r="C886" s="28"/>
      <c r="D886" s="28"/>
      <c r="E886" s="28" t="str">
        <f t="shared" si="16"/>
        <v/>
      </c>
      <c r="F886" s="28"/>
      <c r="G886" s="28"/>
      <c r="H886" s="28"/>
      <c r="I886" s="28"/>
      <c r="J886" s="28"/>
    </row>
    <row r="887" spans="1:10" x14ac:dyDescent="0.3">
      <c r="A887" s="28"/>
      <c r="B887" s="28" t="s">
        <v>2193</v>
      </c>
      <c r="C887" s="28" t="s">
        <v>2194</v>
      </c>
      <c r="D887" s="28" t="s">
        <v>2136</v>
      </c>
      <c r="E887" s="28" t="str">
        <f t="shared" si="16"/>
        <v>2.8</v>
      </c>
      <c r="F887" s="28">
        <v>63</v>
      </c>
      <c r="G887" s="28" t="s">
        <v>122</v>
      </c>
      <c r="H887" s="28" t="s">
        <v>97</v>
      </c>
      <c r="I887" s="28"/>
      <c r="J887" s="28"/>
    </row>
    <row r="888" spans="1:10" x14ac:dyDescent="0.3">
      <c r="A888" s="28"/>
      <c r="B888" s="28" t="s">
        <v>2195</v>
      </c>
      <c r="C888" s="28" t="s">
        <v>2196</v>
      </c>
      <c r="D888" s="28" t="s">
        <v>2136</v>
      </c>
      <c r="E888" s="28" t="str">
        <f t="shared" si="16"/>
        <v>2.8</v>
      </c>
      <c r="F888" s="28" t="s">
        <v>8</v>
      </c>
      <c r="G888" s="28" t="s">
        <v>2197</v>
      </c>
      <c r="H888" s="28" t="s">
        <v>44</v>
      </c>
      <c r="I888" s="28"/>
      <c r="J888" s="28"/>
    </row>
    <row r="889" spans="1:10" x14ac:dyDescent="0.3">
      <c r="A889" s="28"/>
      <c r="B889" s="28" t="s">
        <v>2198</v>
      </c>
      <c r="C889" s="28" t="s">
        <v>2199</v>
      </c>
      <c r="D889" s="28" t="s">
        <v>2136</v>
      </c>
      <c r="E889" s="28" t="str">
        <f t="shared" si="16"/>
        <v>2.8</v>
      </c>
      <c r="F889" s="28">
        <v>49</v>
      </c>
      <c r="G889" s="28" t="s">
        <v>2200</v>
      </c>
      <c r="H889" s="28" t="s">
        <v>10</v>
      </c>
      <c r="I889" s="28"/>
      <c r="J889" s="28"/>
    </row>
    <row r="890" spans="1:10" x14ac:dyDescent="0.3">
      <c r="A890" s="28"/>
      <c r="B890" s="28" t="s">
        <v>2201</v>
      </c>
      <c r="C890" s="28" t="s">
        <v>2202</v>
      </c>
      <c r="D890" s="28" t="s">
        <v>2136</v>
      </c>
      <c r="E890" s="28" t="str">
        <f t="shared" si="16"/>
        <v>2.8</v>
      </c>
      <c r="F890" s="28">
        <v>69</v>
      </c>
      <c r="G890" s="28" t="s">
        <v>755</v>
      </c>
      <c r="H890" s="28" t="s">
        <v>44</v>
      </c>
      <c r="I890" s="28"/>
      <c r="J890" s="28"/>
    </row>
    <row r="891" spans="1:10" x14ac:dyDescent="0.3">
      <c r="A891" s="28"/>
      <c r="B891" s="28" t="s">
        <v>2203</v>
      </c>
      <c r="C891" s="28" t="s">
        <v>2204</v>
      </c>
      <c r="D891" s="28" t="s">
        <v>2136</v>
      </c>
      <c r="E891" s="28" t="str">
        <f t="shared" si="16"/>
        <v>2.8</v>
      </c>
      <c r="F891" s="28">
        <v>71</v>
      </c>
      <c r="G891" s="28" t="s">
        <v>2205</v>
      </c>
      <c r="H891" s="28" t="s">
        <v>10</v>
      </c>
      <c r="I891" s="28"/>
      <c r="J891" s="28"/>
    </row>
    <row r="892" spans="1:10" x14ac:dyDescent="0.3">
      <c r="A892" s="28"/>
      <c r="B892" s="28" t="s">
        <v>2206</v>
      </c>
      <c r="C892" s="28" t="s">
        <v>2207</v>
      </c>
      <c r="D892" s="28" t="s">
        <v>2136</v>
      </c>
      <c r="E892" s="28" t="str">
        <f t="shared" si="16"/>
        <v>2.8</v>
      </c>
      <c r="F892" s="28">
        <v>69</v>
      </c>
      <c r="G892" s="28" t="s">
        <v>268</v>
      </c>
      <c r="H892" s="28" t="s">
        <v>327</v>
      </c>
      <c r="I892" s="28"/>
      <c r="J892" s="28"/>
    </row>
    <row r="893" spans="1:10" x14ac:dyDescent="0.3">
      <c r="A893" s="28"/>
      <c r="B893" s="28" t="s">
        <v>2208</v>
      </c>
      <c r="C893" s="28" t="s">
        <v>2209</v>
      </c>
      <c r="D893" s="28" t="s">
        <v>2210</v>
      </c>
      <c r="E893" s="28" t="str">
        <f t="shared" si="16"/>
        <v>2.7</v>
      </c>
      <c r="F893" s="28">
        <v>73</v>
      </c>
      <c r="G893" s="28" t="s">
        <v>368</v>
      </c>
      <c r="H893" s="28" t="s">
        <v>3</v>
      </c>
      <c r="I893" s="28"/>
      <c r="J893" s="28"/>
    </row>
    <row r="894" spans="1:10" x14ac:dyDescent="0.3">
      <c r="A894" s="28"/>
      <c r="B894" s="28" t="s">
        <v>2211</v>
      </c>
      <c r="C894" s="28" t="s">
        <v>2212</v>
      </c>
      <c r="D894" s="28" t="s">
        <v>2210</v>
      </c>
      <c r="E894" s="28" t="str">
        <f t="shared" si="16"/>
        <v>2.7</v>
      </c>
      <c r="F894" s="28">
        <v>69</v>
      </c>
      <c r="G894" s="28" t="s">
        <v>755</v>
      </c>
      <c r="H894" s="28" t="s">
        <v>44</v>
      </c>
      <c r="I894" s="28"/>
      <c r="J894" s="28"/>
    </row>
    <row r="895" spans="1:10" x14ac:dyDescent="0.3">
      <c r="A895" s="28"/>
      <c r="B895" s="28" t="s">
        <v>2213</v>
      </c>
      <c r="C895" s="28" t="s">
        <v>2214</v>
      </c>
      <c r="D895" s="28" t="s">
        <v>2210</v>
      </c>
      <c r="E895" s="28" t="str">
        <f t="shared" si="16"/>
        <v>2.7</v>
      </c>
      <c r="F895" s="28">
        <v>69</v>
      </c>
      <c r="G895" s="28" t="s">
        <v>1877</v>
      </c>
      <c r="H895" s="28" t="s">
        <v>44</v>
      </c>
      <c r="I895" s="28"/>
      <c r="J895" s="28"/>
    </row>
    <row r="896" spans="1:10" x14ac:dyDescent="0.3">
      <c r="A896" s="28"/>
      <c r="B896" s="28" t="s">
        <v>2215</v>
      </c>
      <c r="C896" s="28" t="s">
        <v>2216</v>
      </c>
      <c r="D896" s="28" t="s">
        <v>2210</v>
      </c>
      <c r="E896" s="28" t="str">
        <f t="shared" si="16"/>
        <v>2.7</v>
      </c>
      <c r="F896" s="28">
        <v>59</v>
      </c>
      <c r="G896" s="28" t="s">
        <v>2217</v>
      </c>
      <c r="H896" s="28" t="s">
        <v>44</v>
      </c>
      <c r="I896" s="28"/>
      <c r="J896" s="28"/>
    </row>
    <row r="897" spans="1:10" x14ac:dyDescent="0.3">
      <c r="A897" s="28"/>
      <c r="B897" s="28"/>
      <c r="C897" s="28"/>
      <c r="D897" s="28"/>
      <c r="E897" s="28" t="str">
        <f t="shared" si="16"/>
        <v/>
      </c>
      <c r="F897" s="28"/>
      <c r="G897" s="28"/>
      <c r="H897" s="28"/>
      <c r="I897" s="28"/>
      <c r="J897" s="28"/>
    </row>
    <row r="898" spans="1:10" x14ac:dyDescent="0.3">
      <c r="A898" s="28"/>
      <c r="B898" s="28" t="s">
        <v>2218</v>
      </c>
      <c r="C898" s="28" t="s">
        <v>2219</v>
      </c>
      <c r="D898" s="28" t="s">
        <v>2210</v>
      </c>
      <c r="E898" s="28" t="str">
        <f t="shared" si="16"/>
        <v>2.7</v>
      </c>
      <c r="F898" s="28">
        <v>78</v>
      </c>
      <c r="G898" s="28" t="s">
        <v>1661</v>
      </c>
      <c r="H898" s="28" t="s">
        <v>3</v>
      </c>
      <c r="I898" s="28"/>
      <c r="J898" s="28"/>
    </row>
    <row r="899" spans="1:10" x14ac:dyDescent="0.3">
      <c r="A899" s="28"/>
      <c r="B899" s="28" t="s">
        <v>2220</v>
      </c>
      <c r="C899" s="28" t="s">
        <v>2221</v>
      </c>
      <c r="D899" s="28" t="s">
        <v>2210</v>
      </c>
      <c r="E899" s="28" t="str">
        <f t="shared" si="16"/>
        <v>2.7</v>
      </c>
      <c r="F899" s="28">
        <v>58</v>
      </c>
      <c r="G899" s="28" t="s">
        <v>320</v>
      </c>
      <c r="H899" s="28" t="s">
        <v>2041</v>
      </c>
      <c r="I899" s="28"/>
      <c r="J899" s="28"/>
    </row>
    <row r="900" spans="1:10" x14ac:dyDescent="0.3">
      <c r="A900" s="28"/>
      <c r="B900" s="28" t="s">
        <v>2222</v>
      </c>
      <c r="C900" s="28" t="s">
        <v>2223</v>
      </c>
      <c r="D900" s="28" t="s">
        <v>2210</v>
      </c>
      <c r="E900" s="28" t="str">
        <f t="shared" si="16"/>
        <v>2.7</v>
      </c>
      <c r="F900" s="28">
        <v>71</v>
      </c>
      <c r="G900" s="28" t="s">
        <v>2224</v>
      </c>
      <c r="H900" s="28" t="s">
        <v>4</v>
      </c>
      <c r="I900" s="28"/>
      <c r="J900" s="28"/>
    </row>
    <row r="901" spans="1:10" x14ac:dyDescent="0.3">
      <c r="A901" s="28"/>
      <c r="B901" s="28" t="s">
        <v>2225</v>
      </c>
      <c r="C901" s="28" t="s">
        <v>2226</v>
      </c>
      <c r="D901" s="28" t="s">
        <v>2210</v>
      </c>
      <c r="E901" s="28" t="str">
        <f t="shared" si="16"/>
        <v>2.7</v>
      </c>
      <c r="F901" s="28">
        <v>72</v>
      </c>
      <c r="G901" s="28" t="s">
        <v>2227</v>
      </c>
      <c r="H901" s="28" t="s">
        <v>2168</v>
      </c>
      <c r="I901" s="28"/>
      <c r="J901" s="28"/>
    </row>
    <row r="902" spans="1:10" x14ac:dyDescent="0.3">
      <c r="A902" s="28"/>
      <c r="B902" s="28" t="s">
        <v>2228</v>
      </c>
      <c r="C902" s="28" t="s">
        <v>2229</v>
      </c>
      <c r="D902" s="28" t="s">
        <v>2210</v>
      </c>
      <c r="E902" s="28" t="str">
        <f t="shared" si="16"/>
        <v>2.7</v>
      </c>
      <c r="F902" s="28">
        <v>62</v>
      </c>
      <c r="G902" s="28" t="s">
        <v>2230</v>
      </c>
      <c r="H902" s="28" t="s">
        <v>1888</v>
      </c>
      <c r="I902" s="28"/>
      <c r="J902" s="28"/>
    </row>
    <row r="903" spans="1:10" x14ac:dyDescent="0.3">
      <c r="A903" s="28"/>
      <c r="B903" s="28" t="s">
        <v>2231</v>
      </c>
      <c r="C903" s="28" t="s">
        <v>2232</v>
      </c>
      <c r="D903" s="28" t="s">
        <v>2210</v>
      </c>
      <c r="E903" s="28" t="str">
        <f t="shared" si="16"/>
        <v>2.7</v>
      </c>
      <c r="F903" s="28">
        <v>66</v>
      </c>
      <c r="G903" s="28" t="s">
        <v>2233</v>
      </c>
      <c r="H903" s="28" t="s">
        <v>44</v>
      </c>
      <c r="I903" s="28"/>
      <c r="J903" s="28"/>
    </row>
    <row r="904" spans="1:10" x14ac:dyDescent="0.3">
      <c r="A904" s="28"/>
      <c r="B904" s="28" t="s">
        <v>2231</v>
      </c>
      <c r="C904" s="28" t="s">
        <v>2234</v>
      </c>
      <c r="D904" s="28" t="s">
        <v>2210</v>
      </c>
      <c r="E904" s="28" t="str">
        <f t="shared" ref="E904:E967" si="17">MID(D904,2,3)</f>
        <v>2.7</v>
      </c>
      <c r="F904" s="28">
        <v>93</v>
      </c>
      <c r="G904" s="28" t="s">
        <v>2233</v>
      </c>
      <c r="H904" s="28" t="s">
        <v>44</v>
      </c>
      <c r="I904" s="28"/>
      <c r="J904" s="28"/>
    </row>
    <row r="905" spans="1:10" x14ac:dyDescent="0.3">
      <c r="A905" s="28"/>
      <c r="B905" s="28" t="s">
        <v>2235</v>
      </c>
      <c r="C905" s="28" t="s">
        <v>2236</v>
      </c>
      <c r="D905" s="28" t="s">
        <v>2210</v>
      </c>
      <c r="E905" s="28" t="str">
        <f t="shared" si="17"/>
        <v>2.7</v>
      </c>
      <c r="F905" s="28">
        <v>54</v>
      </c>
      <c r="G905" s="28" t="s">
        <v>2237</v>
      </c>
      <c r="H905" s="28" t="s">
        <v>161</v>
      </c>
      <c r="I905" s="28"/>
      <c r="J905" s="28"/>
    </row>
    <row r="906" spans="1:10" x14ac:dyDescent="0.3">
      <c r="A906" s="28"/>
      <c r="B906" s="28" t="s">
        <v>2238</v>
      </c>
      <c r="C906" s="28" t="s">
        <v>2239</v>
      </c>
      <c r="D906" s="28" t="s">
        <v>2210</v>
      </c>
      <c r="E906" s="28" t="str">
        <f t="shared" si="17"/>
        <v>2.7</v>
      </c>
      <c r="F906" s="28">
        <v>59</v>
      </c>
      <c r="G906" s="28" t="s">
        <v>2240</v>
      </c>
      <c r="H906" s="28" t="s">
        <v>44</v>
      </c>
      <c r="I906" s="28"/>
      <c r="J906" s="28"/>
    </row>
    <row r="907" spans="1:10" x14ac:dyDescent="0.3">
      <c r="A907" s="28"/>
      <c r="B907" s="28" t="s">
        <v>2241</v>
      </c>
      <c r="C907" s="28" t="s">
        <v>2242</v>
      </c>
      <c r="D907" s="28" t="s">
        <v>2210</v>
      </c>
      <c r="E907" s="28" t="str">
        <f t="shared" si="17"/>
        <v>2.7</v>
      </c>
      <c r="F907" s="28">
        <v>64</v>
      </c>
      <c r="G907" s="28" t="s">
        <v>2243</v>
      </c>
      <c r="H907" s="28" t="s">
        <v>44</v>
      </c>
      <c r="I907" s="28"/>
      <c r="J907" s="28"/>
    </row>
    <row r="908" spans="1:10" x14ac:dyDescent="0.3">
      <c r="A908" s="28"/>
      <c r="B908" s="28"/>
      <c r="C908" s="28"/>
      <c r="D908" s="28"/>
      <c r="E908" s="28" t="str">
        <f t="shared" si="17"/>
        <v/>
      </c>
      <c r="F908" s="28"/>
      <c r="G908" s="28"/>
      <c r="H908" s="28"/>
      <c r="I908" s="28"/>
      <c r="J908" s="28"/>
    </row>
    <row r="909" spans="1:10" x14ac:dyDescent="0.3">
      <c r="A909" s="28"/>
      <c r="B909" s="28" t="s">
        <v>2244</v>
      </c>
      <c r="C909" s="28" t="s">
        <v>2245</v>
      </c>
      <c r="D909" s="28" t="s">
        <v>2210</v>
      </c>
      <c r="E909" s="28" t="str">
        <f t="shared" si="17"/>
        <v>2.7</v>
      </c>
      <c r="F909" s="28">
        <v>63</v>
      </c>
      <c r="G909" s="28" t="s">
        <v>2246</v>
      </c>
      <c r="H909" s="28" t="s">
        <v>44</v>
      </c>
      <c r="I909" s="28"/>
      <c r="J909" s="28"/>
    </row>
    <row r="910" spans="1:10" x14ac:dyDescent="0.3">
      <c r="A910" s="28"/>
      <c r="B910" s="28" t="s">
        <v>2247</v>
      </c>
      <c r="C910" s="28" t="s">
        <v>2248</v>
      </c>
      <c r="D910" s="28" t="s">
        <v>2210</v>
      </c>
      <c r="E910" s="28" t="str">
        <f t="shared" si="17"/>
        <v>2.7</v>
      </c>
      <c r="F910" s="28">
        <v>75</v>
      </c>
      <c r="G910" s="28" t="s">
        <v>620</v>
      </c>
      <c r="H910" s="28" t="s">
        <v>146</v>
      </c>
      <c r="I910" s="28"/>
      <c r="J910" s="28"/>
    </row>
    <row r="911" spans="1:10" x14ac:dyDescent="0.3">
      <c r="A911" s="28"/>
      <c r="B911" s="28" t="s">
        <v>2249</v>
      </c>
      <c r="C911" s="28" t="s">
        <v>2250</v>
      </c>
      <c r="D911" s="28" t="s">
        <v>2210</v>
      </c>
      <c r="E911" s="28" t="str">
        <f t="shared" si="17"/>
        <v>2.7</v>
      </c>
      <c r="F911" s="28">
        <v>67</v>
      </c>
      <c r="G911" s="28" t="s">
        <v>769</v>
      </c>
      <c r="H911" s="28" t="s">
        <v>97</v>
      </c>
      <c r="I911" s="28"/>
      <c r="J911" s="28"/>
    </row>
    <row r="912" spans="1:10" x14ac:dyDescent="0.3">
      <c r="A912" s="28"/>
      <c r="B912" s="28" t="s">
        <v>2251</v>
      </c>
      <c r="C912" s="28" t="s">
        <v>2252</v>
      </c>
      <c r="D912" s="28" t="s">
        <v>2210</v>
      </c>
      <c r="E912" s="28" t="str">
        <f t="shared" si="17"/>
        <v>2.7</v>
      </c>
      <c r="F912" s="28">
        <v>76</v>
      </c>
      <c r="G912" s="28" t="s">
        <v>769</v>
      </c>
      <c r="H912" s="28" t="s">
        <v>97</v>
      </c>
      <c r="I912" s="28"/>
      <c r="J912" s="28"/>
    </row>
    <row r="913" spans="1:10" x14ac:dyDescent="0.3">
      <c r="A913" s="28"/>
      <c r="B913" s="28" t="s">
        <v>2251</v>
      </c>
      <c r="C913" s="28" t="s">
        <v>2253</v>
      </c>
      <c r="D913" s="28" t="s">
        <v>2210</v>
      </c>
      <c r="E913" s="28" t="str">
        <f t="shared" si="17"/>
        <v>2.7</v>
      </c>
      <c r="F913" s="28">
        <v>70</v>
      </c>
      <c r="G913" s="28" t="s">
        <v>769</v>
      </c>
      <c r="H913" s="28" t="s">
        <v>97</v>
      </c>
      <c r="I913" s="28"/>
      <c r="J913" s="28"/>
    </row>
    <row r="914" spans="1:10" x14ac:dyDescent="0.3">
      <c r="A914" s="28"/>
      <c r="B914" s="28" t="s">
        <v>2251</v>
      </c>
      <c r="C914" s="28" t="s">
        <v>2254</v>
      </c>
      <c r="D914" s="28" t="s">
        <v>2210</v>
      </c>
      <c r="E914" s="28" t="str">
        <f t="shared" si="17"/>
        <v>2.7</v>
      </c>
      <c r="F914" s="28">
        <v>68</v>
      </c>
      <c r="G914" s="28" t="s">
        <v>769</v>
      </c>
      <c r="H914" s="28" t="s">
        <v>97</v>
      </c>
      <c r="I914" s="28"/>
      <c r="J914" s="28"/>
    </row>
    <row r="915" spans="1:10" x14ac:dyDescent="0.3">
      <c r="A915" s="28"/>
      <c r="B915" s="28" t="s">
        <v>2251</v>
      </c>
      <c r="C915" s="28" t="s">
        <v>2255</v>
      </c>
      <c r="D915" s="28" t="s">
        <v>2210</v>
      </c>
      <c r="E915" s="28" t="str">
        <f t="shared" si="17"/>
        <v>2.7</v>
      </c>
      <c r="F915" s="28">
        <v>68</v>
      </c>
      <c r="G915" s="28" t="s">
        <v>769</v>
      </c>
      <c r="H915" s="28" t="s">
        <v>97</v>
      </c>
      <c r="I915" s="28"/>
      <c r="J915" s="28"/>
    </row>
    <row r="916" spans="1:10" x14ac:dyDescent="0.3">
      <c r="A916" s="28"/>
      <c r="B916" s="28" t="s">
        <v>2256</v>
      </c>
      <c r="C916" s="28" t="s">
        <v>2257</v>
      </c>
      <c r="D916" s="28" t="s">
        <v>2210</v>
      </c>
      <c r="E916" s="28" t="str">
        <f t="shared" si="17"/>
        <v>2.7</v>
      </c>
      <c r="F916" s="28">
        <v>64</v>
      </c>
      <c r="G916" s="28" t="s">
        <v>72</v>
      </c>
      <c r="H916" s="28" t="s">
        <v>44</v>
      </c>
      <c r="I916" s="28"/>
      <c r="J916" s="28"/>
    </row>
    <row r="917" spans="1:10" x14ac:dyDescent="0.3">
      <c r="A917" s="28"/>
      <c r="B917" s="28" t="s">
        <v>2258</v>
      </c>
      <c r="C917" s="28" t="s">
        <v>2259</v>
      </c>
      <c r="D917" s="28" t="s">
        <v>2210</v>
      </c>
      <c r="E917" s="28" t="str">
        <f t="shared" si="17"/>
        <v>2.7</v>
      </c>
      <c r="F917" s="28">
        <v>69</v>
      </c>
      <c r="G917" s="28" t="s">
        <v>2260</v>
      </c>
      <c r="H917" s="28" t="s">
        <v>44</v>
      </c>
      <c r="I917" s="28"/>
      <c r="J917" s="28"/>
    </row>
    <row r="918" spans="1:10" x14ac:dyDescent="0.3">
      <c r="A918" s="28"/>
      <c r="B918" s="28" t="s">
        <v>2261</v>
      </c>
      <c r="C918" s="28" t="s">
        <v>2262</v>
      </c>
      <c r="D918" s="28" t="s">
        <v>2210</v>
      </c>
      <c r="E918" s="28" t="str">
        <f t="shared" si="17"/>
        <v>2.7</v>
      </c>
      <c r="F918" s="28">
        <v>51</v>
      </c>
      <c r="G918" s="28" t="s">
        <v>2263</v>
      </c>
      <c r="H918" s="28" t="s">
        <v>10</v>
      </c>
      <c r="I918" s="28"/>
      <c r="J918" s="28"/>
    </row>
    <row r="919" spans="1:10" x14ac:dyDescent="0.3">
      <c r="A919" s="28"/>
      <c r="B919" s="28"/>
      <c r="C919" s="28"/>
      <c r="D919" s="28"/>
      <c r="E919" s="28" t="str">
        <f t="shared" si="17"/>
        <v/>
      </c>
      <c r="F919" s="28"/>
      <c r="G919" s="28"/>
      <c r="H919" s="28"/>
      <c r="I919" s="28"/>
      <c r="J919" s="28"/>
    </row>
    <row r="920" spans="1:10" x14ac:dyDescent="0.3">
      <c r="A920" s="28"/>
      <c r="B920" s="28" t="s">
        <v>2264</v>
      </c>
      <c r="C920" s="28" t="s">
        <v>2265</v>
      </c>
      <c r="D920" s="28" t="s">
        <v>2210</v>
      </c>
      <c r="E920" s="28" t="str">
        <f t="shared" si="17"/>
        <v>2.7</v>
      </c>
      <c r="F920" s="28">
        <v>58</v>
      </c>
      <c r="G920" s="28" t="s">
        <v>2266</v>
      </c>
      <c r="H920" s="28" t="s">
        <v>10</v>
      </c>
      <c r="I920" s="28"/>
      <c r="J920" s="28"/>
    </row>
    <row r="921" spans="1:10" x14ac:dyDescent="0.3">
      <c r="A921" s="28"/>
      <c r="B921" s="28" t="s">
        <v>2267</v>
      </c>
      <c r="C921" s="28" t="s">
        <v>2268</v>
      </c>
      <c r="D921" s="28" t="s">
        <v>2210</v>
      </c>
      <c r="E921" s="28" t="str">
        <f t="shared" si="17"/>
        <v>2.7</v>
      </c>
      <c r="F921" s="28">
        <v>34</v>
      </c>
      <c r="G921" s="28" t="s">
        <v>2269</v>
      </c>
      <c r="H921" s="28" t="s">
        <v>161</v>
      </c>
      <c r="I921" s="28"/>
      <c r="J921" s="28"/>
    </row>
    <row r="922" spans="1:10" x14ac:dyDescent="0.3">
      <c r="A922" s="28"/>
      <c r="B922" s="28" t="s">
        <v>2270</v>
      </c>
      <c r="C922" s="28" t="s">
        <v>2271</v>
      </c>
      <c r="D922" s="28" t="s">
        <v>2210</v>
      </c>
      <c r="E922" s="28" t="str">
        <f t="shared" si="17"/>
        <v>2.7</v>
      </c>
      <c r="F922" s="28">
        <v>59</v>
      </c>
      <c r="G922" s="28" t="s">
        <v>1020</v>
      </c>
      <c r="H922" s="28" t="s">
        <v>44</v>
      </c>
      <c r="I922" s="28"/>
      <c r="J922" s="28"/>
    </row>
    <row r="923" spans="1:10" x14ac:dyDescent="0.3">
      <c r="A923" s="28"/>
      <c r="B923" s="28" t="s">
        <v>2272</v>
      </c>
      <c r="C923" s="28" t="s">
        <v>2273</v>
      </c>
      <c r="D923" s="28" t="s">
        <v>2210</v>
      </c>
      <c r="E923" s="28" t="str">
        <f t="shared" si="17"/>
        <v>2.7</v>
      </c>
      <c r="F923" s="28">
        <v>39</v>
      </c>
      <c r="G923" s="28" t="s">
        <v>72</v>
      </c>
      <c r="H923" s="28" t="s">
        <v>44</v>
      </c>
      <c r="I923" s="28"/>
      <c r="J923" s="28"/>
    </row>
    <row r="924" spans="1:10" x14ac:dyDescent="0.3">
      <c r="A924" s="28"/>
      <c r="B924" s="28" t="s">
        <v>2274</v>
      </c>
      <c r="C924" s="28" t="s">
        <v>2275</v>
      </c>
      <c r="D924" s="28" t="s">
        <v>2210</v>
      </c>
      <c r="E924" s="28" t="str">
        <f t="shared" si="17"/>
        <v>2.7</v>
      </c>
      <c r="F924" s="28" t="s">
        <v>8</v>
      </c>
      <c r="G924" s="28" t="s">
        <v>2276</v>
      </c>
      <c r="H924" s="28" t="s">
        <v>97</v>
      </c>
      <c r="I924" s="28"/>
      <c r="J924" s="28"/>
    </row>
    <row r="925" spans="1:10" x14ac:dyDescent="0.3">
      <c r="A925" s="28"/>
      <c r="B925" s="28" t="s">
        <v>2277</v>
      </c>
      <c r="C925" s="28" t="s">
        <v>2278</v>
      </c>
      <c r="D925" s="28" t="s">
        <v>2210</v>
      </c>
      <c r="E925" s="28" t="str">
        <f t="shared" si="17"/>
        <v>2.7</v>
      </c>
      <c r="F925" s="28">
        <v>83</v>
      </c>
      <c r="G925" s="28" t="s">
        <v>2279</v>
      </c>
      <c r="H925" s="28" t="s">
        <v>44</v>
      </c>
      <c r="I925" s="28"/>
      <c r="J925" s="28"/>
    </row>
    <row r="926" spans="1:10" x14ac:dyDescent="0.3">
      <c r="A926" s="28"/>
      <c r="B926" s="28" t="s">
        <v>2280</v>
      </c>
      <c r="C926" s="28" t="s">
        <v>2281</v>
      </c>
      <c r="D926" s="28" t="s">
        <v>2210</v>
      </c>
      <c r="E926" s="28" t="str">
        <f t="shared" si="17"/>
        <v>2.7</v>
      </c>
      <c r="F926" s="28">
        <v>71</v>
      </c>
      <c r="G926" s="28" t="s">
        <v>374</v>
      </c>
      <c r="H926" s="28" t="s">
        <v>4</v>
      </c>
      <c r="I926" s="28"/>
      <c r="J926" s="28"/>
    </row>
    <row r="927" spans="1:10" x14ac:dyDescent="0.3">
      <c r="A927" s="28"/>
      <c r="B927" s="28" t="s">
        <v>2282</v>
      </c>
      <c r="C927" s="28" t="s">
        <v>2283</v>
      </c>
      <c r="D927" s="28" t="s">
        <v>2210</v>
      </c>
      <c r="E927" s="28" t="str">
        <f t="shared" si="17"/>
        <v>2.7</v>
      </c>
      <c r="F927" s="28">
        <v>88</v>
      </c>
      <c r="G927" s="28" t="s">
        <v>2284</v>
      </c>
      <c r="H927" s="28" t="s">
        <v>497</v>
      </c>
      <c r="I927" s="28"/>
      <c r="J927" s="28"/>
    </row>
    <row r="928" spans="1:10" x14ac:dyDescent="0.3">
      <c r="A928" s="28"/>
      <c r="B928" s="28" t="s">
        <v>2285</v>
      </c>
      <c r="C928" s="28" t="s">
        <v>2286</v>
      </c>
      <c r="D928" s="28" t="s">
        <v>2210</v>
      </c>
      <c r="E928" s="28" t="str">
        <f t="shared" si="17"/>
        <v>2.7</v>
      </c>
      <c r="F928" s="28">
        <v>55</v>
      </c>
      <c r="G928" s="28" t="s">
        <v>68</v>
      </c>
      <c r="H928" s="28" t="s">
        <v>10</v>
      </c>
      <c r="I928" s="28"/>
      <c r="J928" s="28"/>
    </row>
    <row r="929" spans="1:10" x14ac:dyDescent="0.3">
      <c r="A929" s="28"/>
      <c r="B929" s="28" t="s">
        <v>2287</v>
      </c>
      <c r="C929" s="28" t="s">
        <v>2288</v>
      </c>
      <c r="D929" s="28" t="s">
        <v>2210</v>
      </c>
      <c r="E929" s="28" t="str">
        <f t="shared" si="17"/>
        <v>2.7</v>
      </c>
      <c r="F929" s="28">
        <v>57</v>
      </c>
      <c r="G929" s="28" t="s">
        <v>122</v>
      </c>
      <c r="H929" s="28" t="s">
        <v>6</v>
      </c>
      <c r="I929" s="28"/>
      <c r="J929" s="28"/>
    </row>
    <row r="930" spans="1:10" x14ac:dyDescent="0.3">
      <c r="A930" s="28"/>
      <c r="B930" s="28"/>
      <c r="C930" s="28"/>
      <c r="D930" s="28"/>
      <c r="E930" s="28" t="str">
        <f t="shared" si="17"/>
        <v/>
      </c>
      <c r="F930" s="28"/>
      <c r="G930" s="28"/>
      <c r="H930" s="28"/>
      <c r="I930" s="28"/>
      <c r="J930" s="28"/>
    </row>
    <row r="931" spans="1:10" x14ac:dyDescent="0.3">
      <c r="A931" s="28"/>
      <c r="B931" s="28" t="s">
        <v>2289</v>
      </c>
      <c r="C931" s="28" t="s">
        <v>2290</v>
      </c>
      <c r="D931" s="28" t="s">
        <v>2210</v>
      </c>
      <c r="E931" s="28" t="str">
        <f t="shared" si="17"/>
        <v>2.7</v>
      </c>
      <c r="F931" s="28">
        <v>73</v>
      </c>
      <c r="G931" s="28" t="s">
        <v>2291</v>
      </c>
      <c r="H931" s="28" t="s">
        <v>273</v>
      </c>
      <c r="I931" s="28"/>
      <c r="J931" s="28"/>
    </row>
    <row r="932" spans="1:10" x14ac:dyDescent="0.3">
      <c r="A932" s="28"/>
      <c r="B932" s="28" t="s">
        <v>2292</v>
      </c>
      <c r="C932" s="28" t="s">
        <v>2293</v>
      </c>
      <c r="D932" s="28" t="s">
        <v>2210</v>
      </c>
      <c r="E932" s="28" t="str">
        <f t="shared" si="17"/>
        <v>2.7</v>
      </c>
      <c r="F932" s="28">
        <v>57</v>
      </c>
      <c r="G932" s="28" t="s">
        <v>199</v>
      </c>
      <c r="H932" s="28" t="s">
        <v>44</v>
      </c>
      <c r="I932" s="28"/>
      <c r="J932" s="28"/>
    </row>
    <row r="933" spans="1:10" x14ac:dyDescent="0.3">
      <c r="A933" s="28"/>
      <c r="B933" s="28" t="s">
        <v>2294</v>
      </c>
      <c r="C933" s="28" t="s">
        <v>2295</v>
      </c>
      <c r="D933" s="28" t="s">
        <v>2210</v>
      </c>
      <c r="E933" s="28" t="str">
        <f t="shared" si="17"/>
        <v>2.7</v>
      </c>
      <c r="F933" s="28">
        <v>74</v>
      </c>
      <c r="G933" s="28" t="s">
        <v>722</v>
      </c>
      <c r="H933" s="28" t="s">
        <v>4</v>
      </c>
      <c r="I933" s="28"/>
      <c r="J933" s="28"/>
    </row>
    <row r="934" spans="1:10" x14ac:dyDescent="0.3">
      <c r="A934" s="28"/>
      <c r="B934" s="28" t="s">
        <v>2296</v>
      </c>
      <c r="C934" s="28" t="s">
        <v>2297</v>
      </c>
      <c r="D934" s="28" t="s">
        <v>2210</v>
      </c>
      <c r="E934" s="28" t="str">
        <f t="shared" si="17"/>
        <v>2.7</v>
      </c>
      <c r="F934" s="28">
        <v>57</v>
      </c>
      <c r="G934" s="28" t="s">
        <v>2298</v>
      </c>
      <c r="H934" s="28" t="s">
        <v>44</v>
      </c>
      <c r="I934" s="28"/>
      <c r="J934" s="28"/>
    </row>
    <row r="935" spans="1:10" x14ac:dyDescent="0.3">
      <c r="A935" s="28"/>
      <c r="B935" s="28" t="s">
        <v>2299</v>
      </c>
      <c r="C935" s="28" t="s">
        <v>2300</v>
      </c>
      <c r="D935" s="28" t="s">
        <v>2210</v>
      </c>
      <c r="E935" s="28" t="str">
        <f t="shared" si="17"/>
        <v>2.7</v>
      </c>
      <c r="F935" s="28">
        <v>57</v>
      </c>
      <c r="G935" s="28" t="s">
        <v>130</v>
      </c>
      <c r="H935" s="28" t="s">
        <v>10</v>
      </c>
      <c r="I935" s="28"/>
      <c r="J935" s="28"/>
    </row>
    <row r="936" spans="1:10" x14ac:dyDescent="0.3">
      <c r="A936" s="28"/>
      <c r="B936" s="28" t="s">
        <v>2301</v>
      </c>
      <c r="C936" s="28" t="s">
        <v>2302</v>
      </c>
      <c r="D936" s="28" t="s">
        <v>2210</v>
      </c>
      <c r="E936" s="28" t="str">
        <f t="shared" si="17"/>
        <v>2.7</v>
      </c>
      <c r="F936" s="28">
        <v>70</v>
      </c>
      <c r="G936" s="28" t="s">
        <v>2303</v>
      </c>
      <c r="H936" s="28" t="s">
        <v>5</v>
      </c>
      <c r="I936" s="28"/>
      <c r="J936" s="28"/>
    </row>
    <row r="937" spans="1:10" x14ac:dyDescent="0.3">
      <c r="A937" s="28"/>
      <c r="B937" s="28" t="s">
        <v>2304</v>
      </c>
      <c r="C937" s="28" t="s">
        <v>2305</v>
      </c>
      <c r="D937" s="28" t="s">
        <v>2210</v>
      </c>
      <c r="E937" s="28" t="str">
        <f t="shared" si="17"/>
        <v>2.7</v>
      </c>
      <c r="F937" s="28">
        <v>49</v>
      </c>
      <c r="G937" s="28" t="s">
        <v>543</v>
      </c>
      <c r="H937" s="28" t="s">
        <v>10</v>
      </c>
      <c r="I937" s="28"/>
      <c r="J937" s="28"/>
    </row>
    <row r="938" spans="1:10" x14ac:dyDescent="0.3">
      <c r="A938" s="28"/>
      <c r="B938" s="28" t="s">
        <v>2306</v>
      </c>
      <c r="C938" s="28" t="s">
        <v>2307</v>
      </c>
      <c r="D938" s="28" t="s">
        <v>2308</v>
      </c>
      <c r="E938" s="28" t="str">
        <f t="shared" si="17"/>
        <v>2.6</v>
      </c>
      <c r="F938" s="28">
        <v>65</v>
      </c>
      <c r="G938" s="28" t="s">
        <v>1695</v>
      </c>
      <c r="H938" s="28" t="s">
        <v>438</v>
      </c>
      <c r="I938" s="28"/>
      <c r="J938" s="28"/>
    </row>
    <row r="939" spans="1:10" x14ac:dyDescent="0.3">
      <c r="A939" s="28"/>
      <c r="B939" s="28" t="s">
        <v>2309</v>
      </c>
      <c r="C939" s="28" t="s">
        <v>2310</v>
      </c>
      <c r="D939" s="28" t="s">
        <v>2308</v>
      </c>
      <c r="E939" s="28" t="str">
        <f t="shared" si="17"/>
        <v>2.6</v>
      </c>
      <c r="F939" s="28">
        <v>65</v>
      </c>
      <c r="G939" s="28" t="s">
        <v>2311</v>
      </c>
      <c r="H939" s="28" t="s">
        <v>7</v>
      </c>
      <c r="I939" s="28"/>
      <c r="J939" s="28"/>
    </row>
    <row r="940" spans="1:10" x14ac:dyDescent="0.3">
      <c r="A940" s="28"/>
      <c r="B940" s="28" t="s">
        <v>2312</v>
      </c>
      <c r="C940" s="28" t="s">
        <v>2313</v>
      </c>
      <c r="D940" s="28" t="s">
        <v>2308</v>
      </c>
      <c r="E940" s="28" t="str">
        <f t="shared" si="17"/>
        <v>2.6</v>
      </c>
      <c r="F940" s="28">
        <v>67</v>
      </c>
      <c r="G940" s="28" t="s">
        <v>122</v>
      </c>
      <c r="H940" s="28" t="s">
        <v>146</v>
      </c>
      <c r="I940" s="28"/>
      <c r="J940" s="28"/>
    </row>
    <row r="941" spans="1:10" x14ac:dyDescent="0.3">
      <c r="A941" s="28"/>
      <c r="B941" s="28"/>
      <c r="C941" s="28"/>
      <c r="D941" s="28"/>
      <c r="E941" s="28" t="str">
        <f t="shared" si="17"/>
        <v/>
      </c>
      <c r="F941" s="28"/>
      <c r="G941" s="28"/>
      <c r="H941" s="28"/>
      <c r="I941" s="28"/>
      <c r="J941" s="28"/>
    </row>
    <row r="942" spans="1:10" x14ac:dyDescent="0.3">
      <c r="A942" s="28"/>
      <c r="B942" s="28" t="s">
        <v>2314</v>
      </c>
      <c r="C942" s="28" t="s">
        <v>2315</v>
      </c>
      <c r="D942" s="28" t="s">
        <v>2308</v>
      </c>
      <c r="E942" s="28" t="str">
        <f t="shared" si="17"/>
        <v>2.6</v>
      </c>
      <c r="F942" s="28">
        <v>87</v>
      </c>
      <c r="G942" s="28" t="s">
        <v>2298</v>
      </c>
      <c r="H942" s="28" t="s">
        <v>44</v>
      </c>
      <c r="I942" s="28"/>
      <c r="J942" s="28"/>
    </row>
    <row r="943" spans="1:10" x14ac:dyDescent="0.3">
      <c r="A943" s="28"/>
      <c r="B943" s="28" t="s">
        <v>2316</v>
      </c>
      <c r="C943" s="28" t="s">
        <v>2317</v>
      </c>
      <c r="D943" s="28" t="s">
        <v>2308</v>
      </c>
      <c r="E943" s="28" t="str">
        <f t="shared" si="17"/>
        <v>2.6</v>
      </c>
      <c r="F943" s="28">
        <v>64</v>
      </c>
      <c r="G943" s="28" t="s">
        <v>620</v>
      </c>
      <c r="H943" s="28" t="s">
        <v>44</v>
      </c>
      <c r="I943" s="28"/>
      <c r="J943" s="28"/>
    </row>
    <row r="944" spans="1:10" x14ac:dyDescent="0.3">
      <c r="A944" s="28"/>
      <c r="B944" s="28" t="s">
        <v>2318</v>
      </c>
      <c r="C944" s="28" t="s">
        <v>2319</v>
      </c>
      <c r="D944" s="28" t="s">
        <v>2308</v>
      </c>
      <c r="E944" s="28" t="str">
        <f t="shared" si="17"/>
        <v>2.6</v>
      </c>
      <c r="F944" s="28">
        <v>68</v>
      </c>
      <c r="G944" s="28" t="s">
        <v>189</v>
      </c>
      <c r="H944" s="28" t="s">
        <v>834</v>
      </c>
      <c r="I944" s="28"/>
      <c r="J944" s="28"/>
    </row>
    <row r="945" spans="1:10" x14ac:dyDescent="0.3">
      <c r="A945" s="28"/>
      <c r="B945" s="28" t="s">
        <v>2320</v>
      </c>
      <c r="C945" s="28" t="s">
        <v>2321</v>
      </c>
      <c r="D945" s="28" t="s">
        <v>2308</v>
      </c>
      <c r="E945" s="28" t="str">
        <f t="shared" si="17"/>
        <v>2.6</v>
      </c>
      <c r="F945" s="28">
        <v>50</v>
      </c>
      <c r="G945" s="28" t="s">
        <v>1105</v>
      </c>
      <c r="H945" s="28" t="s">
        <v>44</v>
      </c>
      <c r="I945" s="28"/>
      <c r="J945" s="28"/>
    </row>
    <row r="946" spans="1:10" x14ac:dyDescent="0.3">
      <c r="A946" s="28"/>
      <c r="B946" s="28" t="s">
        <v>2322</v>
      </c>
      <c r="C946" s="28" t="s">
        <v>2323</v>
      </c>
      <c r="D946" s="28" t="s">
        <v>2308</v>
      </c>
      <c r="E946" s="28" t="str">
        <f t="shared" si="17"/>
        <v>2.6</v>
      </c>
      <c r="F946" s="28">
        <v>48</v>
      </c>
      <c r="G946" s="28" t="s">
        <v>1713</v>
      </c>
      <c r="H946" s="28" t="s">
        <v>273</v>
      </c>
      <c r="I946" s="28"/>
      <c r="J946" s="28"/>
    </row>
    <row r="947" spans="1:10" x14ac:dyDescent="0.3">
      <c r="A947" s="28"/>
      <c r="B947" s="28" t="s">
        <v>2324</v>
      </c>
      <c r="C947" s="28" t="s">
        <v>2325</v>
      </c>
      <c r="D947" s="28" t="s">
        <v>2308</v>
      </c>
      <c r="E947" s="28" t="str">
        <f t="shared" si="17"/>
        <v>2.6</v>
      </c>
      <c r="F947" s="28">
        <v>81</v>
      </c>
      <c r="G947" s="28" t="s">
        <v>2326</v>
      </c>
      <c r="H947" s="28" t="s">
        <v>3</v>
      </c>
      <c r="I947" s="28"/>
      <c r="J947" s="28"/>
    </row>
    <row r="948" spans="1:10" x14ac:dyDescent="0.3">
      <c r="A948" s="28"/>
      <c r="B948" s="28" t="s">
        <v>2324</v>
      </c>
      <c r="C948" s="28" t="s">
        <v>2327</v>
      </c>
      <c r="D948" s="28" t="s">
        <v>2308</v>
      </c>
      <c r="E948" s="28" t="str">
        <f t="shared" si="17"/>
        <v>2.6</v>
      </c>
      <c r="F948" s="28">
        <v>83</v>
      </c>
      <c r="G948" s="28" t="s">
        <v>2326</v>
      </c>
      <c r="H948" s="28" t="s">
        <v>3</v>
      </c>
      <c r="I948" s="28"/>
      <c r="J948" s="28"/>
    </row>
    <row r="949" spans="1:10" x14ac:dyDescent="0.3">
      <c r="A949" s="28"/>
      <c r="B949" s="28" t="s">
        <v>2328</v>
      </c>
      <c r="C949" s="28" t="s">
        <v>2329</v>
      </c>
      <c r="D949" s="28" t="s">
        <v>2308</v>
      </c>
      <c r="E949" s="28" t="str">
        <f t="shared" si="17"/>
        <v>2.6</v>
      </c>
      <c r="F949" s="28">
        <v>69</v>
      </c>
      <c r="G949" s="28" t="s">
        <v>122</v>
      </c>
      <c r="H949" s="28" t="s">
        <v>44</v>
      </c>
      <c r="I949" s="28"/>
      <c r="J949" s="28"/>
    </row>
    <row r="950" spans="1:10" x14ac:dyDescent="0.3">
      <c r="A950" s="28"/>
      <c r="B950" s="28" t="s">
        <v>2330</v>
      </c>
      <c r="C950" s="28" t="s">
        <v>2331</v>
      </c>
      <c r="D950" s="28" t="s">
        <v>2308</v>
      </c>
      <c r="E950" s="28" t="str">
        <f t="shared" si="17"/>
        <v>2.6</v>
      </c>
      <c r="F950" s="28">
        <v>40</v>
      </c>
      <c r="G950" s="28" t="s">
        <v>2332</v>
      </c>
      <c r="H950" s="28" t="s">
        <v>97</v>
      </c>
      <c r="I950" s="28"/>
      <c r="J950" s="28"/>
    </row>
    <row r="951" spans="1:10" x14ac:dyDescent="0.3">
      <c r="A951" s="28"/>
      <c r="B951" s="28" t="s">
        <v>2333</v>
      </c>
      <c r="C951" s="28" t="s">
        <v>2334</v>
      </c>
      <c r="D951" s="28" t="s">
        <v>2308</v>
      </c>
      <c r="E951" s="28" t="str">
        <f t="shared" si="17"/>
        <v>2.6</v>
      </c>
      <c r="F951" s="28">
        <v>74</v>
      </c>
      <c r="G951" s="28" t="s">
        <v>2335</v>
      </c>
      <c r="H951" s="28" t="s">
        <v>44</v>
      </c>
      <c r="I951" s="28"/>
      <c r="J951" s="28"/>
    </row>
    <row r="952" spans="1:10" x14ac:dyDescent="0.3">
      <c r="A952" s="28"/>
      <c r="B952" s="28"/>
      <c r="C952" s="28"/>
      <c r="D952" s="28"/>
      <c r="E952" s="28" t="str">
        <f t="shared" si="17"/>
        <v/>
      </c>
      <c r="F952" s="28"/>
      <c r="G952" s="28"/>
      <c r="H952" s="28"/>
      <c r="I952" s="28"/>
      <c r="J952" s="28"/>
    </row>
    <row r="953" spans="1:10" x14ac:dyDescent="0.3">
      <c r="A953" s="28"/>
      <c r="B953" s="28" t="s">
        <v>2336</v>
      </c>
      <c r="C953" s="28" t="s">
        <v>2337</v>
      </c>
      <c r="D953" s="28" t="s">
        <v>2308</v>
      </c>
      <c r="E953" s="28" t="str">
        <f t="shared" si="17"/>
        <v>2.6</v>
      </c>
      <c r="F953" s="28">
        <v>52</v>
      </c>
      <c r="G953" s="28" t="s">
        <v>2338</v>
      </c>
      <c r="H953" s="28" t="s">
        <v>10</v>
      </c>
      <c r="I953" s="28"/>
      <c r="J953" s="28"/>
    </row>
    <row r="954" spans="1:10" x14ac:dyDescent="0.3">
      <c r="A954" s="28"/>
      <c r="B954" s="28" t="s">
        <v>2339</v>
      </c>
      <c r="C954" s="28" t="s">
        <v>2340</v>
      </c>
      <c r="D954" s="28" t="s">
        <v>2308</v>
      </c>
      <c r="E954" s="28" t="str">
        <f t="shared" si="17"/>
        <v>2.6</v>
      </c>
      <c r="F954" s="28">
        <v>75</v>
      </c>
      <c r="G954" s="28" t="s">
        <v>2161</v>
      </c>
      <c r="H954" s="28" t="s">
        <v>334</v>
      </c>
      <c r="I954" s="28"/>
      <c r="J954" s="28"/>
    </row>
    <row r="955" spans="1:10" x14ac:dyDescent="0.3">
      <c r="A955" s="28"/>
      <c r="B955" s="28" t="s">
        <v>2341</v>
      </c>
      <c r="C955" s="28" t="s">
        <v>2342</v>
      </c>
      <c r="D955" s="28" t="s">
        <v>2308</v>
      </c>
      <c r="E955" s="28" t="str">
        <f t="shared" si="17"/>
        <v>2.6</v>
      </c>
      <c r="F955" s="28">
        <v>61</v>
      </c>
      <c r="G955" s="28" t="s">
        <v>2343</v>
      </c>
      <c r="H955" s="28" t="s">
        <v>10</v>
      </c>
      <c r="I955" s="28"/>
      <c r="J955" s="28"/>
    </row>
    <row r="956" spans="1:10" x14ac:dyDescent="0.3">
      <c r="A956" s="28"/>
      <c r="B956" s="28" t="s">
        <v>2344</v>
      </c>
      <c r="C956" s="28" t="s">
        <v>2345</v>
      </c>
      <c r="D956" s="28" t="s">
        <v>2308</v>
      </c>
      <c r="E956" s="28" t="str">
        <f t="shared" si="17"/>
        <v>2.6</v>
      </c>
      <c r="F956" s="28">
        <v>68</v>
      </c>
      <c r="G956" s="28" t="s">
        <v>142</v>
      </c>
      <c r="H956" s="28" t="s">
        <v>97</v>
      </c>
      <c r="I956" s="28"/>
      <c r="J956" s="28"/>
    </row>
    <row r="957" spans="1:10" x14ac:dyDescent="0.3">
      <c r="A957" s="28"/>
      <c r="B957" s="28" t="s">
        <v>2346</v>
      </c>
      <c r="C957" s="28" t="s">
        <v>2347</v>
      </c>
      <c r="D957" s="28" t="s">
        <v>2308</v>
      </c>
      <c r="E957" s="28" t="str">
        <f t="shared" si="17"/>
        <v>2.6</v>
      </c>
      <c r="F957" s="28">
        <v>84</v>
      </c>
      <c r="G957" s="28" t="s">
        <v>2348</v>
      </c>
      <c r="H957" s="28" t="s">
        <v>10</v>
      </c>
      <c r="I957" s="28"/>
      <c r="J957" s="28"/>
    </row>
    <row r="958" spans="1:10" x14ac:dyDescent="0.3">
      <c r="A958" s="28"/>
      <c r="B958" s="28" t="s">
        <v>2349</v>
      </c>
      <c r="C958" s="28" t="s">
        <v>2350</v>
      </c>
      <c r="D958" s="28" t="s">
        <v>2308</v>
      </c>
      <c r="E958" s="28" t="str">
        <f t="shared" si="17"/>
        <v>2.6</v>
      </c>
      <c r="F958" s="28">
        <v>60</v>
      </c>
      <c r="G958" s="28" t="s">
        <v>708</v>
      </c>
      <c r="H958" s="28" t="s">
        <v>97</v>
      </c>
      <c r="I958" s="28"/>
      <c r="J958" s="28"/>
    </row>
    <row r="959" spans="1:10" x14ac:dyDescent="0.3">
      <c r="A959" s="28"/>
      <c r="B959" s="28" t="s">
        <v>2351</v>
      </c>
      <c r="C959" s="28" t="s">
        <v>2352</v>
      </c>
      <c r="D959" s="28" t="s">
        <v>2308</v>
      </c>
      <c r="E959" s="28" t="str">
        <f t="shared" si="17"/>
        <v>2.6</v>
      </c>
      <c r="F959" s="28">
        <v>81</v>
      </c>
      <c r="G959" s="28" t="s">
        <v>2353</v>
      </c>
      <c r="H959" s="28" t="s">
        <v>5</v>
      </c>
      <c r="I959" s="28"/>
      <c r="J959" s="28"/>
    </row>
    <row r="960" spans="1:10" x14ac:dyDescent="0.3">
      <c r="A960" s="28"/>
      <c r="B960" s="28" t="s">
        <v>2354</v>
      </c>
      <c r="C960" s="28" t="s">
        <v>2355</v>
      </c>
      <c r="D960" s="28" t="s">
        <v>2308</v>
      </c>
      <c r="E960" s="28" t="str">
        <f t="shared" si="17"/>
        <v>2.6</v>
      </c>
      <c r="F960" s="28">
        <v>55</v>
      </c>
      <c r="G960" s="28" t="s">
        <v>122</v>
      </c>
      <c r="H960" s="28" t="s">
        <v>10</v>
      </c>
      <c r="I960" s="28"/>
      <c r="J960" s="28"/>
    </row>
    <row r="961" spans="1:10" x14ac:dyDescent="0.3">
      <c r="A961" s="28"/>
      <c r="B961" s="28" t="s">
        <v>2356</v>
      </c>
      <c r="C961" s="28" t="s">
        <v>2357</v>
      </c>
      <c r="D961" s="28" t="s">
        <v>2308</v>
      </c>
      <c r="E961" s="28" t="str">
        <f t="shared" si="17"/>
        <v>2.6</v>
      </c>
      <c r="F961" s="28">
        <v>66</v>
      </c>
      <c r="G961" s="28" t="s">
        <v>620</v>
      </c>
      <c r="H961" s="28" t="s">
        <v>10</v>
      </c>
      <c r="I961" s="28"/>
      <c r="J961" s="28"/>
    </row>
    <row r="962" spans="1:10" x14ac:dyDescent="0.3">
      <c r="A962" s="28"/>
      <c r="B962" s="28" t="s">
        <v>2358</v>
      </c>
      <c r="C962" s="28" t="s">
        <v>2359</v>
      </c>
      <c r="D962" s="28" t="s">
        <v>2308</v>
      </c>
      <c r="E962" s="28" t="str">
        <f t="shared" si="17"/>
        <v>2.6</v>
      </c>
      <c r="F962" s="28">
        <v>70</v>
      </c>
      <c r="G962" s="28" t="s">
        <v>1273</v>
      </c>
      <c r="H962" s="28" t="s">
        <v>4</v>
      </c>
      <c r="I962" s="28"/>
      <c r="J962" s="28"/>
    </row>
    <row r="963" spans="1:10" x14ac:dyDescent="0.3">
      <c r="A963" s="28"/>
      <c r="B963" s="28"/>
      <c r="C963" s="28"/>
      <c r="D963" s="28"/>
      <c r="E963" s="28" t="str">
        <f t="shared" si="17"/>
        <v/>
      </c>
      <c r="F963" s="28"/>
      <c r="G963" s="28"/>
      <c r="H963" s="28"/>
      <c r="I963" s="28"/>
      <c r="J963" s="28"/>
    </row>
    <row r="964" spans="1:10" x14ac:dyDescent="0.3">
      <c r="A964" s="28"/>
      <c r="B964" s="28" t="s">
        <v>2360</v>
      </c>
      <c r="C964" s="28" t="s">
        <v>2361</v>
      </c>
      <c r="D964" s="28" t="s">
        <v>2308</v>
      </c>
      <c r="E964" s="28" t="str">
        <f t="shared" si="17"/>
        <v>2.6</v>
      </c>
      <c r="F964" s="28">
        <v>69</v>
      </c>
      <c r="G964" s="28" t="s">
        <v>2362</v>
      </c>
      <c r="H964" s="28" t="s">
        <v>10</v>
      </c>
      <c r="I964" s="28"/>
      <c r="J964" s="28"/>
    </row>
    <row r="965" spans="1:10" x14ac:dyDescent="0.3">
      <c r="A965" s="28"/>
      <c r="B965" s="28" t="s">
        <v>2360</v>
      </c>
      <c r="C965" s="28" t="s">
        <v>2363</v>
      </c>
      <c r="D965" s="28" t="s">
        <v>2308</v>
      </c>
      <c r="E965" s="28" t="str">
        <f t="shared" si="17"/>
        <v>2.6</v>
      </c>
      <c r="F965" s="28">
        <v>48</v>
      </c>
      <c r="G965" s="28" t="s">
        <v>2364</v>
      </c>
      <c r="H965" s="28" t="s">
        <v>10</v>
      </c>
      <c r="I965" s="28"/>
      <c r="J965" s="28"/>
    </row>
    <row r="966" spans="1:10" x14ac:dyDescent="0.3">
      <c r="A966" s="28"/>
      <c r="B966" s="28" t="s">
        <v>2365</v>
      </c>
      <c r="C966" s="28" t="s">
        <v>2366</v>
      </c>
      <c r="D966" s="28" t="s">
        <v>2308</v>
      </c>
      <c r="E966" s="28" t="str">
        <f t="shared" si="17"/>
        <v>2.6</v>
      </c>
      <c r="F966" s="28">
        <v>74</v>
      </c>
      <c r="G966" s="28" t="s">
        <v>2367</v>
      </c>
      <c r="H966" s="28" t="s">
        <v>44</v>
      </c>
      <c r="I966" s="28"/>
      <c r="J966" s="28"/>
    </row>
    <row r="967" spans="1:10" x14ac:dyDescent="0.3">
      <c r="A967" s="28"/>
      <c r="B967" s="28" t="s">
        <v>2368</v>
      </c>
      <c r="C967" s="28" t="s">
        <v>2369</v>
      </c>
      <c r="D967" s="28" t="s">
        <v>2308</v>
      </c>
      <c r="E967" s="28" t="str">
        <f t="shared" si="17"/>
        <v>2.6</v>
      </c>
      <c r="F967" s="28">
        <v>69</v>
      </c>
      <c r="G967" s="28" t="s">
        <v>189</v>
      </c>
      <c r="H967" s="28" t="s">
        <v>2</v>
      </c>
      <c r="I967" s="28"/>
      <c r="J967" s="28"/>
    </row>
    <row r="968" spans="1:10" x14ac:dyDescent="0.3">
      <c r="A968" s="28"/>
      <c r="B968" s="28" t="s">
        <v>2370</v>
      </c>
      <c r="C968" s="28" t="s">
        <v>2371</v>
      </c>
      <c r="D968" s="28" t="s">
        <v>2308</v>
      </c>
      <c r="E968" s="28" t="str">
        <f t="shared" ref="E968:E1031" si="18">MID(D968,2,3)</f>
        <v>2.6</v>
      </c>
      <c r="F968" s="28">
        <v>49</v>
      </c>
      <c r="G968" s="28" t="s">
        <v>173</v>
      </c>
      <c r="H968" s="28" t="s">
        <v>166</v>
      </c>
      <c r="I968" s="28"/>
      <c r="J968" s="28"/>
    </row>
    <row r="969" spans="1:10" x14ac:dyDescent="0.3">
      <c r="A969" s="28"/>
      <c r="B969" s="28" t="s">
        <v>2372</v>
      </c>
      <c r="C969" s="28" t="s">
        <v>2373</v>
      </c>
      <c r="D969" s="28" t="s">
        <v>2308</v>
      </c>
      <c r="E969" s="28" t="str">
        <f t="shared" si="18"/>
        <v>2.6</v>
      </c>
      <c r="F969" s="28">
        <v>61</v>
      </c>
      <c r="G969" s="28" t="s">
        <v>2374</v>
      </c>
      <c r="H969" s="28" t="s">
        <v>44</v>
      </c>
      <c r="I969" s="28"/>
      <c r="J969" s="28"/>
    </row>
    <row r="970" spans="1:10" x14ac:dyDescent="0.3">
      <c r="A970" s="28"/>
      <c r="B970" s="28" t="s">
        <v>2375</v>
      </c>
      <c r="C970" s="28" t="s">
        <v>2376</v>
      </c>
      <c r="D970" s="28" t="s">
        <v>2308</v>
      </c>
      <c r="E970" s="28" t="str">
        <f t="shared" si="18"/>
        <v>2.6</v>
      </c>
      <c r="F970" s="28">
        <v>83</v>
      </c>
      <c r="G970" s="28" t="s">
        <v>652</v>
      </c>
      <c r="H970" s="28" t="s">
        <v>3</v>
      </c>
      <c r="I970" s="28"/>
      <c r="J970" s="28"/>
    </row>
    <row r="971" spans="1:10" x14ac:dyDescent="0.3">
      <c r="A971" s="28"/>
      <c r="B971" s="28" t="s">
        <v>2377</v>
      </c>
      <c r="C971" s="28" t="s">
        <v>2378</v>
      </c>
      <c r="D971" s="28" t="s">
        <v>2308</v>
      </c>
      <c r="E971" s="28" t="str">
        <f t="shared" si="18"/>
        <v>2.6</v>
      </c>
      <c r="F971" s="28">
        <v>77</v>
      </c>
      <c r="G971" s="28" t="s">
        <v>268</v>
      </c>
      <c r="H971" s="28" t="s">
        <v>1</v>
      </c>
      <c r="I971" s="28"/>
      <c r="J971" s="28"/>
    </row>
    <row r="972" spans="1:10" x14ac:dyDescent="0.3">
      <c r="A972" s="28"/>
      <c r="B972" s="28" t="s">
        <v>2379</v>
      </c>
      <c r="C972" s="28" t="s">
        <v>2380</v>
      </c>
      <c r="D972" s="28" t="s">
        <v>2308</v>
      </c>
      <c r="E972" s="28" t="str">
        <f t="shared" si="18"/>
        <v>2.6</v>
      </c>
      <c r="F972" s="28">
        <v>59</v>
      </c>
      <c r="G972" s="28" t="s">
        <v>2381</v>
      </c>
      <c r="H972" s="28" t="s">
        <v>6</v>
      </c>
      <c r="I972" s="28"/>
      <c r="J972" s="28"/>
    </row>
    <row r="973" spans="1:10" x14ac:dyDescent="0.3">
      <c r="A973" s="28"/>
      <c r="B973" s="28" t="s">
        <v>2382</v>
      </c>
      <c r="C973" s="28" t="s">
        <v>2383</v>
      </c>
      <c r="D973" s="28" t="s">
        <v>2308</v>
      </c>
      <c r="E973" s="28" t="str">
        <f t="shared" si="18"/>
        <v>2.6</v>
      </c>
      <c r="F973" s="28">
        <v>57</v>
      </c>
      <c r="G973" s="28" t="s">
        <v>2384</v>
      </c>
      <c r="H973" s="28" t="s">
        <v>44</v>
      </c>
      <c r="I973" s="28"/>
      <c r="J973" s="28"/>
    </row>
    <row r="974" spans="1:10" x14ac:dyDescent="0.3">
      <c r="A974" s="28"/>
      <c r="B974" s="28"/>
      <c r="C974" s="28"/>
      <c r="D974" s="28"/>
      <c r="E974" s="28" t="str">
        <f t="shared" si="18"/>
        <v/>
      </c>
      <c r="F974" s="28"/>
      <c r="G974" s="28"/>
      <c r="H974" s="28"/>
      <c r="I974" s="28"/>
      <c r="J974" s="28"/>
    </row>
    <row r="975" spans="1:10" x14ac:dyDescent="0.3">
      <c r="A975" s="28"/>
      <c r="B975" s="28" t="s">
        <v>2385</v>
      </c>
      <c r="C975" s="28" t="s">
        <v>2386</v>
      </c>
      <c r="D975" s="28" t="s">
        <v>2308</v>
      </c>
      <c r="E975" s="28" t="str">
        <f t="shared" si="18"/>
        <v>2.6</v>
      </c>
      <c r="F975" s="28">
        <v>83</v>
      </c>
      <c r="G975" s="28" t="s">
        <v>2387</v>
      </c>
      <c r="H975" s="28" t="s">
        <v>44</v>
      </c>
      <c r="I975" s="28"/>
      <c r="J975" s="28"/>
    </row>
    <row r="976" spans="1:10" x14ac:dyDescent="0.3">
      <c r="A976" s="28"/>
      <c r="B976" s="28" t="s">
        <v>2388</v>
      </c>
      <c r="C976" s="28" t="s">
        <v>2389</v>
      </c>
      <c r="D976" s="28" t="s">
        <v>2308</v>
      </c>
      <c r="E976" s="28" t="str">
        <f t="shared" si="18"/>
        <v>2.6</v>
      </c>
      <c r="F976" s="28">
        <v>67</v>
      </c>
      <c r="G976" s="28" t="s">
        <v>2390</v>
      </c>
      <c r="H976" s="28" t="s">
        <v>44</v>
      </c>
      <c r="I976" s="28"/>
      <c r="J976" s="28"/>
    </row>
    <row r="977" spans="1:10" x14ac:dyDescent="0.3">
      <c r="A977" s="28"/>
      <c r="B977" s="28" t="s">
        <v>2391</v>
      </c>
      <c r="C977" s="28" t="s">
        <v>2392</v>
      </c>
      <c r="D977" s="28" t="s">
        <v>2308</v>
      </c>
      <c r="E977" s="28" t="str">
        <f t="shared" si="18"/>
        <v>2.6</v>
      </c>
      <c r="F977" s="28">
        <v>75</v>
      </c>
      <c r="G977" s="28" t="s">
        <v>2393</v>
      </c>
      <c r="H977" s="28" t="s">
        <v>3</v>
      </c>
      <c r="I977" s="28"/>
      <c r="J977" s="28"/>
    </row>
    <row r="978" spans="1:10" x14ac:dyDescent="0.3">
      <c r="A978" s="28"/>
      <c r="B978" s="28" t="s">
        <v>2394</v>
      </c>
      <c r="C978" s="28" t="s">
        <v>2395</v>
      </c>
      <c r="D978" s="28" t="s">
        <v>2308</v>
      </c>
      <c r="E978" s="28" t="str">
        <f t="shared" si="18"/>
        <v>2.6</v>
      </c>
      <c r="F978" s="28">
        <v>67</v>
      </c>
      <c r="G978" s="28" t="s">
        <v>2396</v>
      </c>
      <c r="H978" s="28" t="s">
        <v>161</v>
      </c>
      <c r="I978" s="28"/>
      <c r="J978" s="28"/>
    </row>
    <row r="979" spans="1:10" x14ac:dyDescent="0.3">
      <c r="A979" s="28"/>
      <c r="B979" s="28" t="s">
        <v>2397</v>
      </c>
      <c r="C979" s="28" t="s">
        <v>2398</v>
      </c>
      <c r="D979" s="28" t="s">
        <v>2399</v>
      </c>
      <c r="E979" s="28" t="str">
        <f t="shared" si="18"/>
        <v>2.5</v>
      </c>
      <c r="F979" s="28">
        <v>51</v>
      </c>
      <c r="G979" s="28" t="s">
        <v>715</v>
      </c>
      <c r="H979" s="28" t="s">
        <v>10</v>
      </c>
      <c r="I979" s="28"/>
      <c r="J979" s="28"/>
    </row>
    <row r="980" spans="1:10" x14ac:dyDescent="0.3">
      <c r="A980" s="28"/>
      <c r="B980" s="28" t="s">
        <v>2400</v>
      </c>
      <c r="C980" s="28" t="s">
        <v>2401</v>
      </c>
      <c r="D980" s="28" t="s">
        <v>2399</v>
      </c>
      <c r="E980" s="28" t="str">
        <f t="shared" si="18"/>
        <v>2.5</v>
      </c>
      <c r="F980" s="28">
        <v>51</v>
      </c>
      <c r="G980" s="28" t="s">
        <v>2402</v>
      </c>
      <c r="H980" s="28" t="s">
        <v>44</v>
      </c>
      <c r="I980" s="28"/>
      <c r="J980" s="28"/>
    </row>
    <row r="981" spans="1:10" x14ac:dyDescent="0.3">
      <c r="A981" s="28"/>
      <c r="B981" s="28" t="s">
        <v>2403</v>
      </c>
      <c r="C981" s="28" t="s">
        <v>2404</v>
      </c>
      <c r="D981" s="28" t="s">
        <v>2399</v>
      </c>
      <c r="E981" s="28" t="str">
        <f t="shared" si="18"/>
        <v>2.5</v>
      </c>
      <c r="F981" s="28">
        <v>68</v>
      </c>
      <c r="G981" s="28" t="s">
        <v>2405</v>
      </c>
      <c r="H981" s="28" t="s">
        <v>44</v>
      </c>
      <c r="I981" s="28"/>
      <c r="J981" s="28"/>
    </row>
    <row r="982" spans="1:10" x14ac:dyDescent="0.3">
      <c r="A982" s="28"/>
      <c r="B982" s="28" t="s">
        <v>2406</v>
      </c>
      <c r="C982" s="28" t="s">
        <v>2407</v>
      </c>
      <c r="D982" s="28" t="s">
        <v>2399</v>
      </c>
      <c r="E982" s="28" t="str">
        <f t="shared" si="18"/>
        <v>2.5</v>
      </c>
      <c r="F982" s="28">
        <v>68</v>
      </c>
      <c r="G982" s="28" t="s">
        <v>2408</v>
      </c>
      <c r="H982" s="28" t="s">
        <v>44</v>
      </c>
      <c r="I982" s="28"/>
      <c r="J982" s="28"/>
    </row>
    <row r="983" spans="1:10" x14ac:dyDescent="0.3">
      <c r="A983" s="28"/>
      <c r="B983" s="28" t="s">
        <v>2409</v>
      </c>
      <c r="C983" s="28" t="s">
        <v>2410</v>
      </c>
      <c r="D983" s="28" t="s">
        <v>2399</v>
      </c>
      <c r="E983" s="28" t="str">
        <f t="shared" si="18"/>
        <v>2.5</v>
      </c>
      <c r="F983" s="28">
        <v>62</v>
      </c>
      <c r="G983" s="28" t="s">
        <v>1365</v>
      </c>
      <c r="H983" s="28" t="s">
        <v>834</v>
      </c>
      <c r="I983" s="28"/>
      <c r="J983" s="28"/>
    </row>
    <row r="984" spans="1:10" x14ac:dyDescent="0.3">
      <c r="A984" s="28"/>
      <c r="B984" s="28" t="s">
        <v>2411</v>
      </c>
      <c r="C984" s="28" t="s">
        <v>2412</v>
      </c>
      <c r="D984" s="28" t="s">
        <v>2399</v>
      </c>
      <c r="E984" s="28" t="str">
        <f t="shared" si="18"/>
        <v>2.5</v>
      </c>
      <c r="F984" s="28">
        <v>65</v>
      </c>
      <c r="G984" s="28" t="s">
        <v>2413</v>
      </c>
      <c r="H984" s="28" t="s">
        <v>44</v>
      </c>
      <c r="I984" s="28"/>
      <c r="J984" s="28"/>
    </row>
    <row r="985" spans="1:10" x14ac:dyDescent="0.3">
      <c r="A985" s="28"/>
      <c r="B985" s="28"/>
      <c r="C985" s="28"/>
      <c r="D985" s="28"/>
      <c r="E985" s="28" t="str">
        <f t="shared" si="18"/>
        <v/>
      </c>
      <c r="F985" s="28"/>
      <c r="G985" s="28"/>
      <c r="H985" s="28"/>
      <c r="I985" s="28"/>
      <c r="J985" s="28"/>
    </row>
    <row r="986" spans="1:10" x14ac:dyDescent="0.3">
      <c r="A986" s="28"/>
      <c r="B986" s="28" t="s">
        <v>2414</v>
      </c>
      <c r="C986" s="28" t="s">
        <v>2415</v>
      </c>
      <c r="D986" s="28" t="s">
        <v>2399</v>
      </c>
      <c r="E986" s="28" t="str">
        <f t="shared" si="18"/>
        <v>2.5</v>
      </c>
      <c r="F986" s="28">
        <v>91</v>
      </c>
      <c r="G986" s="28" t="s">
        <v>2416</v>
      </c>
      <c r="H986" s="28" t="s">
        <v>515</v>
      </c>
      <c r="I986" s="28"/>
      <c r="J986" s="28"/>
    </row>
    <row r="987" spans="1:10" x14ac:dyDescent="0.3">
      <c r="A987" s="28"/>
      <c r="B987" s="28" t="s">
        <v>2417</v>
      </c>
      <c r="C987" s="28" t="s">
        <v>2418</v>
      </c>
      <c r="D987" s="28" t="s">
        <v>2399</v>
      </c>
      <c r="E987" s="28" t="str">
        <f t="shared" si="18"/>
        <v>2.5</v>
      </c>
      <c r="F987" s="28">
        <v>82</v>
      </c>
      <c r="G987" s="28" t="s">
        <v>1502</v>
      </c>
      <c r="H987" s="28" t="s">
        <v>44</v>
      </c>
      <c r="I987" s="28"/>
      <c r="J987" s="28"/>
    </row>
    <row r="988" spans="1:10" x14ac:dyDescent="0.3">
      <c r="A988" s="28"/>
      <c r="B988" s="28" t="s">
        <v>2419</v>
      </c>
      <c r="C988" s="28" t="s">
        <v>2420</v>
      </c>
      <c r="D988" s="28" t="s">
        <v>2399</v>
      </c>
      <c r="E988" s="28" t="str">
        <f t="shared" si="18"/>
        <v>2.5</v>
      </c>
      <c r="F988" s="28" t="s">
        <v>8</v>
      </c>
      <c r="G988" s="28" t="s">
        <v>2421</v>
      </c>
      <c r="H988" s="28" t="s">
        <v>1073</v>
      </c>
      <c r="I988" s="28"/>
      <c r="J988" s="28"/>
    </row>
    <row r="989" spans="1:10" x14ac:dyDescent="0.3">
      <c r="A989" s="28"/>
      <c r="B989" s="28" t="s">
        <v>2422</v>
      </c>
      <c r="C989" s="28" t="s">
        <v>2423</v>
      </c>
      <c r="D989" s="28" t="s">
        <v>2399</v>
      </c>
      <c r="E989" s="28" t="str">
        <f t="shared" si="18"/>
        <v>2.5</v>
      </c>
      <c r="F989" s="28">
        <v>60</v>
      </c>
      <c r="G989" s="28" t="s">
        <v>2390</v>
      </c>
      <c r="H989" s="28" t="s">
        <v>44</v>
      </c>
      <c r="I989" s="28"/>
      <c r="J989" s="28"/>
    </row>
    <row r="990" spans="1:10" x14ac:dyDescent="0.3">
      <c r="A990" s="28"/>
      <c r="B990" s="28" t="s">
        <v>2424</v>
      </c>
      <c r="C990" s="28" t="s">
        <v>2425</v>
      </c>
      <c r="D990" s="28" t="s">
        <v>2399</v>
      </c>
      <c r="E990" s="28" t="str">
        <f t="shared" si="18"/>
        <v>2.5</v>
      </c>
      <c r="F990" s="28">
        <v>55</v>
      </c>
      <c r="G990" s="28" t="s">
        <v>620</v>
      </c>
      <c r="H990" s="28" t="s">
        <v>10</v>
      </c>
      <c r="I990" s="28"/>
      <c r="J990" s="28"/>
    </row>
    <row r="991" spans="1:10" x14ac:dyDescent="0.3">
      <c r="A991" s="28"/>
      <c r="B991" s="28" t="s">
        <v>2426</v>
      </c>
      <c r="C991" s="28" t="s">
        <v>2427</v>
      </c>
      <c r="D991" s="28" t="s">
        <v>2399</v>
      </c>
      <c r="E991" s="28" t="str">
        <f t="shared" si="18"/>
        <v>2.5</v>
      </c>
      <c r="F991" s="28">
        <v>73</v>
      </c>
      <c r="G991" s="28" t="s">
        <v>1444</v>
      </c>
      <c r="H991" s="28" t="s">
        <v>166</v>
      </c>
      <c r="I991" s="28"/>
      <c r="J991" s="28"/>
    </row>
    <row r="992" spans="1:10" x14ac:dyDescent="0.3">
      <c r="A992" s="28"/>
      <c r="B992" s="28" t="s">
        <v>2428</v>
      </c>
      <c r="C992" s="28" t="s">
        <v>2429</v>
      </c>
      <c r="D992" s="28" t="s">
        <v>2399</v>
      </c>
      <c r="E992" s="28" t="str">
        <f t="shared" si="18"/>
        <v>2.5</v>
      </c>
      <c r="F992" s="28">
        <v>81</v>
      </c>
      <c r="G992" s="28" t="s">
        <v>122</v>
      </c>
      <c r="H992" s="28" t="s">
        <v>44</v>
      </c>
      <c r="I992" s="28"/>
      <c r="J992" s="28"/>
    </row>
    <row r="993" spans="1:10" x14ac:dyDescent="0.3">
      <c r="A993" s="28"/>
      <c r="B993" s="28" t="s">
        <v>2430</v>
      </c>
      <c r="C993" s="28" t="s">
        <v>2431</v>
      </c>
      <c r="D993" s="28" t="s">
        <v>2399</v>
      </c>
      <c r="E993" s="28" t="str">
        <f t="shared" si="18"/>
        <v>2.5</v>
      </c>
      <c r="F993" s="28">
        <v>59</v>
      </c>
      <c r="G993" s="28" t="s">
        <v>268</v>
      </c>
      <c r="H993" s="28" t="s">
        <v>161</v>
      </c>
      <c r="I993" s="28"/>
      <c r="J993" s="28"/>
    </row>
    <row r="994" spans="1:10" x14ac:dyDescent="0.3">
      <c r="A994" s="28"/>
      <c r="B994" s="28" t="s">
        <v>2432</v>
      </c>
      <c r="C994" s="28" t="s">
        <v>2433</v>
      </c>
      <c r="D994" s="28" t="s">
        <v>2399</v>
      </c>
      <c r="E994" s="28" t="str">
        <f t="shared" si="18"/>
        <v>2.5</v>
      </c>
      <c r="F994" s="28">
        <v>55</v>
      </c>
      <c r="G994" s="28" t="s">
        <v>122</v>
      </c>
      <c r="H994" s="28" t="s">
        <v>10</v>
      </c>
      <c r="I994" s="28"/>
      <c r="J994" s="28"/>
    </row>
    <row r="995" spans="1:10" x14ac:dyDescent="0.3">
      <c r="A995" s="28"/>
      <c r="B995" s="28" t="s">
        <v>2434</v>
      </c>
      <c r="C995" s="28" t="s">
        <v>2435</v>
      </c>
      <c r="D995" s="28" t="s">
        <v>2399</v>
      </c>
      <c r="E995" s="28" t="str">
        <f t="shared" si="18"/>
        <v>2.5</v>
      </c>
      <c r="F995" s="28">
        <v>83</v>
      </c>
      <c r="G995" s="28" t="s">
        <v>2436</v>
      </c>
      <c r="H995" s="28" t="s">
        <v>5</v>
      </c>
      <c r="I995" s="28"/>
      <c r="J995" s="28"/>
    </row>
    <row r="996" spans="1:10" x14ac:dyDescent="0.3">
      <c r="A996" s="28"/>
      <c r="B996" s="28"/>
      <c r="C996" s="28"/>
      <c r="D996" s="28"/>
      <c r="E996" s="28" t="str">
        <f t="shared" si="18"/>
        <v/>
      </c>
      <c r="F996" s="28"/>
      <c r="G996" s="28"/>
      <c r="H996" s="28"/>
      <c r="I996" s="28"/>
      <c r="J996" s="28"/>
    </row>
    <row r="997" spans="1:10" x14ac:dyDescent="0.3">
      <c r="A997" s="28"/>
      <c r="B997" s="28" t="s">
        <v>2437</v>
      </c>
      <c r="C997" s="28" t="s">
        <v>2438</v>
      </c>
      <c r="D997" s="28" t="s">
        <v>2399</v>
      </c>
      <c r="E997" s="28" t="str">
        <f t="shared" si="18"/>
        <v>2.5</v>
      </c>
      <c r="F997" s="28">
        <v>80</v>
      </c>
      <c r="G997" s="28" t="s">
        <v>2439</v>
      </c>
      <c r="H997" s="28" t="s">
        <v>364</v>
      </c>
      <c r="I997" s="28"/>
      <c r="J997" s="28"/>
    </row>
    <row r="998" spans="1:10" x14ac:dyDescent="0.3">
      <c r="A998" s="28"/>
      <c r="B998" s="28" t="s">
        <v>2440</v>
      </c>
      <c r="C998" s="28" t="s">
        <v>2441</v>
      </c>
      <c r="D998" s="28" t="s">
        <v>2399</v>
      </c>
      <c r="E998" s="28" t="str">
        <f t="shared" si="18"/>
        <v>2.5</v>
      </c>
      <c r="F998" s="28">
        <v>63</v>
      </c>
      <c r="G998" s="28" t="s">
        <v>359</v>
      </c>
      <c r="H998" s="28" t="s">
        <v>10</v>
      </c>
      <c r="I998" s="28"/>
      <c r="J998" s="28"/>
    </row>
    <row r="999" spans="1:10" x14ac:dyDescent="0.3">
      <c r="A999" s="28"/>
      <c r="B999" s="28" t="s">
        <v>2442</v>
      </c>
      <c r="C999" s="28" t="s">
        <v>2443</v>
      </c>
      <c r="D999" s="28" t="s">
        <v>2399</v>
      </c>
      <c r="E999" s="28" t="str">
        <f t="shared" si="18"/>
        <v>2.5</v>
      </c>
      <c r="F999" s="28">
        <v>46</v>
      </c>
      <c r="G999" s="28" t="s">
        <v>2444</v>
      </c>
      <c r="H999" s="28" t="s">
        <v>10</v>
      </c>
      <c r="I999" s="28"/>
      <c r="J999" s="28"/>
    </row>
    <row r="1000" spans="1:10" x14ac:dyDescent="0.3">
      <c r="A1000" s="28"/>
      <c r="B1000" s="28" t="s">
        <v>2445</v>
      </c>
      <c r="C1000" s="28" t="s">
        <v>2446</v>
      </c>
      <c r="D1000" s="28" t="s">
        <v>2399</v>
      </c>
      <c r="E1000" s="28" t="str">
        <f t="shared" si="18"/>
        <v>2.5</v>
      </c>
      <c r="F1000" s="28">
        <v>63</v>
      </c>
      <c r="G1000" s="28" t="s">
        <v>68</v>
      </c>
      <c r="H1000" s="28" t="s">
        <v>7</v>
      </c>
      <c r="I1000" s="28"/>
      <c r="J1000" s="28"/>
    </row>
    <row r="1001" spans="1:10" x14ac:dyDescent="0.3">
      <c r="A1001" s="28"/>
      <c r="B1001" s="28" t="s">
        <v>2447</v>
      </c>
      <c r="C1001" s="28" t="s">
        <v>2448</v>
      </c>
      <c r="D1001" s="28" t="s">
        <v>2399</v>
      </c>
      <c r="E1001" s="28" t="str">
        <f t="shared" si="18"/>
        <v>2.5</v>
      </c>
      <c r="F1001" s="28">
        <v>65</v>
      </c>
      <c r="G1001" s="28" t="s">
        <v>268</v>
      </c>
      <c r="H1001" s="28" t="s">
        <v>438</v>
      </c>
      <c r="I1001" s="28"/>
      <c r="J1001" s="28"/>
    </row>
    <row r="1002" spans="1:10" x14ac:dyDescent="0.3">
      <c r="A1002" s="28"/>
      <c r="B1002" s="28" t="s">
        <v>2449</v>
      </c>
      <c r="C1002" s="28" t="s">
        <v>2450</v>
      </c>
      <c r="D1002" s="28" t="s">
        <v>2399</v>
      </c>
      <c r="E1002" s="28" t="str">
        <f t="shared" si="18"/>
        <v>2.5</v>
      </c>
      <c r="F1002" s="28">
        <v>65</v>
      </c>
      <c r="G1002" s="28" t="s">
        <v>1020</v>
      </c>
      <c r="H1002" s="28" t="s">
        <v>44</v>
      </c>
      <c r="I1002" s="28"/>
      <c r="J1002" s="28"/>
    </row>
    <row r="1003" spans="1:10" x14ac:dyDescent="0.3">
      <c r="A1003" s="28"/>
      <c r="B1003" s="28" t="s">
        <v>2451</v>
      </c>
      <c r="C1003" s="28" t="s">
        <v>2452</v>
      </c>
      <c r="D1003" s="28" t="s">
        <v>2399</v>
      </c>
      <c r="E1003" s="28" t="str">
        <f t="shared" si="18"/>
        <v>2.5</v>
      </c>
      <c r="F1003" s="28">
        <v>74</v>
      </c>
      <c r="G1003" s="28" t="s">
        <v>63</v>
      </c>
      <c r="H1003" s="28" t="s">
        <v>2453</v>
      </c>
      <c r="I1003" s="28"/>
      <c r="J1003" s="28"/>
    </row>
    <row r="1004" spans="1:10" x14ac:dyDescent="0.3">
      <c r="A1004" s="28"/>
      <c r="B1004" s="28" t="s">
        <v>2454</v>
      </c>
      <c r="C1004" s="28" t="s">
        <v>2455</v>
      </c>
      <c r="D1004" s="28" t="s">
        <v>2399</v>
      </c>
      <c r="E1004" s="28" t="str">
        <f t="shared" si="18"/>
        <v>2.5</v>
      </c>
      <c r="F1004" s="28">
        <v>74</v>
      </c>
      <c r="G1004" s="28" t="s">
        <v>122</v>
      </c>
      <c r="H1004" s="28" t="s">
        <v>9</v>
      </c>
      <c r="I1004" s="28"/>
      <c r="J1004" s="28"/>
    </row>
    <row r="1005" spans="1:10" x14ac:dyDescent="0.3">
      <c r="A1005" s="28"/>
      <c r="B1005" s="28" t="s">
        <v>2456</v>
      </c>
      <c r="C1005" s="28" t="s">
        <v>2457</v>
      </c>
      <c r="D1005" s="28" t="s">
        <v>2399</v>
      </c>
      <c r="E1005" s="28" t="str">
        <f t="shared" si="18"/>
        <v>2.5</v>
      </c>
      <c r="F1005" s="28">
        <v>63</v>
      </c>
      <c r="G1005" s="28" t="s">
        <v>165</v>
      </c>
      <c r="H1005" s="28" t="s">
        <v>166</v>
      </c>
      <c r="I1005" s="28"/>
      <c r="J1005" s="28"/>
    </row>
    <row r="1006" spans="1:10" x14ac:dyDescent="0.3">
      <c r="A1006" s="28"/>
      <c r="B1006" s="28" t="s">
        <v>2458</v>
      </c>
      <c r="C1006" s="28" t="s">
        <v>2459</v>
      </c>
      <c r="D1006" s="28" t="s">
        <v>2399</v>
      </c>
      <c r="E1006" s="28" t="str">
        <f t="shared" si="18"/>
        <v>2.5</v>
      </c>
      <c r="F1006" s="28">
        <v>64</v>
      </c>
      <c r="G1006" s="28" t="s">
        <v>620</v>
      </c>
      <c r="H1006" s="28" t="s">
        <v>10</v>
      </c>
      <c r="I1006" s="28"/>
      <c r="J1006" s="28"/>
    </row>
    <row r="1007" spans="1:10" x14ac:dyDescent="0.3">
      <c r="A1007" s="28"/>
      <c r="B1007" s="28"/>
      <c r="C1007" s="28"/>
      <c r="D1007" s="28"/>
      <c r="E1007" s="28" t="str">
        <f t="shared" si="18"/>
        <v/>
      </c>
      <c r="F1007" s="28"/>
      <c r="G1007" s="28"/>
      <c r="H1007" s="28"/>
      <c r="I1007" s="28"/>
      <c r="J1007" s="28"/>
    </row>
    <row r="1008" spans="1:10" x14ac:dyDescent="0.3">
      <c r="A1008" s="28"/>
      <c r="B1008" s="28" t="s">
        <v>2460</v>
      </c>
      <c r="C1008" s="28" t="s">
        <v>2461</v>
      </c>
      <c r="D1008" s="28" t="s">
        <v>2399</v>
      </c>
      <c r="E1008" s="28" t="str">
        <f t="shared" si="18"/>
        <v>2.5</v>
      </c>
      <c r="F1008" s="28">
        <v>55</v>
      </c>
      <c r="G1008" s="28" t="s">
        <v>145</v>
      </c>
      <c r="H1008" s="28" t="s">
        <v>9</v>
      </c>
      <c r="I1008" s="28"/>
      <c r="J1008" s="28"/>
    </row>
    <row r="1009" spans="1:10" x14ac:dyDescent="0.3">
      <c r="A1009" s="28"/>
      <c r="B1009" s="28" t="s">
        <v>2462</v>
      </c>
      <c r="C1009" s="28" t="s">
        <v>2463</v>
      </c>
      <c r="D1009" s="28" t="s">
        <v>2399</v>
      </c>
      <c r="E1009" s="28" t="str">
        <f t="shared" si="18"/>
        <v>2.5</v>
      </c>
      <c r="F1009" s="28">
        <v>74</v>
      </c>
      <c r="G1009" s="28" t="s">
        <v>833</v>
      </c>
      <c r="H1009" s="28" t="s">
        <v>438</v>
      </c>
      <c r="I1009" s="28"/>
      <c r="J1009" s="28"/>
    </row>
    <row r="1010" spans="1:10" x14ac:dyDescent="0.3">
      <c r="A1010" s="28"/>
      <c r="B1010" s="28" t="s">
        <v>2464</v>
      </c>
      <c r="C1010" s="28" t="s">
        <v>2465</v>
      </c>
      <c r="D1010" s="28" t="s">
        <v>2399</v>
      </c>
      <c r="E1010" s="28" t="str">
        <f t="shared" si="18"/>
        <v>2.5</v>
      </c>
      <c r="F1010" s="28">
        <v>79</v>
      </c>
      <c r="G1010" s="28" t="s">
        <v>396</v>
      </c>
      <c r="H1010" s="28" t="s">
        <v>235</v>
      </c>
      <c r="I1010" s="28"/>
      <c r="J1010" s="28"/>
    </row>
    <row r="1011" spans="1:10" x14ac:dyDescent="0.3">
      <c r="A1011" s="28"/>
      <c r="B1011" s="28" t="s">
        <v>2466</v>
      </c>
      <c r="C1011" s="28" t="s">
        <v>2467</v>
      </c>
      <c r="D1011" s="28" t="s">
        <v>2399</v>
      </c>
      <c r="E1011" s="28" t="str">
        <f t="shared" si="18"/>
        <v>2.5</v>
      </c>
      <c r="F1011" s="28">
        <v>74</v>
      </c>
      <c r="G1011" s="28" t="s">
        <v>2468</v>
      </c>
      <c r="H1011" s="28" t="s">
        <v>4</v>
      </c>
      <c r="I1011" s="28"/>
      <c r="J1011" s="28"/>
    </row>
    <row r="1012" spans="1:10" x14ac:dyDescent="0.3">
      <c r="A1012" s="28"/>
      <c r="B1012" s="28" t="s">
        <v>2469</v>
      </c>
      <c r="C1012" s="28" t="s">
        <v>2470</v>
      </c>
      <c r="D1012" s="28" t="s">
        <v>2399</v>
      </c>
      <c r="E1012" s="28" t="str">
        <f t="shared" si="18"/>
        <v>2.5</v>
      </c>
      <c r="F1012" s="28">
        <v>63</v>
      </c>
      <c r="G1012" s="28" t="s">
        <v>2471</v>
      </c>
      <c r="H1012" s="28" t="s">
        <v>3</v>
      </c>
      <c r="I1012" s="28"/>
      <c r="J1012" s="28"/>
    </row>
    <row r="1013" spans="1:10" x14ac:dyDescent="0.3">
      <c r="A1013" s="28"/>
      <c r="B1013" s="28" t="s">
        <v>2472</v>
      </c>
      <c r="C1013" s="28" t="s">
        <v>2473</v>
      </c>
      <c r="D1013" s="28" t="s">
        <v>2399</v>
      </c>
      <c r="E1013" s="28" t="str">
        <f t="shared" si="18"/>
        <v>2.5</v>
      </c>
      <c r="F1013" s="28">
        <v>48</v>
      </c>
      <c r="G1013" s="28" t="s">
        <v>1630</v>
      </c>
      <c r="H1013" s="28" t="s">
        <v>44</v>
      </c>
      <c r="I1013" s="28"/>
      <c r="J1013" s="28"/>
    </row>
    <row r="1014" spans="1:10" x14ac:dyDescent="0.3">
      <c r="A1014" s="28"/>
      <c r="B1014" s="28" t="s">
        <v>2474</v>
      </c>
      <c r="C1014" s="28" t="s">
        <v>2475</v>
      </c>
      <c r="D1014" s="28" t="s">
        <v>2399</v>
      </c>
      <c r="E1014" s="28" t="str">
        <f t="shared" si="18"/>
        <v>2.5</v>
      </c>
      <c r="F1014" s="28">
        <v>77</v>
      </c>
      <c r="G1014" s="28" t="s">
        <v>783</v>
      </c>
      <c r="H1014" s="28" t="s">
        <v>44</v>
      </c>
      <c r="I1014" s="28"/>
      <c r="J1014" s="28"/>
    </row>
    <row r="1015" spans="1:10" x14ac:dyDescent="0.3">
      <c r="A1015" s="28"/>
      <c r="B1015" s="28" t="s">
        <v>2476</v>
      </c>
      <c r="C1015" s="28" t="s">
        <v>2477</v>
      </c>
      <c r="D1015" s="28" t="s">
        <v>2399</v>
      </c>
      <c r="E1015" s="28" t="str">
        <f t="shared" si="18"/>
        <v>2.5</v>
      </c>
      <c r="F1015" s="28">
        <v>49</v>
      </c>
      <c r="G1015" s="28" t="s">
        <v>2478</v>
      </c>
      <c r="H1015" s="28" t="s">
        <v>44</v>
      </c>
      <c r="I1015" s="28"/>
      <c r="J1015" s="28"/>
    </row>
    <row r="1016" spans="1:10" x14ac:dyDescent="0.3">
      <c r="A1016" s="28"/>
      <c r="B1016" s="28" t="s">
        <v>2479</v>
      </c>
      <c r="C1016" s="28" t="s">
        <v>2480</v>
      </c>
      <c r="D1016" s="28" t="s">
        <v>2399</v>
      </c>
      <c r="E1016" s="28" t="str">
        <f t="shared" si="18"/>
        <v>2.5</v>
      </c>
      <c r="F1016" s="28">
        <v>51</v>
      </c>
      <c r="G1016" s="28" t="s">
        <v>1266</v>
      </c>
      <c r="H1016" s="28" t="s">
        <v>313</v>
      </c>
      <c r="I1016" s="28"/>
      <c r="J1016" s="28"/>
    </row>
    <row r="1017" spans="1:10" x14ac:dyDescent="0.3">
      <c r="A1017" s="28"/>
      <c r="B1017" s="28" t="s">
        <v>2481</v>
      </c>
      <c r="C1017" s="28" t="s">
        <v>2482</v>
      </c>
      <c r="D1017" s="28" t="s">
        <v>2399</v>
      </c>
      <c r="E1017" s="28" t="str">
        <f t="shared" si="18"/>
        <v>2.5</v>
      </c>
      <c r="F1017" s="28">
        <v>58</v>
      </c>
      <c r="G1017" s="28" t="s">
        <v>63</v>
      </c>
      <c r="H1017" s="28" t="s">
        <v>2483</v>
      </c>
      <c r="I1017" s="28"/>
      <c r="J1017" s="28"/>
    </row>
    <row r="1018" spans="1:10" x14ac:dyDescent="0.3">
      <c r="A1018" s="28"/>
      <c r="B1018" s="28"/>
      <c r="C1018" s="28"/>
      <c r="D1018" s="28"/>
      <c r="E1018" s="28" t="str">
        <f t="shared" si="18"/>
        <v/>
      </c>
      <c r="F1018" s="28"/>
      <c r="G1018" s="28"/>
      <c r="H1018" s="28"/>
      <c r="I1018" s="28"/>
      <c r="J1018" s="28"/>
    </row>
    <row r="1019" spans="1:10" x14ac:dyDescent="0.3">
      <c r="A1019" s="28"/>
      <c r="B1019" s="28" t="s">
        <v>2484</v>
      </c>
      <c r="C1019" s="28" t="s">
        <v>2485</v>
      </c>
      <c r="D1019" s="28" t="s">
        <v>2399</v>
      </c>
      <c r="E1019" s="28" t="str">
        <f t="shared" si="18"/>
        <v>2.5</v>
      </c>
      <c r="F1019" s="28">
        <v>72</v>
      </c>
      <c r="G1019" s="28" t="s">
        <v>268</v>
      </c>
      <c r="H1019" s="28" t="s">
        <v>44</v>
      </c>
      <c r="I1019" s="28"/>
      <c r="J1019" s="28"/>
    </row>
    <row r="1020" spans="1:10" x14ac:dyDescent="0.3">
      <c r="A1020" s="28"/>
      <c r="B1020" s="28" t="s">
        <v>2486</v>
      </c>
      <c r="C1020" s="28" t="s">
        <v>2487</v>
      </c>
      <c r="D1020" s="28" t="s">
        <v>2399</v>
      </c>
      <c r="E1020" s="28" t="str">
        <f t="shared" si="18"/>
        <v>2.5</v>
      </c>
      <c r="F1020" s="28">
        <v>71</v>
      </c>
      <c r="G1020" s="28" t="s">
        <v>142</v>
      </c>
      <c r="H1020" s="28" t="s">
        <v>166</v>
      </c>
      <c r="I1020" s="28"/>
      <c r="J1020" s="28"/>
    </row>
    <row r="1021" spans="1:10" x14ac:dyDescent="0.3">
      <c r="A1021" s="28"/>
      <c r="B1021" s="28" t="s">
        <v>2488</v>
      </c>
      <c r="C1021" s="28" t="s">
        <v>2489</v>
      </c>
      <c r="D1021" s="28" t="s">
        <v>2399</v>
      </c>
      <c r="E1021" s="28" t="str">
        <f t="shared" si="18"/>
        <v>2.5</v>
      </c>
      <c r="F1021" s="28">
        <v>76</v>
      </c>
      <c r="G1021" s="28" t="s">
        <v>2490</v>
      </c>
      <c r="H1021" s="28" t="s">
        <v>44</v>
      </c>
      <c r="I1021" s="28"/>
      <c r="J1021" s="28"/>
    </row>
    <row r="1022" spans="1:10" x14ac:dyDescent="0.3">
      <c r="A1022" s="28"/>
      <c r="B1022" s="28" t="s">
        <v>2491</v>
      </c>
      <c r="C1022" s="28" t="s">
        <v>2492</v>
      </c>
      <c r="D1022" s="28" t="s">
        <v>2399</v>
      </c>
      <c r="E1022" s="28" t="str">
        <f t="shared" si="18"/>
        <v>2.5</v>
      </c>
      <c r="F1022" s="28">
        <v>63</v>
      </c>
      <c r="G1022" s="28" t="s">
        <v>63</v>
      </c>
      <c r="H1022" s="28" t="s">
        <v>2453</v>
      </c>
      <c r="I1022" s="28"/>
      <c r="J1022" s="28"/>
    </row>
    <row r="1023" spans="1:10" x14ac:dyDescent="0.3">
      <c r="A1023" s="28"/>
      <c r="B1023" s="28" t="s">
        <v>2493</v>
      </c>
      <c r="C1023" s="28" t="s">
        <v>2494</v>
      </c>
      <c r="D1023" s="28" t="s">
        <v>2399</v>
      </c>
      <c r="E1023" s="28" t="str">
        <f t="shared" si="18"/>
        <v>2.5</v>
      </c>
      <c r="F1023" s="28">
        <v>62</v>
      </c>
      <c r="G1023" s="28" t="s">
        <v>932</v>
      </c>
      <c r="H1023" s="28" t="s">
        <v>44</v>
      </c>
      <c r="I1023" s="28"/>
      <c r="J1023" s="28"/>
    </row>
    <row r="1024" spans="1:10" x14ac:dyDescent="0.3">
      <c r="A1024" s="28"/>
      <c r="B1024" s="28" t="s">
        <v>2495</v>
      </c>
      <c r="C1024" s="28" t="s">
        <v>2496</v>
      </c>
      <c r="D1024" s="28" t="s">
        <v>2399</v>
      </c>
      <c r="E1024" s="28" t="str">
        <f t="shared" si="18"/>
        <v>2.5</v>
      </c>
      <c r="F1024" s="28">
        <v>63</v>
      </c>
      <c r="G1024" s="28" t="s">
        <v>142</v>
      </c>
      <c r="H1024" s="28" t="s">
        <v>166</v>
      </c>
      <c r="I1024" s="28"/>
      <c r="J1024" s="28"/>
    </row>
    <row r="1025" spans="1:10" x14ac:dyDescent="0.3">
      <c r="A1025" s="28"/>
      <c r="B1025" s="28" t="s">
        <v>2497</v>
      </c>
      <c r="C1025" s="28" t="s">
        <v>2498</v>
      </c>
      <c r="D1025" s="28" t="s">
        <v>2499</v>
      </c>
      <c r="E1025" s="28" t="str">
        <f t="shared" si="18"/>
        <v>2.4</v>
      </c>
      <c r="F1025" s="28">
        <v>64</v>
      </c>
      <c r="G1025" s="28" t="s">
        <v>2500</v>
      </c>
      <c r="H1025" s="28" t="s">
        <v>515</v>
      </c>
      <c r="I1025" s="28"/>
      <c r="J1025" s="28"/>
    </row>
    <row r="1026" spans="1:10" x14ac:dyDescent="0.3">
      <c r="A1026" s="28"/>
      <c r="B1026" s="28" t="s">
        <v>2501</v>
      </c>
      <c r="C1026" s="28" t="s">
        <v>2502</v>
      </c>
      <c r="D1026" s="28" t="s">
        <v>2499</v>
      </c>
      <c r="E1026" s="28" t="str">
        <f t="shared" si="18"/>
        <v>2.4</v>
      </c>
      <c r="F1026" s="28">
        <v>50</v>
      </c>
      <c r="G1026" s="28" t="s">
        <v>122</v>
      </c>
      <c r="H1026" s="28" t="s">
        <v>161</v>
      </c>
      <c r="I1026" s="28"/>
      <c r="J1026" s="28"/>
    </row>
    <row r="1027" spans="1:10" x14ac:dyDescent="0.3">
      <c r="A1027" s="28"/>
      <c r="B1027" s="28" t="s">
        <v>2503</v>
      </c>
      <c r="C1027" s="28" t="s">
        <v>2504</v>
      </c>
      <c r="D1027" s="28" t="s">
        <v>2499</v>
      </c>
      <c r="E1027" s="28" t="str">
        <f t="shared" si="18"/>
        <v>2.4</v>
      </c>
      <c r="F1027" s="28">
        <v>80</v>
      </c>
      <c r="G1027" s="28" t="s">
        <v>122</v>
      </c>
      <c r="H1027" s="28" t="s">
        <v>44</v>
      </c>
      <c r="I1027" s="28"/>
      <c r="J1027" s="28"/>
    </row>
    <row r="1028" spans="1:10" x14ac:dyDescent="0.3">
      <c r="A1028" s="28"/>
      <c r="B1028" s="28" t="s">
        <v>2505</v>
      </c>
      <c r="C1028" s="28" t="s">
        <v>2506</v>
      </c>
      <c r="D1028" s="28" t="s">
        <v>2499</v>
      </c>
      <c r="E1028" s="28" t="str">
        <f t="shared" si="18"/>
        <v>2.4</v>
      </c>
      <c r="F1028" s="28">
        <v>41</v>
      </c>
      <c r="G1028" s="28" t="s">
        <v>2507</v>
      </c>
      <c r="H1028" s="28" t="s">
        <v>4</v>
      </c>
      <c r="I1028" s="28"/>
      <c r="J1028" s="28"/>
    </row>
    <row r="1029" spans="1:10" x14ac:dyDescent="0.3">
      <c r="A1029" s="28"/>
      <c r="B1029" s="28"/>
      <c r="C1029" s="28"/>
      <c r="D1029" s="28"/>
      <c r="E1029" s="28" t="str">
        <f t="shared" si="18"/>
        <v/>
      </c>
      <c r="F1029" s="28"/>
      <c r="G1029" s="28"/>
      <c r="H1029" s="28"/>
      <c r="I1029" s="28"/>
      <c r="J1029" s="28"/>
    </row>
    <row r="1030" spans="1:10" x14ac:dyDescent="0.3">
      <c r="A1030" s="28"/>
      <c r="B1030" s="28" t="s">
        <v>2508</v>
      </c>
      <c r="C1030" s="28" t="s">
        <v>2509</v>
      </c>
      <c r="D1030" s="28" t="s">
        <v>2499</v>
      </c>
      <c r="E1030" s="28" t="str">
        <f t="shared" si="18"/>
        <v>2.4</v>
      </c>
      <c r="F1030" s="28">
        <v>61</v>
      </c>
      <c r="G1030" s="28" t="s">
        <v>903</v>
      </c>
      <c r="H1030" s="28" t="s">
        <v>97</v>
      </c>
      <c r="I1030" s="28"/>
      <c r="J1030" s="28"/>
    </row>
    <row r="1031" spans="1:10" x14ac:dyDescent="0.3">
      <c r="A1031" s="28"/>
      <c r="B1031" s="28" t="s">
        <v>2510</v>
      </c>
      <c r="C1031" s="28" t="s">
        <v>2511</v>
      </c>
      <c r="D1031" s="28" t="s">
        <v>2499</v>
      </c>
      <c r="E1031" s="28" t="str">
        <f t="shared" si="18"/>
        <v>2.4</v>
      </c>
      <c r="F1031" s="28">
        <v>75</v>
      </c>
      <c r="G1031" s="28" t="s">
        <v>2512</v>
      </c>
      <c r="H1031" s="28" t="s">
        <v>908</v>
      </c>
      <c r="I1031" s="28"/>
      <c r="J1031" s="28"/>
    </row>
    <row r="1032" spans="1:10" x14ac:dyDescent="0.3">
      <c r="A1032" s="28"/>
      <c r="B1032" s="28" t="s">
        <v>2513</v>
      </c>
      <c r="C1032" s="28" t="s">
        <v>2514</v>
      </c>
      <c r="D1032" s="28" t="s">
        <v>2499</v>
      </c>
      <c r="E1032" s="28" t="str">
        <f t="shared" ref="E1032:E1095" si="19">MID(D1032,2,3)</f>
        <v>2.4</v>
      </c>
      <c r="F1032" s="28">
        <v>65</v>
      </c>
      <c r="G1032" s="28" t="s">
        <v>2515</v>
      </c>
      <c r="H1032" s="28" t="s">
        <v>5</v>
      </c>
      <c r="I1032" s="28"/>
      <c r="J1032" s="28"/>
    </row>
    <row r="1033" spans="1:10" x14ac:dyDescent="0.3">
      <c r="A1033" s="28"/>
      <c r="B1033" s="28" t="s">
        <v>2516</v>
      </c>
      <c r="C1033" s="28" t="s">
        <v>2517</v>
      </c>
      <c r="D1033" s="28" t="s">
        <v>2499</v>
      </c>
      <c r="E1033" s="28" t="str">
        <f t="shared" si="19"/>
        <v>2.4</v>
      </c>
      <c r="F1033" s="28">
        <v>45</v>
      </c>
      <c r="G1033" s="28" t="s">
        <v>173</v>
      </c>
      <c r="H1033" s="28" t="s">
        <v>166</v>
      </c>
      <c r="I1033" s="28"/>
      <c r="J1033" s="28"/>
    </row>
    <row r="1034" spans="1:10" x14ac:dyDescent="0.3">
      <c r="A1034" s="28"/>
      <c r="B1034" s="28" t="s">
        <v>2518</v>
      </c>
      <c r="C1034" s="28" t="s">
        <v>2519</v>
      </c>
      <c r="D1034" s="28" t="s">
        <v>2499</v>
      </c>
      <c r="E1034" s="28" t="str">
        <f t="shared" si="19"/>
        <v>2.4</v>
      </c>
      <c r="F1034" s="28">
        <v>77</v>
      </c>
      <c r="G1034" s="28" t="s">
        <v>2520</v>
      </c>
      <c r="H1034" s="28" t="s">
        <v>44</v>
      </c>
      <c r="I1034" s="28"/>
      <c r="J1034" s="28"/>
    </row>
    <row r="1035" spans="1:10" x14ac:dyDescent="0.3">
      <c r="A1035" s="28"/>
      <c r="B1035" s="28" t="s">
        <v>2521</v>
      </c>
      <c r="C1035" s="28" t="s">
        <v>2522</v>
      </c>
      <c r="D1035" s="28" t="s">
        <v>2499</v>
      </c>
      <c r="E1035" s="28" t="str">
        <f t="shared" si="19"/>
        <v>2.4</v>
      </c>
      <c r="F1035" s="28">
        <v>70</v>
      </c>
      <c r="G1035" s="28" t="s">
        <v>2523</v>
      </c>
      <c r="H1035" s="28" t="s">
        <v>44</v>
      </c>
      <c r="I1035" s="28"/>
      <c r="J1035" s="28"/>
    </row>
    <row r="1036" spans="1:10" x14ac:dyDescent="0.3">
      <c r="A1036" s="28"/>
      <c r="B1036" s="28" t="s">
        <v>2524</v>
      </c>
      <c r="C1036" s="28" t="s">
        <v>2525</v>
      </c>
      <c r="D1036" s="28" t="s">
        <v>2499</v>
      </c>
      <c r="E1036" s="28" t="str">
        <f t="shared" si="19"/>
        <v>2.4</v>
      </c>
      <c r="F1036" s="28">
        <v>52</v>
      </c>
      <c r="G1036" s="28" t="s">
        <v>122</v>
      </c>
      <c r="H1036" s="28" t="s">
        <v>97</v>
      </c>
      <c r="I1036" s="28"/>
      <c r="J1036" s="28"/>
    </row>
    <row r="1037" spans="1:10" x14ac:dyDescent="0.3">
      <c r="A1037" s="28"/>
      <c r="B1037" s="28" t="s">
        <v>2526</v>
      </c>
      <c r="C1037" s="28" t="s">
        <v>2527</v>
      </c>
      <c r="D1037" s="28" t="s">
        <v>2499</v>
      </c>
      <c r="E1037" s="28" t="str">
        <f t="shared" si="19"/>
        <v>2.4</v>
      </c>
      <c r="F1037" s="28">
        <v>71</v>
      </c>
      <c r="G1037" s="28" t="s">
        <v>2528</v>
      </c>
      <c r="H1037" s="28" t="s">
        <v>412</v>
      </c>
      <c r="I1037" s="28"/>
      <c r="J1037" s="28"/>
    </row>
    <row r="1038" spans="1:10" x14ac:dyDescent="0.3">
      <c r="A1038" s="28"/>
      <c r="B1038" s="28" t="s">
        <v>2529</v>
      </c>
      <c r="C1038" s="28" t="s">
        <v>2530</v>
      </c>
      <c r="D1038" s="28" t="s">
        <v>2499</v>
      </c>
      <c r="E1038" s="28" t="str">
        <f t="shared" si="19"/>
        <v>2.4</v>
      </c>
      <c r="F1038" s="28">
        <v>67</v>
      </c>
      <c r="G1038" s="28" t="s">
        <v>435</v>
      </c>
      <c r="H1038" s="28" t="s">
        <v>44</v>
      </c>
      <c r="I1038" s="28"/>
      <c r="J1038" s="28"/>
    </row>
    <row r="1039" spans="1:10" x14ac:dyDescent="0.3">
      <c r="A1039" s="28"/>
      <c r="B1039" s="28" t="s">
        <v>2531</v>
      </c>
      <c r="C1039" s="28" t="s">
        <v>1159</v>
      </c>
      <c r="D1039" s="28" t="s">
        <v>2499</v>
      </c>
      <c r="E1039" s="28" t="str">
        <f t="shared" si="19"/>
        <v>2.4</v>
      </c>
      <c r="F1039" s="28">
        <v>73</v>
      </c>
      <c r="G1039" s="28" t="s">
        <v>2532</v>
      </c>
      <c r="H1039" s="28" t="s">
        <v>6</v>
      </c>
      <c r="I1039" s="28"/>
      <c r="J1039" s="28"/>
    </row>
    <row r="1040" spans="1:10" x14ac:dyDescent="0.3">
      <c r="A1040" s="28"/>
      <c r="B1040" s="28"/>
      <c r="C1040" s="28"/>
      <c r="D1040" s="28"/>
      <c r="E1040" s="28" t="str">
        <f t="shared" si="19"/>
        <v/>
      </c>
      <c r="F1040" s="28"/>
      <c r="G1040" s="28"/>
      <c r="H1040" s="28"/>
      <c r="I1040" s="28"/>
      <c r="J1040" s="28"/>
    </row>
    <row r="1041" spans="1:10" x14ac:dyDescent="0.3">
      <c r="A1041" s="28"/>
      <c r="B1041" s="28" t="s">
        <v>2533</v>
      </c>
      <c r="C1041" s="28" t="s">
        <v>2534</v>
      </c>
      <c r="D1041" s="28" t="s">
        <v>2499</v>
      </c>
      <c r="E1041" s="28" t="str">
        <f t="shared" si="19"/>
        <v>2.4</v>
      </c>
      <c r="F1041" s="28">
        <v>73</v>
      </c>
      <c r="G1041" s="28" t="s">
        <v>122</v>
      </c>
      <c r="H1041" s="28" t="s">
        <v>7</v>
      </c>
      <c r="I1041" s="28"/>
      <c r="J1041" s="28"/>
    </row>
    <row r="1042" spans="1:10" x14ac:dyDescent="0.3">
      <c r="A1042" s="28"/>
      <c r="B1042" s="28" t="s">
        <v>2535</v>
      </c>
      <c r="C1042" s="28" t="s">
        <v>2536</v>
      </c>
      <c r="D1042" s="28" t="s">
        <v>2499</v>
      </c>
      <c r="E1042" s="28" t="str">
        <f t="shared" si="19"/>
        <v>2.4</v>
      </c>
      <c r="F1042" s="28">
        <v>62</v>
      </c>
      <c r="G1042" s="28" t="s">
        <v>1095</v>
      </c>
      <c r="H1042" s="28" t="s">
        <v>44</v>
      </c>
      <c r="I1042" s="28"/>
      <c r="J1042" s="28"/>
    </row>
    <row r="1043" spans="1:10" x14ac:dyDescent="0.3">
      <c r="A1043" s="28"/>
      <c r="B1043" s="28" t="s">
        <v>2537</v>
      </c>
      <c r="C1043" s="28" t="s">
        <v>2538</v>
      </c>
      <c r="D1043" s="28" t="s">
        <v>2499</v>
      </c>
      <c r="E1043" s="28" t="str">
        <f t="shared" si="19"/>
        <v>2.4</v>
      </c>
      <c r="F1043" s="28">
        <v>65</v>
      </c>
      <c r="G1043" s="28" t="s">
        <v>142</v>
      </c>
      <c r="H1043" s="28" t="s">
        <v>166</v>
      </c>
      <c r="I1043" s="28"/>
      <c r="J1043" s="28"/>
    </row>
    <row r="1044" spans="1:10" x14ac:dyDescent="0.3">
      <c r="A1044" s="28"/>
      <c r="B1044" s="28" t="s">
        <v>2539</v>
      </c>
      <c r="C1044" s="28" t="s">
        <v>2540</v>
      </c>
      <c r="D1044" s="28" t="s">
        <v>2499</v>
      </c>
      <c r="E1044" s="28" t="str">
        <f t="shared" si="19"/>
        <v>2.4</v>
      </c>
      <c r="F1044" s="28">
        <v>58</v>
      </c>
      <c r="G1044" s="28" t="s">
        <v>740</v>
      </c>
      <c r="H1044" s="28" t="s">
        <v>44</v>
      </c>
      <c r="I1044" s="28"/>
      <c r="J1044" s="28"/>
    </row>
    <row r="1045" spans="1:10" x14ac:dyDescent="0.3">
      <c r="A1045" s="28"/>
      <c r="B1045" s="28" t="s">
        <v>2541</v>
      </c>
      <c r="C1045" s="28" t="s">
        <v>2542</v>
      </c>
      <c r="D1045" s="28" t="s">
        <v>2499</v>
      </c>
      <c r="E1045" s="28" t="str">
        <f t="shared" si="19"/>
        <v>2.4</v>
      </c>
      <c r="F1045" s="28">
        <v>65</v>
      </c>
      <c r="G1045" s="28" t="s">
        <v>2543</v>
      </c>
      <c r="H1045" s="28" t="s">
        <v>313</v>
      </c>
      <c r="I1045" s="28"/>
      <c r="J1045" s="28"/>
    </row>
    <row r="1046" spans="1:10" x14ac:dyDescent="0.3">
      <c r="A1046" s="28"/>
      <c r="B1046" s="28" t="s">
        <v>2544</v>
      </c>
      <c r="C1046" s="28" t="s">
        <v>2545</v>
      </c>
      <c r="D1046" s="28" t="s">
        <v>2499</v>
      </c>
      <c r="E1046" s="28" t="str">
        <f t="shared" si="19"/>
        <v>2.4</v>
      </c>
      <c r="F1046" s="28">
        <v>71</v>
      </c>
      <c r="G1046" s="28" t="s">
        <v>2546</v>
      </c>
      <c r="H1046" s="28" t="s">
        <v>10</v>
      </c>
      <c r="I1046" s="28"/>
      <c r="J1046" s="28"/>
    </row>
    <row r="1047" spans="1:10" x14ac:dyDescent="0.3">
      <c r="A1047" s="28"/>
      <c r="B1047" s="28" t="s">
        <v>2547</v>
      </c>
      <c r="C1047" s="28" t="s">
        <v>2548</v>
      </c>
      <c r="D1047" s="28" t="s">
        <v>2499</v>
      </c>
      <c r="E1047" s="28" t="str">
        <f t="shared" si="19"/>
        <v>2.4</v>
      </c>
      <c r="F1047" s="28">
        <v>69</v>
      </c>
      <c r="G1047" s="28" t="s">
        <v>2549</v>
      </c>
      <c r="H1047" s="28" t="s">
        <v>438</v>
      </c>
      <c r="I1047" s="28"/>
      <c r="J1047" s="28"/>
    </row>
    <row r="1048" spans="1:10" x14ac:dyDescent="0.3">
      <c r="A1048" s="28"/>
      <c r="B1048" s="28" t="s">
        <v>2550</v>
      </c>
      <c r="C1048" s="28" t="s">
        <v>2551</v>
      </c>
      <c r="D1048" s="28" t="s">
        <v>2499</v>
      </c>
      <c r="E1048" s="28" t="str">
        <f t="shared" si="19"/>
        <v>2.4</v>
      </c>
      <c r="F1048" s="28">
        <v>72</v>
      </c>
      <c r="G1048" s="28" t="s">
        <v>2552</v>
      </c>
      <c r="H1048" s="28" t="s">
        <v>5</v>
      </c>
      <c r="I1048" s="28"/>
      <c r="J1048" s="28"/>
    </row>
    <row r="1049" spans="1:10" x14ac:dyDescent="0.3">
      <c r="A1049" s="28"/>
      <c r="B1049" s="28" t="s">
        <v>2553</v>
      </c>
      <c r="C1049" s="28" t="s">
        <v>2554</v>
      </c>
      <c r="D1049" s="28" t="s">
        <v>2499</v>
      </c>
      <c r="E1049" s="28" t="str">
        <f t="shared" si="19"/>
        <v>2.4</v>
      </c>
      <c r="F1049" s="28">
        <v>65</v>
      </c>
      <c r="G1049" s="28" t="s">
        <v>1651</v>
      </c>
      <c r="H1049" s="28" t="s">
        <v>563</v>
      </c>
      <c r="I1049" s="28"/>
      <c r="J1049" s="28"/>
    </row>
    <row r="1050" spans="1:10" x14ac:dyDescent="0.3">
      <c r="A1050" s="28"/>
      <c r="B1050" s="28" t="s">
        <v>2555</v>
      </c>
      <c r="C1050" s="28" t="s">
        <v>2556</v>
      </c>
      <c r="D1050" s="28" t="s">
        <v>2499</v>
      </c>
      <c r="E1050" s="28" t="str">
        <f t="shared" si="19"/>
        <v>2.4</v>
      </c>
      <c r="F1050" s="28">
        <v>84</v>
      </c>
      <c r="G1050" s="28" t="s">
        <v>2557</v>
      </c>
      <c r="H1050" s="28" t="s">
        <v>10</v>
      </c>
      <c r="I1050" s="28"/>
      <c r="J1050" s="28"/>
    </row>
    <row r="1051" spans="1:10" x14ac:dyDescent="0.3">
      <c r="A1051" s="28"/>
      <c r="B1051" s="28"/>
      <c r="C1051" s="28"/>
      <c r="D1051" s="28"/>
      <c r="E1051" s="28" t="str">
        <f t="shared" si="19"/>
        <v/>
      </c>
      <c r="F1051" s="28"/>
      <c r="G1051" s="28"/>
      <c r="H1051" s="28"/>
      <c r="I1051" s="28"/>
      <c r="J1051" s="28"/>
    </row>
    <row r="1052" spans="1:10" x14ac:dyDescent="0.3">
      <c r="A1052" s="28"/>
      <c r="B1052" s="28" t="s">
        <v>2558</v>
      </c>
      <c r="C1052" s="28" t="s">
        <v>2559</v>
      </c>
      <c r="D1052" s="28" t="s">
        <v>2499</v>
      </c>
      <c r="E1052" s="28" t="str">
        <f t="shared" si="19"/>
        <v>2.4</v>
      </c>
      <c r="F1052" s="28">
        <v>45</v>
      </c>
      <c r="G1052" s="28" t="s">
        <v>2045</v>
      </c>
      <c r="H1052" s="28" t="s">
        <v>1</v>
      </c>
      <c r="I1052" s="28"/>
      <c r="J1052" s="28"/>
    </row>
    <row r="1053" spans="1:10" x14ac:dyDescent="0.3">
      <c r="A1053" s="28"/>
      <c r="B1053" s="28" t="s">
        <v>2560</v>
      </c>
      <c r="C1053" s="28" t="s">
        <v>2561</v>
      </c>
      <c r="D1053" s="28" t="s">
        <v>2499</v>
      </c>
      <c r="E1053" s="28" t="str">
        <f t="shared" si="19"/>
        <v>2.4</v>
      </c>
      <c r="F1053" s="28">
        <v>54</v>
      </c>
      <c r="G1053" s="28" t="s">
        <v>833</v>
      </c>
      <c r="H1053" s="28" t="s">
        <v>146</v>
      </c>
      <c r="I1053" s="28"/>
      <c r="J1053" s="28"/>
    </row>
    <row r="1054" spans="1:10" x14ac:dyDescent="0.3">
      <c r="A1054" s="28"/>
      <c r="B1054" s="28" t="s">
        <v>2562</v>
      </c>
      <c r="C1054" s="28" t="s">
        <v>2563</v>
      </c>
      <c r="D1054" s="28" t="s">
        <v>2499</v>
      </c>
      <c r="E1054" s="28" t="str">
        <f t="shared" si="19"/>
        <v>2.4</v>
      </c>
      <c r="F1054" s="28">
        <v>86</v>
      </c>
      <c r="G1054" s="28" t="s">
        <v>2564</v>
      </c>
      <c r="H1054" s="28" t="s">
        <v>44</v>
      </c>
      <c r="I1054" s="28"/>
      <c r="J1054" s="28"/>
    </row>
    <row r="1055" spans="1:10" x14ac:dyDescent="0.3">
      <c r="A1055" s="28"/>
      <c r="B1055" s="28" t="s">
        <v>2565</v>
      </c>
      <c r="C1055" s="28" t="s">
        <v>2566</v>
      </c>
      <c r="D1055" s="28" t="s">
        <v>2499</v>
      </c>
      <c r="E1055" s="28" t="str">
        <f t="shared" si="19"/>
        <v>2.4</v>
      </c>
      <c r="F1055" s="28">
        <v>62</v>
      </c>
      <c r="G1055" s="28" t="s">
        <v>199</v>
      </c>
      <c r="H1055" s="28" t="s">
        <v>44</v>
      </c>
      <c r="I1055" s="28"/>
      <c r="J1055" s="28"/>
    </row>
    <row r="1056" spans="1:10" x14ac:dyDescent="0.3">
      <c r="A1056" s="28"/>
      <c r="B1056" s="28" t="s">
        <v>2567</v>
      </c>
      <c r="C1056" s="28" t="s">
        <v>2568</v>
      </c>
      <c r="D1056" s="28" t="s">
        <v>2499</v>
      </c>
      <c r="E1056" s="28" t="str">
        <f t="shared" si="19"/>
        <v>2.4</v>
      </c>
      <c r="F1056" s="28">
        <v>72</v>
      </c>
      <c r="G1056" s="28" t="s">
        <v>170</v>
      </c>
      <c r="H1056" s="28" t="s">
        <v>97</v>
      </c>
      <c r="I1056" s="28"/>
      <c r="J1056" s="28"/>
    </row>
    <row r="1057" spans="1:10" x14ac:dyDescent="0.3">
      <c r="A1057" s="28"/>
      <c r="B1057" s="28" t="s">
        <v>2569</v>
      </c>
      <c r="C1057" s="28" t="s">
        <v>2570</v>
      </c>
      <c r="D1057" s="28" t="s">
        <v>2499</v>
      </c>
      <c r="E1057" s="28" t="str">
        <f t="shared" si="19"/>
        <v>2.4</v>
      </c>
      <c r="F1057" s="28">
        <v>53</v>
      </c>
      <c r="G1057" s="28" t="s">
        <v>2571</v>
      </c>
      <c r="H1057" s="28" t="s">
        <v>10</v>
      </c>
      <c r="I1057" s="28"/>
      <c r="J1057" s="28"/>
    </row>
    <row r="1058" spans="1:10" x14ac:dyDescent="0.3">
      <c r="A1058" s="28"/>
      <c r="B1058" s="28" t="s">
        <v>2572</v>
      </c>
      <c r="C1058" s="28" t="s">
        <v>2573</v>
      </c>
      <c r="D1058" s="28" t="s">
        <v>2499</v>
      </c>
      <c r="E1058" s="28" t="str">
        <f t="shared" si="19"/>
        <v>2.4</v>
      </c>
      <c r="F1058" s="28">
        <v>62</v>
      </c>
      <c r="G1058" s="28" t="s">
        <v>1906</v>
      </c>
      <c r="H1058" s="28" t="s">
        <v>44</v>
      </c>
      <c r="I1058" s="28"/>
      <c r="J1058" s="28"/>
    </row>
    <row r="1059" spans="1:10" x14ac:dyDescent="0.3">
      <c r="A1059" s="28"/>
      <c r="B1059" s="28" t="s">
        <v>2574</v>
      </c>
      <c r="C1059" s="28" t="s">
        <v>2575</v>
      </c>
      <c r="D1059" s="28" t="s">
        <v>2499</v>
      </c>
      <c r="E1059" s="28" t="str">
        <f t="shared" si="19"/>
        <v>2.4</v>
      </c>
      <c r="F1059" s="28">
        <v>50</v>
      </c>
      <c r="G1059" s="28" t="s">
        <v>755</v>
      </c>
      <c r="H1059" s="28" t="s">
        <v>515</v>
      </c>
      <c r="I1059" s="28"/>
      <c r="J1059" s="28"/>
    </row>
    <row r="1060" spans="1:10" x14ac:dyDescent="0.3">
      <c r="A1060" s="28"/>
      <c r="B1060" s="28" t="s">
        <v>2574</v>
      </c>
      <c r="C1060" s="28" t="s">
        <v>2576</v>
      </c>
      <c r="D1060" s="28" t="s">
        <v>2499</v>
      </c>
      <c r="E1060" s="28" t="str">
        <f t="shared" si="19"/>
        <v>2.4</v>
      </c>
      <c r="F1060" s="28">
        <v>54</v>
      </c>
      <c r="G1060" s="28" t="s">
        <v>755</v>
      </c>
      <c r="H1060" s="28" t="s">
        <v>515</v>
      </c>
      <c r="I1060" s="28"/>
      <c r="J1060" s="28"/>
    </row>
    <row r="1061" spans="1:10" x14ac:dyDescent="0.3">
      <c r="A1061" s="28"/>
      <c r="B1061" s="28" t="s">
        <v>2574</v>
      </c>
      <c r="C1061" s="28" t="s">
        <v>2577</v>
      </c>
      <c r="D1061" s="28" t="s">
        <v>2499</v>
      </c>
      <c r="E1061" s="28" t="str">
        <f t="shared" si="19"/>
        <v>2.4</v>
      </c>
      <c r="F1061" s="28">
        <v>57</v>
      </c>
      <c r="G1061" s="28" t="s">
        <v>755</v>
      </c>
      <c r="H1061" s="28" t="s">
        <v>515</v>
      </c>
      <c r="I1061" s="28"/>
      <c r="J1061" s="28"/>
    </row>
    <row r="1062" spans="1:10" x14ac:dyDescent="0.3">
      <c r="A1062" s="28"/>
      <c r="B1062" s="28"/>
      <c r="C1062" s="28"/>
      <c r="D1062" s="28"/>
      <c r="E1062" s="28" t="str">
        <f t="shared" si="19"/>
        <v/>
      </c>
      <c r="F1062" s="28"/>
      <c r="G1062" s="28"/>
      <c r="H1062" s="28"/>
      <c r="I1062" s="28"/>
      <c r="J1062" s="28"/>
    </row>
    <row r="1063" spans="1:10" x14ac:dyDescent="0.3">
      <c r="A1063" s="28"/>
      <c r="B1063" s="28" t="s">
        <v>2578</v>
      </c>
      <c r="C1063" s="28" t="s">
        <v>2579</v>
      </c>
      <c r="D1063" s="28" t="s">
        <v>2499</v>
      </c>
      <c r="E1063" s="28" t="str">
        <f t="shared" si="19"/>
        <v>2.4</v>
      </c>
      <c r="F1063" s="28">
        <v>91</v>
      </c>
      <c r="G1063" s="28" t="s">
        <v>421</v>
      </c>
      <c r="H1063" s="28" t="s">
        <v>6</v>
      </c>
      <c r="I1063" s="28"/>
      <c r="J1063" s="28"/>
    </row>
    <row r="1064" spans="1:10" x14ac:dyDescent="0.3">
      <c r="A1064" s="28"/>
      <c r="B1064" s="28" t="s">
        <v>2580</v>
      </c>
      <c r="C1064" s="28" t="s">
        <v>2581</v>
      </c>
      <c r="D1064" s="28" t="s">
        <v>2499</v>
      </c>
      <c r="E1064" s="28" t="str">
        <f t="shared" si="19"/>
        <v>2.4</v>
      </c>
      <c r="F1064" s="28">
        <v>57</v>
      </c>
      <c r="G1064" s="28" t="s">
        <v>320</v>
      </c>
      <c r="H1064" s="28" t="s">
        <v>702</v>
      </c>
      <c r="I1064" s="28"/>
      <c r="J1064" s="28"/>
    </row>
    <row r="1065" spans="1:10" x14ac:dyDescent="0.3">
      <c r="A1065" s="28"/>
      <c r="B1065" s="28" t="s">
        <v>2582</v>
      </c>
      <c r="C1065" s="28" t="s">
        <v>2583</v>
      </c>
      <c r="D1065" s="28" t="s">
        <v>2499</v>
      </c>
      <c r="E1065" s="28" t="str">
        <f t="shared" si="19"/>
        <v>2.4</v>
      </c>
      <c r="F1065" s="28">
        <v>59</v>
      </c>
      <c r="G1065" s="28" t="s">
        <v>2584</v>
      </c>
      <c r="H1065" s="28" t="s">
        <v>515</v>
      </c>
      <c r="I1065" s="28"/>
      <c r="J1065" s="28"/>
    </row>
    <row r="1066" spans="1:10" x14ac:dyDescent="0.3">
      <c r="A1066" s="28"/>
      <c r="B1066" s="28" t="s">
        <v>2585</v>
      </c>
      <c r="C1066" s="28" t="s">
        <v>2586</v>
      </c>
      <c r="D1066" s="28" t="s">
        <v>2499</v>
      </c>
      <c r="E1066" s="28" t="str">
        <f t="shared" si="19"/>
        <v>2.4</v>
      </c>
      <c r="F1066" s="28">
        <v>66</v>
      </c>
      <c r="G1066" s="28" t="s">
        <v>2587</v>
      </c>
      <c r="H1066" s="28" t="s">
        <v>9</v>
      </c>
      <c r="I1066" s="28"/>
      <c r="J1066" s="28"/>
    </row>
    <row r="1067" spans="1:10" x14ac:dyDescent="0.3">
      <c r="A1067" s="28"/>
      <c r="B1067" s="28" t="s">
        <v>2588</v>
      </c>
      <c r="C1067" s="28" t="s">
        <v>2589</v>
      </c>
      <c r="D1067" s="28" t="s">
        <v>2499</v>
      </c>
      <c r="E1067" s="28" t="str">
        <f t="shared" si="19"/>
        <v>2.4</v>
      </c>
      <c r="F1067" s="28">
        <v>45</v>
      </c>
      <c r="G1067" s="28" t="s">
        <v>2590</v>
      </c>
      <c r="H1067" s="28" t="s">
        <v>9</v>
      </c>
      <c r="I1067" s="28"/>
      <c r="J1067" s="28"/>
    </row>
    <row r="1068" spans="1:10" x14ac:dyDescent="0.3">
      <c r="A1068" s="28"/>
      <c r="B1068" s="28" t="s">
        <v>2591</v>
      </c>
      <c r="C1068" s="28" t="s">
        <v>2592</v>
      </c>
      <c r="D1068" s="28" t="s">
        <v>2593</v>
      </c>
      <c r="E1068" s="28" t="str">
        <f t="shared" si="19"/>
        <v>2.3</v>
      </c>
      <c r="F1068" s="28">
        <v>53</v>
      </c>
      <c r="G1068" s="28" t="s">
        <v>448</v>
      </c>
      <c r="H1068" s="28" t="s">
        <v>44</v>
      </c>
      <c r="I1068" s="28"/>
      <c r="J1068" s="28"/>
    </row>
    <row r="1069" spans="1:10" x14ac:dyDescent="0.3">
      <c r="A1069" s="28"/>
      <c r="B1069" s="28" t="s">
        <v>2594</v>
      </c>
      <c r="C1069" s="28" t="s">
        <v>2595</v>
      </c>
      <c r="D1069" s="28" t="s">
        <v>2593</v>
      </c>
      <c r="E1069" s="28" t="str">
        <f t="shared" si="19"/>
        <v>2.3</v>
      </c>
      <c r="F1069" s="28">
        <v>48</v>
      </c>
      <c r="G1069" s="28" t="s">
        <v>1473</v>
      </c>
      <c r="H1069" s="28" t="s">
        <v>758</v>
      </c>
      <c r="I1069" s="28"/>
      <c r="J1069" s="28"/>
    </row>
    <row r="1070" spans="1:10" x14ac:dyDescent="0.3">
      <c r="A1070" s="28"/>
      <c r="B1070" s="28" t="s">
        <v>2596</v>
      </c>
      <c r="C1070" s="28" t="s">
        <v>2597</v>
      </c>
      <c r="D1070" s="28" t="s">
        <v>2593</v>
      </c>
      <c r="E1070" s="28" t="str">
        <f t="shared" si="19"/>
        <v>2.3</v>
      </c>
      <c r="F1070" s="28">
        <v>82</v>
      </c>
      <c r="G1070" s="28" t="s">
        <v>2598</v>
      </c>
      <c r="H1070" s="28" t="s">
        <v>44</v>
      </c>
      <c r="I1070" s="28"/>
      <c r="J1070" s="28"/>
    </row>
    <row r="1071" spans="1:10" x14ac:dyDescent="0.3">
      <c r="A1071" s="28"/>
      <c r="B1071" s="28" t="s">
        <v>2599</v>
      </c>
      <c r="C1071" s="28" t="s">
        <v>2600</v>
      </c>
      <c r="D1071" s="28" t="s">
        <v>2593</v>
      </c>
      <c r="E1071" s="28" t="str">
        <f t="shared" si="19"/>
        <v>2.3</v>
      </c>
      <c r="F1071" s="28">
        <v>66</v>
      </c>
      <c r="G1071" s="28" t="s">
        <v>2601</v>
      </c>
      <c r="H1071" s="28" t="s">
        <v>702</v>
      </c>
      <c r="I1071" s="28"/>
      <c r="J1071" s="28"/>
    </row>
    <row r="1072" spans="1:10" x14ac:dyDescent="0.3">
      <c r="A1072" s="28"/>
      <c r="B1072" s="28" t="s">
        <v>2602</v>
      </c>
      <c r="C1072" s="28" t="s">
        <v>2603</v>
      </c>
      <c r="D1072" s="28" t="s">
        <v>2593</v>
      </c>
      <c r="E1072" s="28" t="str">
        <f t="shared" si="19"/>
        <v>2.3</v>
      </c>
      <c r="F1072" s="28">
        <v>65</v>
      </c>
      <c r="G1072" s="28" t="s">
        <v>1651</v>
      </c>
      <c r="H1072" s="28" t="s">
        <v>2041</v>
      </c>
      <c r="I1072" s="28"/>
      <c r="J1072" s="28"/>
    </row>
    <row r="1073" spans="1:10" x14ac:dyDescent="0.3">
      <c r="A1073" s="28"/>
      <c r="B1073" s="28"/>
      <c r="C1073" s="28"/>
      <c r="D1073" s="28"/>
      <c r="E1073" s="28" t="str">
        <f t="shared" si="19"/>
        <v/>
      </c>
      <c r="F1073" s="28"/>
      <c r="G1073" s="28"/>
      <c r="H1073" s="28"/>
      <c r="I1073" s="28"/>
      <c r="J1073" s="28"/>
    </row>
    <row r="1074" spans="1:10" x14ac:dyDescent="0.3">
      <c r="A1074" s="28"/>
      <c r="B1074" s="28" t="s">
        <v>2604</v>
      </c>
      <c r="C1074" s="28" t="s">
        <v>2605</v>
      </c>
      <c r="D1074" s="28" t="s">
        <v>2593</v>
      </c>
      <c r="E1074" s="28" t="str">
        <f t="shared" si="19"/>
        <v>2.3</v>
      </c>
      <c r="F1074" s="28">
        <v>65</v>
      </c>
      <c r="G1074" s="28" t="s">
        <v>122</v>
      </c>
      <c r="H1074" s="28" t="s">
        <v>1073</v>
      </c>
      <c r="I1074" s="28"/>
      <c r="J1074" s="28"/>
    </row>
    <row r="1075" spans="1:10" x14ac:dyDescent="0.3">
      <c r="A1075" s="28"/>
      <c r="B1075" s="28" t="s">
        <v>2606</v>
      </c>
      <c r="C1075" s="28" t="s">
        <v>2607</v>
      </c>
      <c r="D1075" s="28" t="s">
        <v>2593</v>
      </c>
      <c r="E1075" s="28" t="str">
        <f t="shared" si="19"/>
        <v>2.3</v>
      </c>
      <c r="F1075" s="28">
        <v>73</v>
      </c>
      <c r="G1075" s="28" t="s">
        <v>2161</v>
      </c>
      <c r="H1075" s="28" t="s">
        <v>44</v>
      </c>
      <c r="I1075" s="28"/>
      <c r="J1075" s="28"/>
    </row>
    <row r="1076" spans="1:10" x14ac:dyDescent="0.3">
      <c r="A1076" s="28"/>
      <c r="B1076" s="28" t="s">
        <v>2608</v>
      </c>
      <c r="C1076" s="28" t="s">
        <v>2609</v>
      </c>
      <c r="D1076" s="28" t="s">
        <v>2593</v>
      </c>
      <c r="E1076" s="28" t="str">
        <f t="shared" si="19"/>
        <v>2.3</v>
      </c>
      <c r="F1076" s="28">
        <v>69</v>
      </c>
      <c r="G1076" s="28" t="s">
        <v>2610</v>
      </c>
      <c r="H1076" s="28" t="s">
        <v>10</v>
      </c>
      <c r="I1076" s="28"/>
      <c r="J1076" s="28"/>
    </row>
    <row r="1077" spans="1:10" x14ac:dyDescent="0.3">
      <c r="A1077" s="28"/>
      <c r="B1077" s="28" t="s">
        <v>2611</v>
      </c>
      <c r="C1077" s="28" t="s">
        <v>2612</v>
      </c>
      <c r="D1077" s="28" t="s">
        <v>2593</v>
      </c>
      <c r="E1077" s="28" t="str">
        <f t="shared" si="19"/>
        <v>2.3</v>
      </c>
      <c r="F1077" s="28">
        <v>56</v>
      </c>
      <c r="G1077" s="28" t="s">
        <v>145</v>
      </c>
      <c r="H1077" s="28" t="s">
        <v>10</v>
      </c>
      <c r="I1077" s="28"/>
      <c r="J1077" s="28"/>
    </row>
    <row r="1078" spans="1:10" x14ac:dyDescent="0.3">
      <c r="A1078" s="28"/>
      <c r="B1078" s="28" t="s">
        <v>2613</v>
      </c>
      <c r="C1078" s="28" t="s">
        <v>2614</v>
      </c>
      <c r="D1078" s="28" t="s">
        <v>2593</v>
      </c>
      <c r="E1078" s="28" t="str">
        <f t="shared" si="19"/>
        <v>2.3</v>
      </c>
      <c r="F1078" s="28">
        <v>52</v>
      </c>
      <c r="G1078" s="28" t="s">
        <v>2615</v>
      </c>
      <c r="H1078" s="28" t="s">
        <v>10</v>
      </c>
      <c r="I1078" s="28"/>
      <c r="J1078" s="28"/>
    </row>
    <row r="1079" spans="1:10" x14ac:dyDescent="0.3">
      <c r="A1079" s="28"/>
      <c r="B1079" s="28" t="s">
        <v>2616</v>
      </c>
      <c r="C1079" s="28" t="s">
        <v>2617</v>
      </c>
      <c r="D1079" s="28" t="s">
        <v>2593</v>
      </c>
      <c r="E1079" s="28" t="str">
        <f t="shared" si="19"/>
        <v>2.3</v>
      </c>
      <c r="F1079" s="28">
        <v>65</v>
      </c>
      <c r="G1079" s="28" t="s">
        <v>2618</v>
      </c>
      <c r="H1079" s="28" t="s">
        <v>302</v>
      </c>
      <c r="I1079" s="28"/>
      <c r="J1079" s="28"/>
    </row>
    <row r="1080" spans="1:10" x14ac:dyDescent="0.3">
      <c r="A1080" s="28"/>
      <c r="B1080" s="28" t="s">
        <v>2619</v>
      </c>
      <c r="C1080" s="28" t="s">
        <v>2620</v>
      </c>
      <c r="D1080" s="28" t="s">
        <v>2593</v>
      </c>
      <c r="E1080" s="28" t="str">
        <f t="shared" si="19"/>
        <v>2.3</v>
      </c>
      <c r="F1080" s="28">
        <v>59</v>
      </c>
      <c r="G1080" s="28" t="s">
        <v>1020</v>
      </c>
      <c r="H1080" s="28" t="s">
        <v>44</v>
      </c>
      <c r="I1080" s="28"/>
      <c r="J1080" s="28"/>
    </row>
    <row r="1081" spans="1:10" x14ac:dyDescent="0.3">
      <c r="A1081" s="28"/>
      <c r="B1081" s="28" t="s">
        <v>2621</v>
      </c>
      <c r="C1081" s="28" t="s">
        <v>2622</v>
      </c>
      <c r="D1081" s="28" t="s">
        <v>2593</v>
      </c>
      <c r="E1081" s="28" t="str">
        <f t="shared" si="19"/>
        <v>2.3</v>
      </c>
      <c r="F1081" s="28">
        <v>35</v>
      </c>
      <c r="G1081" s="28" t="s">
        <v>2623</v>
      </c>
      <c r="H1081" s="28" t="s">
        <v>44</v>
      </c>
      <c r="I1081" s="28"/>
      <c r="J1081" s="28"/>
    </row>
    <row r="1082" spans="1:10" x14ac:dyDescent="0.3">
      <c r="A1082" s="28"/>
      <c r="B1082" s="28" t="s">
        <v>2624</v>
      </c>
      <c r="C1082" s="28" t="s">
        <v>2625</v>
      </c>
      <c r="D1082" s="28" t="s">
        <v>2593</v>
      </c>
      <c r="E1082" s="28" t="str">
        <f t="shared" si="19"/>
        <v>2.3</v>
      </c>
      <c r="F1082" s="28">
        <v>64</v>
      </c>
      <c r="G1082" s="28" t="s">
        <v>122</v>
      </c>
      <c r="H1082" s="28" t="s">
        <v>10</v>
      </c>
      <c r="I1082" s="28"/>
      <c r="J1082" s="28"/>
    </row>
    <row r="1083" spans="1:10" x14ac:dyDescent="0.3">
      <c r="A1083" s="28"/>
      <c r="B1083" s="28" t="s">
        <v>2626</v>
      </c>
      <c r="C1083" s="28" t="s">
        <v>2627</v>
      </c>
      <c r="D1083" s="28" t="s">
        <v>2593</v>
      </c>
      <c r="E1083" s="28" t="str">
        <f t="shared" si="19"/>
        <v>2.3</v>
      </c>
      <c r="F1083" s="28">
        <v>92</v>
      </c>
      <c r="G1083" s="28" t="s">
        <v>268</v>
      </c>
      <c r="H1083" s="28" t="s">
        <v>44</v>
      </c>
      <c r="I1083" s="28"/>
      <c r="J1083" s="28"/>
    </row>
    <row r="1084" spans="1:10" x14ac:dyDescent="0.3">
      <c r="A1084" s="28"/>
      <c r="B1084" s="28"/>
      <c r="C1084" s="28"/>
      <c r="D1084" s="28"/>
      <c r="E1084" s="28" t="str">
        <f t="shared" si="19"/>
        <v/>
      </c>
      <c r="F1084" s="28"/>
      <c r="G1084" s="28"/>
      <c r="H1084" s="28"/>
      <c r="I1084" s="28"/>
      <c r="J1084" s="28"/>
    </row>
    <row r="1085" spans="1:10" x14ac:dyDescent="0.3">
      <c r="A1085" s="28"/>
      <c r="B1085" s="28" t="s">
        <v>2628</v>
      </c>
      <c r="C1085" s="28" t="s">
        <v>2629</v>
      </c>
      <c r="D1085" s="28" t="s">
        <v>2593</v>
      </c>
      <c r="E1085" s="28" t="str">
        <f t="shared" si="19"/>
        <v>2.3</v>
      </c>
      <c r="F1085" s="28">
        <v>51</v>
      </c>
      <c r="G1085" s="28" t="s">
        <v>122</v>
      </c>
      <c r="H1085" s="28" t="s">
        <v>302</v>
      </c>
      <c r="I1085" s="28"/>
      <c r="J1085" s="28"/>
    </row>
    <row r="1086" spans="1:10" x14ac:dyDescent="0.3">
      <c r="A1086" s="28"/>
      <c r="B1086" s="28" t="s">
        <v>2630</v>
      </c>
      <c r="C1086" s="28" t="s">
        <v>2631</v>
      </c>
      <c r="D1086" s="28" t="s">
        <v>2593</v>
      </c>
      <c r="E1086" s="28" t="str">
        <f t="shared" si="19"/>
        <v>2.3</v>
      </c>
      <c r="F1086" s="28">
        <v>48</v>
      </c>
      <c r="G1086" s="28" t="s">
        <v>620</v>
      </c>
      <c r="H1086" s="28" t="s">
        <v>10</v>
      </c>
      <c r="I1086" s="28"/>
      <c r="J1086" s="28"/>
    </row>
    <row r="1087" spans="1:10" x14ac:dyDescent="0.3">
      <c r="A1087" s="28"/>
      <c r="B1087" s="28" t="s">
        <v>2632</v>
      </c>
      <c r="C1087" s="28" t="s">
        <v>2633</v>
      </c>
      <c r="D1087" s="28" t="s">
        <v>2593</v>
      </c>
      <c r="E1087" s="28" t="str">
        <f t="shared" si="19"/>
        <v>2.3</v>
      </c>
      <c r="F1087" s="28">
        <v>70</v>
      </c>
      <c r="G1087" s="28" t="s">
        <v>620</v>
      </c>
      <c r="H1087" s="28" t="s">
        <v>10</v>
      </c>
      <c r="I1087" s="28"/>
      <c r="J1087" s="28"/>
    </row>
    <row r="1088" spans="1:10" x14ac:dyDescent="0.3">
      <c r="A1088" s="28"/>
      <c r="B1088" s="28" t="s">
        <v>2634</v>
      </c>
      <c r="C1088" s="28" t="s">
        <v>2635</v>
      </c>
      <c r="D1088" s="28" t="s">
        <v>2593</v>
      </c>
      <c r="E1088" s="28" t="str">
        <f t="shared" si="19"/>
        <v>2.3</v>
      </c>
      <c r="F1088" s="28">
        <v>65</v>
      </c>
      <c r="G1088" s="28" t="s">
        <v>2610</v>
      </c>
      <c r="H1088" s="28" t="s">
        <v>10</v>
      </c>
      <c r="I1088" s="28"/>
      <c r="J1088" s="28"/>
    </row>
    <row r="1089" spans="1:10" x14ac:dyDescent="0.3">
      <c r="A1089" s="28"/>
      <c r="B1089" s="28" t="s">
        <v>2636</v>
      </c>
      <c r="C1089" s="28" t="s">
        <v>2637</v>
      </c>
      <c r="D1089" s="28" t="s">
        <v>2593</v>
      </c>
      <c r="E1089" s="28" t="str">
        <f t="shared" si="19"/>
        <v>2.3</v>
      </c>
      <c r="F1089" s="28">
        <v>81</v>
      </c>
      <c r="G1089" s="28" t="s">
        <v>400</v>
      </c>
      <c r="H1089" s="28" t="s">
        <v>44</v>
      </c>
      <c r="I1089" s="28"/>
      <c r="J1089" s="28"/>
    </row>
    <row r="1090" spans="1:10" x14ac:dyDescent="0.3">
      <c r="A1090" s="28"/>
      <c r="B1090" s="28" t="s">
        <v>2638</v>
      </c>
      <c r="C1090" s="28" t="s">
        <v>2639</v>
      </c>
      <c r="D1090" s="28" t="s">
        <v>2593</v>
      </c>
      <c r="E1090" s="28" t="str">
        <f t="shared" si="19"/>
        <v>2.3</v>
      </c>
      <c r="F1090" s="28">
        <v>64</v>
      </c>
      <c r="G1090" s="28" t="s">
        <v>122</v>
      </c>
      <c r="H1090" s="28" t="s">
        <v>6</v>
      </c>
      <c r="I1090" s="28"/>
      <c r="J1090" s="28"/>
    </row>
    <row r="1091" spans="1:10" x14ac:dyDescent="0.3">
      <c r="A1091" s="28"/>
      <c r="B1091" s="28" t="s">
        <v>2640</v>
      </c>
      <c r="C1091" s="28" t="s">
        <v>2641</v>
      </c>
      <c r="D1091" s="28" t="s">
        <v>2593</v>
      </c>
      <c r="E1091" s="28" t="str">
        <f t="shared" si="19"/>
        <v>2.3</v>
      </c>
      <c r="F1091" s="28">
        <v>67</v>
      </c>
      <c r="G1091" s="28" t="s">
        <v>769</v>
      </c>
      <c r="H1091" s="28" t="s">
        <v>97</v>
      </c>
      <c r="I1091" s="28"/>
      <c r="J1091" s="28"/>
    </row>
    <row r="1092" spans="1:10" x14ac:dyDescent="0.3">
      <c r="A1092" s="28"/>
      <c r="B1092" s="28" t="s">
        <v>2642</v>
      </c>
      <c r="C1092" s="28" t="s">
        <v>2643</v>
      </c>
      <c r="D1092" s="28" t="s">
        <v>2593</v>
      </c>
      <c r="E1092" s="28" t="str">
        <f t="shared" si="19"/>
        <v>2.3</v>
      </c>
      <c r="F1092" s="28">
        <v>51</v>
      </c>
      <c r="G1092" s="28" t="s">
        <v>2644</v>
      </c>
      <c r="H1092" s="28" t="s">
        <v>161</v>
      </c>
      <c r="I1092" s="28"/>
      <c r="J1092" s="28"/>
    </row>
    <row r="1093" spans="1:10" x14ac:dyDescent="0.3">
      <c r="A1093" s="28"/>
      <c r="B1093" s="28" t="s">
        <v>2645</v>
      </c>
      <c r="C1093" s="28" t="s">
        <v>2646</v>
      </c>
      <c r="D1093" s="28" t="s">
        <v>2593</v>
      </c>
      <c r="E1093" s="28" t="str">
        <f t="shared" si="19"/>
        <v>2.3</v>
      </c>
      <c r="F1093" s="28">
        <v>86</v>
      </c>
      <c r="G1093" s="28" t="s">
        <v>2647</v>
      </c>
      <c r="H1093" s="28" t="s">
        <v>834</v>
      </c>
      <c r="I1093" s="28"/>
      <c r="J1093" s="28"/>
    </row>
    <row r="1094" spans="1:10" x14ac:dyDescent="0.3">
      <c r="A1094" s="28"/>
      <c r="B1094" s="28" t="s">
        <v>2648</v>
      </c>
      <c r="C1094" s="28" t="s">
        <v>2649</v>
      </c>
      <c r="D1094" s="28" t="s">
        <v>2593</v>
      </c>
      <c r="E1094" s="28" t="str">
        <f t="shared" si="19"/>
        <v>2.3</v>
      </c>
      <c r="F1094" s="28">
        <v>42</v>
      </c>
      <c r="G1094" s="28" t="s">
        <v>126</v>
      </c>
      <c r="H1094" s="28" t="s">
        <v>146</v>
      </c>
      <c r="I1094" s="28"/>
      <c r="J1094" s="28"/>
    </row>
    <row r="1095" spans="1:10" x14ac:dyDescent="0.3">
      <c r="A1095" s="28"/>
      <c r="B1095" s="28"/>
      <c r="C1095" s="28"/>
      <c r="D1095" s="28"/>
      <c r="E1095" s="28" t="str">
        <f t="shared" si="19"/>
        <v/>
      </c>
      <c r="F1095" s="28"/>
      <c r="G1095" s="28"/>
      <c r="H1095" s="28"/>
      <c r="I1095" s="28"/>
      <c r="J1095" s="28"/>
    </row>
    <row r="1096" spans="1:10" x14ac:dyDescent="0.3">
      <c r="A1096" s="28"/>
      <c r="B1096" s="28" t="s">
        <v>2650</v>
      </c>
      <c r="C1096" s="28" t="s">
        <v>2651</v>
      </c>
      <c r="D1096" s="28" t="s">
        <v>2593</v>
      </c>
      <c r="E1096" s="28" t="str">
        <f t="shared" ref="E1096:E1159" si="20">MID(D1096,2,3)</f>
        <v>2.3</v>
      </c>
      <c r="F1096" s="28">
        <v>72</v>
      </c>
      <c r="G1096" s="28" t="s">
        <v>374</v>
      </c>
      <c r="H1096" s="28" t="s">
        <v>146</v>
      </c>
      <c r="I1096" s="28"/>
      <c r="J1096" s="28"/>
    </row>
    <row r="1097" spans="1:10" x14ac:dyDescent="0.3">
      <c r="A1097" s="28"/>
      <c r="B1097" s="28" t="s">
        <v>2652</v>
      </c>
      <c r="C1097" s="28" t="s">
        <v>2653</v>
      </c>
      <c r="D1097" s="28" t="s">
        <v>2593</v>
      </c>
      <c r="E1097" s="28" t="str">
        <f t="shared" si="20"/>
        <v>2.3</v>
      </c>
      <c r="F1097" s="28">
        <v>72</v>
      </c>
      <c r="G1097" s="28" t="s">
        <v>2654</v>
      </c>
      <c r="H1097" s="28" t="s">
        <v>44</v>
      </c>
      <c r="I1097" s="28"/>
      <c r="J1097" s="28"/>
    </row>
    <row r="1098" spans="1:10" x14ac:dyDescent="0.3">
      <c r="A1098" s="28"/>
      <c r="B1098" s="28" t="s">
        <v>2655</v>
      </c>
      <c r="C1098" s="28" t="s">
        <v>2656</v>
      </c>
      <c r="D1098" s="28" t="s">
        <v>2593</v>
      </c>
      <c r="E1098" s="28" t="str">
        <f t="shared" si="20"/>
        <v>2.3</v>
      </c>
      <c r="F1098" s="28">
        <v>60</v>
      </c>
      <c r="G1098" s="28" t="s">
        <v>122</v>
      </c>
      <c r="H1098" s="28" t="s">
        <v>44</v>
      </c>
      <c r="I1098" s="28"/>
      <c r="J1098" s="28"/>
    </row>
    <row r="1099" spans="1:10" x14ac:dyDescent="0.3">
      <c r="A1099" s="28"/>
      <c r="B1099" s="28" t="s">
        <v>2657</v>
      </c>
      <c r="C1099" s="28" t="s">
        <v>2658</v>
      </c>
      <c r="D1099" s="28" t="s">
        <v>2593</v>
      </c>
      <c r="E1099" s="28" t="str">
        <f t="shared" si="20"/>
        <v>2.3</v>
      </c>
      <c r="F1099" s="28">
        <v>62</v>
      </c>
      <c r="G1099" s="28" t="s">
        <v>769</v>
      </c>
      <c r="H1099" s="28" t="s">
        <v>908</v>
      </c>
      <c r="I1099" s="28"/>
      <c r="J1099" s="28"/>
    </row>
    <row r="1100" spans="1:10" x14ac:dyDescent="0.3">
      <c r="A1100" s="28"/>
      <c r="B1100" s="28" t="s">
        <v>2659</v>
      </c>
      <c r="C1100" s="28" t="s">
        <v>2660</v>
      </c>
      <c r="D1100" s="28" t="s">
        <v>2593</v>
      </c>
      <c r="E1100" s="28" t="str">
        <f t="shared" si="20"/>
        <v>2.3</v>
      </c>
      <c r="F1100" s="28" t="s">
        <v>8</v>
      </c>
      <c r="G1100" s="28" t="s">
        <v>2661</v>
      </c>
      <c r="H1100" s="28" t="s">
        <v>1073</v>
      </c>
      <c r="I1100" s="28"/>
      <c r="J1100" s="28"/>
    </row>
    <row r="1101" spans="1:10" x14ac:dyDescent="0.3">
      <c r="A1101" s="28"/>
      <c r="B1101" s="28" t="s">
        <v>2662</v>
      </c>
      <c r="C1101" s="28" t="s">
        <v>2663</v>
      </c>
      <c r="D1101" s="28" t="s">
        <v>2593</v>
      </c>
      <c r="E1101" s="28" t="str">
        <f t="shared" si="20"/>
        <v>2.3</v>
      </c>
      <c r="F1101" s="28">
        <v>89</v>
      </c>
      <c r="G1101" s="28" t="s">
        <v>145</v>
      </c>
      <c r="H1101" s="28" t="s">
        <v>247</v>
      </c>
      <c r="I1101" s="28"/>
      <c r="J1101" s="28"/>
    </row>
    <row r="1102" spans="1:10" x14ac:dyDescent="0.3">
      <c r="A1102" s="28"/>
      <c r="B1102" s="28" t="s">
        <v>2664</v>
      </c>
      <c r="C1102" s="28" t="s">
        <v>2665</v>
      </c>
      <c r="D1102" s="28" t="s">
        <v>2593</v>
      </c>
      <c r="E1102" s="28" t="str">
        <f t="shared" si="20"/>
        <v>2.3</v>
      </c>
      <c r="F1102" s="28">
        <v>65</v>
      </c>
      <c r="G1102" s="28" t="s">
        <v>2666</v>
      </c>
      <c r="H1102" s="28" t="s">
        <v>1</v>
      </c>
      <c r="I1102" s="28"/>
      <c r="J1102" s="28"/>
    </row>
    <row r="1103" spans="1:10" x14ac:dyDescent="0.3">
      <c r="A1103" s="28"/>
      <c r="B1103" s="28" t="s">
        <v>2667</v>
      </c>
      <c r="C1103" s="28" t="s">
        <v>2668</v>
      </c>
      <c r="D1103" s="28" t="s">
        <v>2593</v>
      </c>
      <c r="E1103" s="28" t="str">
        <f t="shared" si="20"/>
        <v>2.3</v>
      </c>
      <c r="F1103" s="28">
        <v>57</v>
      </c>
      <c r="G1103" s="28" t="s">
        <v>903</v>
      </c>
      <c r="H1103" s="28" t="s">
        <v>10</v>
      </c>
      <c r="I1103" s="28"/>
      <c r="J1103" s="28"/>
    </row>
    <row r="1104" spans="1:10" x14ac:dyDescent="0.3">
      <c r="A1104" s="28"/>
      <c r="B1104" s="28" t="s">
        <v>2669</v>
      </c>
      <c r="C1104" s="28" t="s">
        <v>2670</v>
      </c>
      <c r="D1104" s="28" t="s">
        <v>2593</v>
      </c>
      <c r="E1104" s="28" t="str">
        <f t="shared" si="20"/>
        <v>2.3</v>
      </c>
      <c r="F1104" s="28">
        <v>81</v>
      </c>
      <c r="G1104" s="28" t="s">
        <v>769</v>
      </c>
      <c r="H1104" s="28" t="s">
        <v>97</v>
      </c>
      <c r="I1104" s="28"/>
      <c r="J1104" s="28"/>
    </row>
    <row r="1105" spans="1:10" x14ac:dyDescent="0.3">
      <c r="A1105" s="28"/>
      <c r="B1105" s="28" t="s">
        <v>2671</v>
      </c>
      <c r="C1105" s="28" t="s">
        <v>2672</v>
      </c>
      <c r="D1105" s="28" t="s">
        <v>2593</v>
      </c>
      <c r="E1105" s="28" t="str">
        <f t="shared" si="20"/>
        <v>2.3</v>
      </c>
      <c r="F1105" s="28">
        <v>56</v>
      </c>
      <c r="G1105" s="28" t="s">
        <v>1263</v>
      </c>
      <c r="H1105" s="28" t="s">
        <v>10</v>
      </c>
      <c r="I1105" s="28"/>
      <c r="J1105" s="28"/>
    </row>
    <row r="1106" spans="1:10" x14ac:dyDescent="0.3">
      <c r="A1106" s="28"/>
      <c r="B1106" s="28"/>
      <c r="C1106" s="28"/>
      <c r="D1106" s="28"/>
      <c r="E1106" s="28" t="str">
        <f t="shared" si="20"/>
        <v/>
      </c>
      <c r="F1106" s="28"/>
      <c r="G1106" s="28"/>
      <c r="H1106" s="28"/>
      <c r="I1106" s="28"/>
      <c r="J1106" s="28"/>
    </row>
    <row r="1107" spans="1:10" x14ac:dyDescent="0.3">
      <c r="A1107" s="28"/>
      <c r="B1107" s="28" t="s">
        <v>2673</v>
      </c>
      <c r="C1107" s="28" t="s">
        <v>2674</v>
      </c>
      <c r="D1107" s="28" t="s">
        <v>2593</v>
      </c>
      <c r="E1107" s="28" t="str">
        <f t="shared" si="20"/>
        <v>2.3</v>
      </c>
      <c r="F1107" s="28" t="s">
        <v>8</v>
      </c>
      <c r="G1107" s="28" t="s">
        <v>1723</v>
      </c>
      <c r="H1107" s="28" t="s">
        <v>146</v>
      </c>
      <c r="I1107" s="28"/>
      <c r="J1107" s="28"/>
    </row>
    <row r="1108" spans="1:10" x14ac:dyDescent="0.3">
      <c r="A1108" s="28"/>
      <c r="B1108" s="28" t="s">
        <v>2675</v>
      </c>
      <c r="C1108" s="28" t="s">
        <v>2676</v>
      </c>
      <c r="D1108" s="28" t="s">
        <v>2593</v>
      </c>
      <c r="E1108" s="28" t="str">
        <f t="shared" si="20"/>
        <v>2.3</v>
      </c>
      <c r="F1108" s="28">
        <v>64</v>
      </c>
      <c r="G1108" s="28" t="s">
        <v>145</v>
      </c>
      <c r="H1108" s="28" t="s">
        <v>97</v>
      </c>
      <c r="I1108" s="28"/>
      <c r="J1108" s="28"/>
    </row>
    <row r="1109" spans="1:10" x14ac:dyDescent="0.3">
      <c r="A1109" s="28"/>
      <c r="B1109" s="28" t="s">
        <v>2677</v>
      </c>
      <c r="C1109" s="28" t="s">
        <v>2678</v>
      </c>
      <c r="D1109" s="28" t="s">
        <v>2593</v>
      </c>
      <c r="E1109" s="28" t="str">
        <f t="shared" si="20"/>
        <v>2.3</v>
      </c>
      <c r="F1109" s="28">
        <v>70</v>
      </c>
      <c r="G1109" s="28" t="s">
        <v>2679</v>
      </c>
      <c r="H1109" s="28" t="s">
        <v>247</v>
      </c>
      <c r="I1109" s="28"/>
      <c r="J1109" s="28"/>
    </row>
    <row r="1110" spans="1:10" x14ac:dyDescent="0.3">
      <c r="A1110" s="28"/>
      <c r="B1110" s="28" t="s">
        <v>2680</v>
      </c>
      <c r="C1110" s="28" t="s">
        <v>2681</v>
      </c>
      <c r="D1110" s="28" t="s">
        <v>2593</v>
      </c>
      <c r="E1110" s="28" t="str">
        <f t="shared" si="20"/>
        <v>2.3</v>
      </c>
      <c r="F1110" s="28">
        <v>71</v>
      </c>
      <c r="G1110" s="28" t="s">
        <v>268</v>
      </c>
      <c r="H1110" s="28" t="s">
        <v>515</v>
      </c>
      <c r="I1110" s="28"/>
      <c r="J1110" s="28"/>
    </row>
    <row r="1111" spans="1:10" x14ac:dyDescent="0.3">
      <c r="A1111" s="28"/>
      <c r="B1111" s="28" t="s">
        <v>2682</v>
      </c>
      <c r="C1111" s="28" t="s">
        <v>2683</v>
      </c>
      <c r="D1111" s="28" t="s">
        <v>2593</v>
      </c>
      <c r="E1111" s="28" t="str">
        <f t="shared" si="20"/>
        <v>2.3</v>
      </c>
      <c r="F1111" s="28">
        <v>57</v>
      </c>
      <c r="G1111" s="28" t="s">
        <v>2684</v>
      </c>
      <c r="H1111" s="28" t="s">
        <v>3</v>
      </c>
      <c r="I1111" s="28"/>
      <c r="J1111" s="28"/>
    </row>
    <row r="1112" spans="1:10" x14ac:dyDescent="0.3">
      <c r="A1112" s="28"/>
      <c r="B1112" s="28" t="s">
        <v>2685</v>
      </c>
      <c r="C1112" s="28" t="s">
        <v>2686</v>
      </c>
      <c r="D1112" s="28" t="s">
        <v>2593</v>
      </c>
      <c r="E1112" s="28" t="str">
        <f t="shared" si="20"/>
        <v>2.3</v>
      </c>
      <c r="F1112" s="28">
        <v>71</v>
      </c>
      <c r="G1112" s="28" t="s">
        <v>145</v>
      </c>
      <c r="H1112" s="28" t="s">
        <v>844</v>
      </c>
      <c r="I1112" s="28"/>
      <c r="J1112" s="28"/>
    </row>
    <row r="1113" spans="1:10" x14ac:dyDescent="0.3">
      <c r="A1113" s="28"/>
      <c r="B1113" s="28" t="s">
        <v>2687</v>
      </c>
      <c r="C1113" s="28" t="s">
        <v>2688</v>
      </c>
      <c r="D1113" s="28" t="s">
        <v>2593</v>
      </c>
      <c r="E1113" s="28" t="str">
        <f t="shared" si="20"/>
        <v>2.3</v>
      </c>
      <c r="F1113" s="28">
        <v>69</v>
      </c>
      <c r="G1113" s="28" t="s">
        <v>122</v>
      </c>
      <c r="H1113" s="28" t="s">
        <v>146</v>
      </c>
      <c r="I1113" s="28"/>
      <c r="J1113" s="28"/>
    </row>
    <row r="1114" spans="1:10" x14ac:dyDescent="0.3">
      <c r="A1114" s="28"/>
      <c r="B1114" s="28" t="s">
        <v>2689</v>
      </c>
      <c r="C1114" s="28" t="s">
        <v>2690</v>
      </c>
      <c r="D1114" s="28" t="s">
        <v>2593</v>
      </c>
      <c r="E1114" s="28" t="str">
        <f t="shared" si="20"/>
        <v>2.3</v>
      </c>
      <c r="F1114" s="28">
        <v>65</v>
      </c>
      <c r="G1114" s="28" t="s">
        <v>1444</v>
      </c>
      <c r="H1114" s="28" t="s">
        <v>273</v>
      </c>
      <c r="I1114" s="28"/>
      <c r="J1114" s="28"/>
    </row>
    <row r="1115" spans="1:10" x14ac:dyDescent="0.3">
      <c r="A1115" s="28"/>
      <c r="B1115" s="28" t="s">
        <v>2691</v>
      </c>
      <c r="C1115" s="28" t="s">
        <v>2692</v>
      </c>
      <c r="D1115" s="28" t="s">
        <v>2593</v>
      </c>
      <c r="E1115" s="28" t="str">
        <f t="shared" si="20"/>
        <v>2.3</v>
      </c>
      <c r="F1115" s="28">
        <v>62</v>
      </c>
      <c r="G1115" s="28" t="s">
        <v>68</v>
      </c>
      <c r="H1115" s="28" t="s">
        <v>44</v>
      </c>
      <c r="I1115" s="28"/>
      <c r="J1115" s="28"/>
    </row>
    <row r="1116" spans="1:10" x14ac:dyDescent="0.3">
      <c r="A1116" s="28"/>
      <c r="B1116" s="28" t="s">
        <v>2693</v>
      </c>
      <c r="C1116" s="28" t="s">
        <v>2694</v>
      </c>
      <c r="D1116" s="28" t="s">
        <v>2593</v>
      </c>
      <c r="E1116" s="28" t="str">
        <f t="shared" si="20"/>
        <v>2.3</v>
      </c>
      <c r="F1116" s="28">
        <v>87</v>
      </c>
      <c r="G1116" s="28" t="s">
        <v>2695</v>
      </c>
      <c r="H1116" s="28" t="s">
        <v>6</v>
      </c>
      <c r="I1116" s="28"/>
      <c r="J1116" s="28"/>
    </row>
    <row r="1117" spans="1:10" x14ac:dyDescent="0.3">
      <c r="A1117" s="28"/>
      <c r="B1117" s="28"/>
      <c r="C1117" s="28"/>
      <c r="D1117" s="28"/>
      <c r="E1117" s="28" t="str">
        <f t="shared" si="20"/>
        <v/>
      </c>
      <c r="F1117" s="28"/>
      <c r="G1117" s="28"/>
      <c r="H1117" s="28"/>
      <c r="I1117" s="28"/>
      <c r="J1117" s="28"/>
    </row>
    <row r="1118" spans="1:10" x14ac:dyDescent="0.3">
      <c r="A1118" s="28"/>
      <c r="B1118" s="28" t="s">
        <v>2696</v>
      </c>
      <c r="C1118" s="28" t="s">
        <v>2697</v>
      </c>
      <c r="D1118" s="28" t="s">
        <v>2593</v>
      </c>
      <c r="E1118" s="28" t="str">
        <f t="shared" si="20"/>
        <v>2.3</v>
      </c>
      <c r="F1118" s="28">
        <v>56</v>
      </c>
      <c r="G1118" s="28" t="s">
        <v>2698</v>
      </c>
      <c r="H1118" s="28" t="s">
        <v>10</v>
      </c>
      <c r="I1118" s="28"/>
      <c r="J1118" s="28"/>
    </row>
    <row r="1119" spans="1:10" x14ac:dyDescent="0.3">
      <c r="A1119" s="28"/>
      <c r="B1119" s="28" t="s">
        <v>2699</v>
      </c>
      <c r="C1119" s="28" t="s">
        <v>2700</v>
      </c>
      <c r="D1119" s="28" t="s">
        <v>2593</v>
      </c>
      <c r="E1119" s="28" t="str">
        <f t="shared" si="20"/>
        <v>2.3</v>
      </c>
      <c r="F1119" s="28">
        <v>50</v>
      </c>
      <c r="G1119" s="28" t="s">
        <v>2701</v>
      </c>
      <c r="H1119" s="28" t="s">
        <v>10</v>
      </c>
      <c r="I1119" s="28"/>
      <c r="J1119" s="28"/>
    </row>
    <row r="1120" spans="1:10" x14ac:dyDescent="0.3">
      <c r="A1120" s="28"/>
      <c r="B1120" s="28" t="s">
        <v>2702</v>
      </c>
      <c r="C1120" s="28" t="s">
        <v>2703</v>
      </c>
      <c r="D1120" s="28" t="s">
        <v>2593</v>
      </c>
      <c r="E1120" s="28" t="str">
        <f t="shared" si="20"/>
        <v>2.3</v>
      </c>
      <c r="F1120" s="28">
        <v>81</v>
      </c>
      <c r="G1120" s="28" t="s">
        <v>396</v>
      </c>
      <c r="H1120" s="28" t="s">
        <v>146</v>
      </c>
      <c r="I1120" s="28"/>
      <c r="J1120" s="28"/>
    </row>
    <row r="1121" spans="1:10" x14ac:dyDescent="0.3">
      <c r="A1121" s="28"/>
      <c r="B1121" s="28" t="s">
        <v>2704</v>
      </c>
      <c r="C1121" s="28" t="s">
        <v>2705</v>
      </c>
      <c r="D1121" s="28" t="s">
        <v>2593</v>
      </c>
      <c r="E1121" s="28" t="str">
        <f t="shared" si="20"/>
        <v>2.3</v>
      </c>
      <c r="F1121" s="28">
        <v>78</v>
      </c>
      <c r="G1121" s="28" t="s">
        <v>2706</v>
      </c>
      <c r="H1121" s="28" t="s">
        <v>44</v>
      </c>
      <c r="I1121" s="28"/>
      <c r="J1121" s="28"/>
    </row>
    <row r="1122" spans="1:10" x14ac:dyDescent="0.3">
      <c r="A1122" s="28"/>
      <c r="B1122" s="28" t="s">
        <v>2707</v>
      </c>
      <c r="C1122" s="28" t="s">
        <v>2708</v>
      </c>
      <c r="D1122" s="28" t="s">
        <v>2593</v>
      </c>
      <c r="E1122" s="28" t="str">
        <f t="shared" si="20"/>
        <v>2.3</v>
      </c>
      <c r="F1122" s="28">
        <v>55</v>
      </c>
      <c r="G1122" s="28" t="s">
        <v>2709</v>
      </c>
      <c r="H1122" s="28" t="s">
        <v>166</v>
      </c>
      <c r="I1122" s="28"/>
      <c r="J1122" s="28"/>
    </row>
    <row r="1123" spans="1:10" x14ac:dyDescent="0.3">
      <c r="A1123" s="28"/>
      <c r="B1123" s="28" t="s">
        <v>2710</v>
      </c>
      <c r="C1123" s="28" t="s">
        <v>2711</v>
      </c>
      <c r="D1123" s="28" t="s">
        <v>2593</v>
      </c>
      <c r="E1123" s="28" t="str">
        <f t="shared" si="20"/>
        <v>2.3</v>
      </c>
      <c r="F1123" s="28">
        <v>54</v>
      </c>
      <c r="G1123" s="28" t="s">
        <v>722</v>
      </c>
      <c r="H1123" s="28" t="s">
        <v>7</v>
      </c>
      <c r="I1123" s="28"/>
      <c r="J1123" s="28"/>
    </row>
    <row r="1124" spans="1:10" x14ac:dyDescent="0.3">
      <c r="A1124" s="28"/>
      <c r="B1124" s="28" t="s">
        <v>2712</v>
      </c>
      <c r="C1124" s="28" t="s">
        <v>2713</v>
      </c>
      <c r="D1124" s="28" t="s">
        <v>2593</v>
      </c>
      <c r="E1124" s="28" t="str">
        <f t="shared" si="20"/>
        <v>2.3</v>
      </c>
      <c r="F1124" s="28">
        <v>73</v>
      </c>
      <c r="G1124" s="28" t="s">
        <v>1095</v>
      </c>
      <c r="H1124" s="28" t="s">
        <v>44</v>
      </c>
      <c r="I1124" s="28"/>
      <c r="J1124" s="28"/>
    </row>
    <row r="1125" spans="1:10" x14ac:dyDescent="0.3">
      <c r="A1125" s="28"/>
      <c r="B1125" s="28" t="s">
        <v>2714</v>
      </c>
      <c r="C1125" s="28" t="s">
        <v>2715</v>
      </c>
      <c r="D1125" s="28" t="s">
        <v>2593</v>
      </c>
      <c r="E1125" s="28" t="str">
        <f t="shared" si="20"/>
        <v>2.3</v>
      </c>
      <c r="F1125" s="28">
        <v>73</v>
      </c>
      <c r="G1125" s="28" t="s">
        <v>2716</v>
      </c>
      <c r="H1125" s="28" t="s">
        <v>364</v>
      </c>
      <c r="I1125" s="28"/>
      <c r="J1125" s="28"/>
    </row>
    <row r="1126" spans="1:10" x14ac:dyDescent="0.3">
      <c r="A1126" s="28"/>
      <c r="B1126" s="28" t="s">
        <v>2717</v>
      </c>
      <c r="C1126" s="28" t="s">
        <v>2718</v>
      </c>
      <c r="D1126" s="28" t="s">
        <v>2593</v>
      </c>
      <c r="E1126" s="28" t="str">
        <f t="shared" si="20"/>
        <v>2.3</v>
      </c>
      <c r="F1126" s="28">
        <v>45</v>
      </c>
      <c r="G1126" s="28" t="s">
        <v>268</v>
      </c>
      <c r="H1126" s="28" t="s">
        <v>2719</v>
      </c>
      <c r="I1126" s="28"/>
      <c r="J1126" s="28"/>
    </row>
    <row r="1127" spans="1:10" x14ac:dyDescent="0.3">
      <c r="A1127" s="28"/>
      <c r="B1127" s="28" t="s">
        <v>2720</v>
      </c>
      <c r="C1127" s="28" t="s">
        <v>2721</v>
      </c>
      <c r="D1127" s="28" t="s">
        <v>2593</v>
      </c>
      <c r="E1127" s="28" t="str">
        <f t="shared" si="20"/>
        <v>2.3</v>
      </c>
      <c r="F1127" s="28">
        <v>56</v>
      </c>
      <c r="G1127" s="28" t="s">
        <v>2722</v>
      </c>
      <c r="H1127" s="28" t="s">
        <v>44</v>
      </c>
      <c r="I1127" s="28"/>
      <c r="J1127" s="28"/>
    </row>
    <row r="1128" spans="1:10" x14ac:dyDescent="0.3">
      <c r="A1128" s="28"/>
      <c r="B1128" s="28"/>
      <c r="C1128" s="28"/>
      <c r="D1128" s="28"/>
      <c r="E1128" s="28" t="str">
        <f t="shared" si="20"/>
        <v/>
      </c>
      <c r="F1128" s="28"/>
      <c r="G1128" s="28"/>
      <c r="H1128" s="28"/>
      <c r="I1128" s="28"/>
      <c r="J1128" s="28"/>
    </row>
    <row r="1129" spans="1:10" x14ac:dyDescent="0.3">
      <c r="A1129" s="28"/>
      <c r="B1129" s="28" t="s">
        <v>2723</v>
      </c>
      <c r="C1129" s="28" t="s">
        <v>2724</v>
      </c>
      <c r="D1129" s="28" t="s">
        <v>2725</v>
      </c>
      <c r="E1129" s="28" t="str">
        <f t="shared" si="20"/>
        <v>2.2</v>
      </c>
      <c r="F1129" s="28">
        <v>80</v>
      </c>
      <c r="G1129" s="28" t="s">
        <v>1495</v>
      </c>
      <c r="H1129" s="28" t="s">
        <v>4</v>
      </c>
      <c r="I1129" s="28"/>
      <c r="J1129" s="28"/>
    </row>
    <row r="1130" spans="1:10" x14ac:dyDescent="0.3">
      <c r="A1130" s="28"/>
      <c r="B1130" s="28" t="s">
        <v>2723</v>
      </c>
      <c r="C1130" s="28" t="s">
        <v>2726</v>
      </c>
      <c r="D1130" s="28" t="s">
        <v>2725</v>
      </c>
      <c r="E1130" s="28" t="str">
        <f t="shared" si="20"/>
        <v>2.2</v>
      </c>
      <c r="F1130" s="28">
        <v>55</v>
      </c>
      <c r="G1130" s="28" t="s">
        <v>1495</v>
      </c>
      <c r="H1130" s="28" t="s">
        <v>4</v>
      </c>
      <c r="I1130" s="28"/>
      <c r="J1130" s="28"/>
    </row>
    <row r="1131" spans="1:10" x14ac:dyDescent="0.3">
      <c r="A1131" s="28"/>
      <c r="B1131" s="28" t="s">
        <v>2727</v>
      </c>
      <c r="C1131" s="28" t="s">
        <v>2728</v>
      </c>
      <c r="D1131" s="28" t="s">
        <v>2725</v>
      </c>
      <c r="E1131" s="28" t="str">
        <f t="shared" si="20"/>
        <v>2.2</v>
      </c>
      <c r="F1131" s="28">
        <v>71</v>
      </c>
      <c r="G1131" s="28" t="s">
        <v>333</v>
      </c>
      <c r="H1131" s="28" t="s">
        <v>1</v>
      </c>
      <c r="I1131" s="28"/>
      <c r="J1131" s="28"/>
    </row>
    <row r="1132" spans="1:10" x14ac:dyDescent="0.3">
      <c r="A1132" s="28"/>
      <c r="B1132" s="28" t="s">
        <v>2729</v>
      </c>
      <c r="C1132" s="28" t="s">
        <v>2730</v>
      </c>
      <c r="D1132" s="28" t="s">
        <v>2725</v>
      </c>
      <c r="E1132" s="28" t="str">
        <f t="shared" si="20"/>
        <v>2.2</v>
      </c>
      <c r="F1132" s="28">
        <v>35</v>
      </c>
      <c r="G1132" s="28" t="s">
        <v>2002</v>
      </c>
      <c r="H1132" s="28" t="s">
        <v>302</v>
      </c>
      <c r="I1132" s="28"/>
      <c r="J1132" s="28"/>
    </row>
    <row r="1133" spans="1:10" x14ac:dyDescent="0.3">
      <c r="A1133" s="28"/>
      <c r="B1133" s="28" t="s">
        <v>2731</v>
      </c>
      <c r="C1133" s="28" t="s">
        <v>2732</v>
      </c>
      <c r="D1133" s="28" t="s">
        <v>2725</v>
      </c>
      <c r="E1133" s="28" t="str">
        <f t="shared" si="20"/>
        <v>2.2</v>
      </c>
      <c r="F1133" s="28" t="s">
        <v>8</v>
      </c>
      <c r="G1133" s="28" t="s">
        <v>2733</v>
      </c>
      <c r="H1133" s="28" t="s">
        <v>4</v>
      </c>
      <c r="I1133" s="28"/>
      <c r="J1133" s="28"/>
    </row>
    <row r="1134" spans="1:10" x14ac:dyDescent="0.3">
      <c r="A1134" s="28"/>
      <c r="B1134" s="28" t="s">
        <v>2734</v>
      </c>
      <c r="C1134" s="28" t="s">
        <v>2735</v>
      </c>
      <c r="D1134" s="28" t="s">
        <v>2725</v>
      </c>
      <c r="E1134" s="28" t="str">
        <f t="shared" si="20"/>
        <v>2.2</v>
      </c>
      <c r="F1134" s="28">
        <v>69</v>
      </c>
      <c r="G1134" s="28" t="s">
        <v>301</v>
      </c>
      <c r="H1134" s="28" t="s">
        <v>302</v>
      </c>
      <c r="I1134" s="28"/>
      <c r="J1134" s="28"/>
    </row>
    <row r="1135" spans="1:10" x14ac:dyDescent="0.3">
      <c r="A1135" s="28"/>
      <c r="B1135" s="28" t="s">
        <v>2736</v>
      </c>
      <c r="C1135" s="28" t="s">
        <v>2737</v>
      </c>
      <c r="D1135" s="28" t="s">
        <v>2725</v>
      </c>
      <c r="E1135" s="28" t="str">
        <f t="shared" si="20"/>
        <v>2.2</v>
      </c>
      <c r="F1135" s="28">
        <v>59</v>
      </c>
      <c r="G1135" s="28" t="s">
        <v>755</v>
      </c>
      <c r="H1135" s="28" t="s">
        <v>44</v>
      </c>
      <c r="I1135" s="28"/>
      <c r="J1135" s="28"/>
    </row>
    <row r="1136" spans="1:10" x14ac:dyDescent="0.3">
      <c r="A1136" s="28"/>
      <c r="B1136" s="28" t="s">
        <v>2738</v>
      </c>
      <c r="C1136" s="28" t="s">
        <v>2739</v>
      </c>
      <c r="D1136" s="28" t="s">
        <v>2725</v>
      </c>
      <c r="E1136" s="28" t="str">
        <f t="shared" si="20"/>
        <v>2.2</v>
      </c>
      <c r="F1136" s="28">
        <v>54</v>
      </c>
      <c r="G1136" s="28" t="s">
        <v>2740</v>
      </c>
      <c r="H1136" s="28" t="s">
        <v>44</v>
      </c>
      <c r="I1136" s="28"/>
      <c r="J1136" s="28"/>
    </row>
    <row r="1137" spans="1:10" x14ac:dyDescent="0.3">
      <c r="A1137" s="28"/>
      <c r="B1137" s="28" t="s">
        <v>2741</v>
      </c>
      <c r="C1137" s="28" t="s">
        <v>2742</v>
      </c>
      <c r="D1137" s="28" t="s">
        <v>2725</v>
      </c>
      <c r="E1137" s="28" t="str">
        <f t="shared" si="20"/>
        <v>2.2</v>
      </c>
      <c r="F1137" s="28">
        <v>78</v>
      </c>
      <c r="G1137" s="28" t="s">
        <v>2743</v>
      </c>
      <c r="H1137" s="28" t="s">
        <v>44</v>
      </c>
      <c r="I1137" s="28"/>
      <c r="J1137" s="28"/>
    </row>
    <row r="1138" spans="1:10" x14ac:dyDescent="0.3">
      <c r="A1138" s="28"/>
      <c r="B1138" s="28" t="s">
        <v>2744</v>
      </c>
      <c r="C1138" s="28" t="s">
        <v>2745</v>
      </c>
      <c r="D1138" s="28" t="s">
        <v>2725</v>
      </c>
      <c r="E1138" s="28" t="str">
        <f t="shared" si="20"/>
        <v>2.2</v>
      </c>
      <c r="F1138" s="28">
        <v>51</v>
      </c>
      <c r="G1138" s="28" t="s">
        <v>173</v>
      </c>
      <c r="H1138" s="28" t="s">
        <v>161</v>
      </c>
      <c r="I1138" s="28"/>
      <c r="J1138" s="28"/>
    </row>
    <row r="1139" spans="1:10" x14ac:dyDescent="0.3">
      <c r="A1139" s="28"/>
      <c r="B1139" s="28"/>
      <c r="C1139" s="28"/>
      <c r="D1139" s="28"/>
      <c r="E1139" s="28" t="str">
        <f t="shared" si="20"/>
        <v/>
      </c>
      <c r="F1139" s="28"/>
      <c r="G1139" s="28"/>
      <c r="H1139" s="28"/>
      <c r="I1139" s="28"/>
      <c r="J1139" s="28"/>
    </row>
    <row r="1140" spans="1:10" x14ac:dyDescent="0.3">
      <c r="A1140" s="28"/>
      <c r="B1140" s="28" t="s">
        <v>2746</v>
      </c>
      <c r="C1140" s="28" t="s">
        <v>2747</v>
      </c>
      <c r="D1140" s="28" t="s">
        <v>2725</v>
      </c>
      <c r="E1140" s="28" t="str">
        <f t="shared" si="20"/>
        <v>2.2</v>
      </c>
      <c r="F1140" s="28">
        <v>67</v>
      </c>
      <c r="G1140" s="28" t="s">
        <v>122</v>
      </c>
      <c r="H1140" s="28" t="s">
        <v>146</v>
      </c>
      <c r="I1140" s="28"/>
      <c r="J1140" s="28"/>
    </row>
    <row r="1141" spans="1:10" x14ac:dyDescent="0.3">
      <c r="A1141" s="28"/>
      <c r="B1141" s="28" t="s">
        <v>2748</v>
      </c>
      <c r="C1141" s="28" t="s">
        <v>2749</v>
      </c>
      <c r="D1141" s="28" t="s">
        <v>2725</v>
      </c>
      <c r="E1141" s="28" t="str">
        <f t="shared" si="20"/>
        <v>2.2</v>
      </c>
      <c r="F1141" s="28">
        <v>61</v>
      </c>
      <c r="G1141" s="28" t="s">
        <v>2750</v>
      </c>
      <c r="H1141" s="28" t="s">
        <v>44</v>
      </c>
      <c r="I1141" s="28"/>
      <c r="J1141" s="28"/>
    </row>
    <row r="1142" spans="1:10" x14ac:dyDescent="0.3">
      <c r="A1142" s="28"/>
      <c r="B1142" s="28" t="s">
        <v>2751</v>
      </c>
      <c r="C1142" s="28" t="s">
        <v>2752</v>
      </c>
      <c r="D1142" s="28" t="s">
        <v>2725</v>
      </c>
      <c r="E1142" s="28" t="str">
        <f t="shared" si="20"/>
        <v>2.2</v>
      </c>
      <c r="F1142" s="28">
        <v>80</v>
      </c>
      <c r="G1142" s="28" t="s">
        <v>712</v>
      </c>
      <c r="H1142" s="28" t="s">
        <v>44</v>
      </c>
      <c r="I1142" s="28"/>
      <c r="J1142" s="28"/>
    </row>
    <row r="1143" spans="1:10" x14ac:dyDescent="0.3">
      <c r="A1143" s="28"/>
      <c r="B1143" s="28" t="s">
        <v>2753</v>
      </c>
      <c r="C1143" s="28" t="s">
        <v>2754</v>
      </c>
      <c r="D1143" s="28" t="s">
        <v>2725</v>
      </c>
      <c r="E1143" s="28" t="str">
        <f t="shared" si="20"/>
        <v>2.2</v>
      </c>
      <c r="F1143" s="28">
        <v>70</v>
      </c>
      <c r="G1143" s="28" t="s">
        <v>2755</v>
      </c>
      <c r="H1143" s="28" t="s">
        <v>327</v>
      </c>
      <c r="I1143" s="28"/>
      <c r="J1143" s="28"/>
    </row>
    <row r="1144" spans="1:10" x14ac:dyDescent="0.3">
      <c r="A1144" s="28"/>
      <c r="B1144" s="28" t="s">
        <v>2756</v>
      </c>
      <c r="C1144" s="28" t="s">
        <v>2757</v>
      </c>
      <c r="D1144" s="28" t="s">
        <v>2725</v>
      </c>
      <c r="E1144" s="28" t="str">
        <f t="shared" si="20"/>
        <v>2.2</v>
      </c>
      <c r="F1144" s="28">
        <v>72</v>
      </c>
      <c r="G1144" s="28" t="s">
        <v>2758</v>
      </c>
      <c r="H1144" s="28" t="s">
        <v>313</v>
      </c>
      <c r="I1144" s="28"/>
      <c r="J1144" s="28"/>
    </row>
    <row r="1145" spans="1:10" x14ac:dyDescent="0.3">
      <c r="A1145" s="28"/>
      <c r="B1145" s="28" t="s">
        <v>2759</v>
      </c>
      <c r="C1145" s="28" t="s">
        <v>2760</v>
      </c>
      <c r="D1145" s="28" t="s">
        <v>2725</v>
      </c>
      <c r="E1145" s="28" t="str">
        <f t="shared" si="20"/>
        <v>2.2</v>
      </c>
      <c r="F1145" s="28">
        <v>71</v>
      </c>
      <c r="G1145" s="28" t="s">
        <v>173</v>
      </c>
      <c r="H1145" s="28" t="s">
        <v>64</v>
      </c>
      <c r="I1145" s="28"/>
      <c r="J1145" s="28"/>
    </row>
    <row r="1146" spans="1:10" x14ac:dyDescent="0.3">
      <c r="A1146" s="28"/>
      <c r="B1146" s="28" t="s">
        <v>2761</v>
      </c>
      <c r="C1146" s="28" t="s">
        <v>2762</v>
      </c>
      <c r="D1146" s="28" t="s">
        <v>2725</v>
      </c>
      <c r="E1146" s="28" t="str">
        <f t="shared" si="20"/>
        <v>2.2</v>
      </c>
      <c r="F1146" s="28">
        <v>43</v>
      </c>
      <c r="G1146" s="28" t="s">
        <v>268</v>
      </c>
      <c r="H1146" s="28" t="s">
        <v>44</v>
      </c>
      <c r="I1146" s="28"/>
      <c r="J1146" s="28"/>
    </row>
    <row r="1147" spans="1:10" x14ac:dyDescent="0.3">
      <c r="A1147" s="28"/>
      <c r="B1147" s="28" t="s">
        <v>2763</v>
      </c>
      <c r="C1147" s="28" t="s">
        <v>2764</v>
      </c>
      <c r="D1147" s="28" t="s">
        <v>2725</v>
      </c>
      <c r="E1147" s="28" t="str">
        <f t="shared" si="20"/>
        <v>2.2</v>
      </c>
      <c r="F1147" s="28">
        <v>89</v>
      </c>
      <c r="G1147" s="28" t="s">
        <v>189</v>
      </c>
      <c r="H1147" s="28" t="s">
        <v>166</v>
      </c>
      <c r="I1147" s="28"/>
      <c r="J1147" s="28"/>
    </row>
    <row r="1148" spans="1:10" x14ac:dyDescent="0.3">
      <c r="A1148" s="28"/>
      <c r="B1148" s="28" t="s">
        <v>2765</v>
      </c>
      <c r="C1148" s="28" t="s">
        <v>2766</v>
      </c>
      <c r="D1148" s="28" t="s">
        <v>2725</v>
      </c>
      <c r="E1148" s="28" t="str">
        <f t="shared" si="20"/>
        <v>2.2</v>
      </c>
      <c r="F1148" s="28">
        <v>74</v>
      </c>
      <c r="G1148" s="28" t="s">
        <v>1102</v>
      </c>
      <c r="H1148" s="28" t="s">
        <v>166</v>
      </c>
      <c r="I1148" s="28"/>
      <c r="J1148" s="28"/>
    </row>
    <row r="1149" spans="1:10" x14ac:dyDescent="0.3">
      <c r="A1149" s="28"/>
      <c r="B1149" s="28" t="s">
        <v>2767</v>
      </c>
      <c r="C1149" s="28" t="s">
        <v>2768</v>
      </c>
      <c r="D1149" s="28" t="s">
        <v>2725</v>
      </c>
      <c r="E1149" s="28" t="str">
        <f t="shared" si="20"/>
        <v>2.2</v>
      </c>
      <c r="F1149" s="28">
        <v>52</v>
      </c>
      <c r="G1149" s="28" t="s">
        <v>2769</v>
      </c>
      <c r="H1149" s="28" t="s">
        <v>273</v>
      </c>
      <c r="I1149" s="28"/>
      <c r="J1149" s="28"/>
    </row>
    <row r="1150" spans="1:10" x14ac:dyDescent="0.3">
      <c r="A1150" s="28"/>
      <c r="B1150" s="28"/>
      <c r="C1150" s="28"/>
      <c r="D1150" s="28"/>
      <c r="E1150" s="28" t="str">
        <f t="shared" si="20"/>
        <v/>
      </c>
      <c r="F1150" s="28"/>
      <c r="G1150" s="28"/>
      <c r="H1150" s="28"/>
      <c r="I1150" s="28"/>
      <c r="J1150" s="28"/>
    </row>
    <row r="1151" spans="1:10" x14ac:dyDescent="0.3">
      <c r="A1151" s="28"/>
      <c r="B1151" s="28" t="s">
        <v>2770</v>
      </c>
      <c r="C1151" s="28" t="s">
        <v>2771</v>
      </c>
      <c r="D1151" s="28" t="s">
        <v>2725</v>
      </c>
      <c r="E1151" s="28" t="str">
        <f t="shared" si="20"/>
        <v>2.2</v>
      </c>
      <c r="F1151" s="28">
        <v>69</v>
      </c>
      <c r="G1151" s="28" t="s">
        <v>1658</v>
      </c>
      <c r="H1151" s="28" t="s">
        <v>44</v>
      </c>
      <c r="I1151" s="28"/>
      <c r="J1151" s="28"/>
    </row>
    <row r="1152" spans="1:10" x14ac:dyDescent="0.3">
      <c r="A1152" s="28"/>
      <c r="B1152" s="28" t="s">
        <v>2772</v>
      </c>
      <c r="C1152" s="28" t="s">
        <v>2773</v>
      </c>
      <c r="D1152" s="28" t="s">
        <v>2725</v>
      </c>
      <c r="E1152" s="28" t="str">
        <f t="shared" si="20"/>
        <v>2.2</v>
      </c>
      <c r="F1152" s="28">
        <v>80</v>
      </c>
      <c r="G1152" s="28" t="s">
        <v>68</v>
      </c>
      <c r="H1152" s="28" t="s">
        <v>2</v>
      </c>
      <c r="I1152" s="28"/>
      <c r="J1152" s="28"/>
    </row>
    <row r="1153" spans="1:10" x14ac:dyDescent="0.3">
      <c r="A1153" s="28"/>
      <c r="B1153" s="28" t="s">
        <v>2774</v>
      </c>
      <c r="C1153" s="28" t="s">
        <v>2775</v>
      </c>
      <c r="D1153" s="28" t="s">
        <v>2725</v>
      </c>
      <c r="E1153" s="28" t="str">
        <f t="shared" si="20"/>
        <v>2.2</v>
      </c>
      <c r="F1153" s="28">
        <v>70</v>
      </c>
      <c r="G1153" s="28" t="s">
        <v>2224</v>
      </c>
      <c r="H1153" s="28" t="s">
        <v>97</v>
      </c>
      <c r="I1153" s="28"/>
      <c r="J1153" s="28"/>
    </row>
    <row r="1154" spans="1:10" x14ac:dyDescent="0.3">
      <c r="A1154" s="28"/>
      <c r="B1154" s="28" t="s">
        <v>2776</v>
      </c>
      <c r="C1154" s="28" t="s">
        <v>2777</v>
      </c>
      <c r="D1154" s="28" t="s">
        <v>2725</v>
      </c>
      <c r="E1154" s="28" t="str">
        <f t="shared" si="20"/>
        <v>2.2</v>
      </c>
      <c r="F1154" s="28">
        <v>54</v>
      </c>
      <c r="G1154" s="28" t="s">
        <v>2778</v>
      </c>
      <c r="H1154" s="28" t="s">
        <v>161</v>
      </c>
      <c r="I1154" s="28"/>
      <c r="J1154" s="28"/>
    </row>
    <row r="1155" spans="1:10" x14ac:dyDescent="0.3">
      <c r="A1155" s="28"/>
      <c r="B1155" s="28" t="s">
        <v>2779</v>
      </c>
      <c r="C1155" s="28" t="s">
        <v>2780</v>
      </c>
      <c r="D1155" s="28" t="s">
        <v>2725</v>
      </c>
      <c r="E1155" s="28" t="str">
        <f t="shared" si="20"/>
        <v>2.2</v>
      </c>
      <c r="F1155" s="28">
        <v>63</v>
      </c>
      <c r="G1155" s="28" t="s">
        <v>170</v>
      </c>
      <c r="H1155" s="28" t="s">
        <v>97</v>
      </c>
      <c r="I1155" s="28"/>
      <c r="J1155" s="28"/>
    </row>
    <row r="1156" spans="1:10" x14ac:dyDescent="0.3">
      <c r="A1156" s="28"/>
      <c r="B1156" s="28" t="s">
        <v>2781</v>
      </c>
      <c r="C1156" s="28" t="s">
        <v>2782</v>
      </c>
      <c r="D1156" s="28" t="s">
        <v>2725</v>
      </c>
      <c r="E1156" s="28" t="str">
        <f t="shared" si="20"/>
        <v>2.2</v>
      </c>
      <c r="F1156" s="28">
        <v>50</v>
      </c>
      <c r="G1156" s="28" t="s">
        <v>2783</v>
      </c>
      <c r="H1156" s="28" t="s">
        <v>273</v>
      </c>
      <c r="I1156" s="28"/>
      <c r="J1156" s="28"/>
    </row>
    <row r="1157" spans="1:10" x14ac:dyDescent="0.3">
      <c r="A1157" s="28"/>
      <c r="B1157" s="28" t="s">
        <v>2784</v>
      </c>
      <c r="C1157" s="28" t="s">
        <v>2785</v>
      </c>
      <c r="D1157" s="28" t="s">
        <v>2725</v>
      </c>
      <c r="E1157" s="28" t="str">
        <f t="shared" si="20"/>
        <v>2.2</v>
      </c>
      <c r="F1157" s="28" t="s">
        <v>8</v>
      </c>
      <c r="G1157" s="28" t="s">
        <v>646</v>
      </c>
      <c r="H1157" s="28" t="s">
        <v>64</v>
      </c>
      <c r="I1157" s="28"/>
      <c r="J1157" s="28"/>
    </row>
    <row r="1158" spans="1:10" x14ac:dyDescent="0.3">
      <c r="A1158" s="28"/>
      <c r="B1158" s="28" t="s">
        <v>2786</v>
      </c>
      <c r="C1158" s="28" t="s">
        <v>2787</v>
      </c>
      <c r="D1158" s="28" t="s">
        <v>2725</v>
      </c>
      <c r="E1158" s="28" t="str">
        <f t="shared" si="20"/>
        <v>2.2</v>
      </c>
      <c r="F1158" s="28">
        <v>59</v>
      </c>
      <c r="G1158" s="28" t="s">
        <v>199</v>
      </c>
      <c r="H1158" s="28" t="s">
        <v>44</v>
      </c>
      <c r="I1158" s="28"/>
      <c r="J1158" s="28"/>
    </row>
    <row r="1159" spans="1:10" x14ac:dyDescent="0.3">
      <c r="A1159" s="28"/>
      <c r="B1159" s="28" t="s">
        <v>2788</v>
      </c>
      <c r="C1159" s="28" t="s">
        <v>2789</v>
      </c>
      <c r="D1159" s="28" t="s">
        <v>2725</v>
      </c>
      <c r="E1159" s="28" t="str">
        <f t="shared" si="20"/>
        <v>2.2</v>
      </c>
      <c r="F1159" s="28">
        <v>66</v>
      </c>
      <c r="G1159" s="28" t="s">
        <v>1661</v>
      </c>
      <c r="H1159" s="28" t="s">
        <v>2790</v>
      </c>
      <c r="I1159" s="28"/>
      <c r="J1159" s="28"/>
    </row>
    <row r="1160" spans="1:10" x14ac:dyDescent="0.3">
      <c r="A1160" s="28"/>
      <c r="B1160" s="28" t="s">
        <v>2791</v>
      </c>
      <c r="C1160" s="28" t="s">
        <v>2792</v>
      </c>
      <c r="D1160" s="28" t="s">
        <v>2725</v>
      </c>
      <c r="E1160" s="28" t="str">
        <f t="shared" ref="E1160:E1223" si="21">MID(D1160,2,3)</f>
        <v>2.2</v>
      </c>
      <c r="F1160" s="28">
        <v>66</v>
      </c>
      <c r="G1160" s="28" t="s">
        <v>1365</v>
      </c>
      <c r="H1160" s="28" t="s">
        <v>834</v>
      </c>
      <c r="I1160" s="28"/>
      <c r="J1160" s="28"/>
    </row>
    <row r="1161" spans="1:10" x14ac:dyDescent="0.3">
      <c r="A1161" s="28"/>
      <c r="B1161" s="28"/>
      <c r="C1161" s="28"/>
      <c r="D1161" s="28"/>
      <c r="E1161" s="28" t="str">
        <f t="shared" si="21"/>
        <v/>
      </c>
      <c r="F1161" s="28"/>
      <c r="G1161" s="28"/>
      <c r="H1161" s="28"/>
      <c r="I1161" s="28"/>
      <c r="J1161" s="28"/>
    </row>
    <row r="1162" spans="1:10" x14ac:dyDescent="0.3">
      <c r="A1162" s="28"/>
      <c r="B1162" s="28" t="s">
        <v>2793</v>
      </c>
      <c r="C1162" s="28" t="s">
        <v>2794</v>
      </c>
      <c r="D1162" s="28" t="s">
        <v>2725</v>
      </c>
      <c r="E1162" s="28" t="str">
        <f t="shared" si="21"/>
        <v>2.2</v>
      </c>
      <c r="F1162" s="28">
        <v>86</v>
      </c>
      <c r="G1162" s="28" t="s">
        <v>145</v>
      </c>
      <c r="H1162" s="28" t="s">
        <v>166</v>
      </c>
      <c r="I1162" s="28"/>
      <c r="J1162" s="28"/>
    </row>
    <row r="1163" spans="1:10" x14ac:dyDescent="0.3">
      <c r="A1163" s="28"/>
      <c r="B1163" s="28" t="s">
        <v>2795</v>
      </c>
      <c r="C1163" s="28" t="s">
        <v>2796</v>
      </c>
      <c r="D1163" s="28" t="s">
        <v>2725</v>
      </c>
      <c r="E1163" s="28" t="str">
        <f t="shared" si="21"/>
        <v>2.2</v>
      </c>
      <c r="F1163" s="28">
        <v>47</v>
      </c>
      <c r="G1163" s="28" t="s">
        <v>2797</v>
      </c>
      <c r="H1163" s="28" t="s">
        <v>10</v>
      </c>
      <c r="I1163" s="28"/>
      <c r="J1163" s="28"/>
    </row>
    <row r="1164" spans="1:10" x14ac:dyDescent="0.3">
      <c r="A1164" s="28"/>
      <c r="B1164" s="28" t="s">
        <v>2798</v>
      </c>
      <c r="C1164" s="28" t="s">
        <v>2799</v>
      </c>
      <c r="D1164" s="28" t="s">
        <v>2725</v>
      </c>
      <c r="E1164" s="28" t="str">
        <f t="shared" si="21"/>
        <v>2.2</v>
      </c>
      <c r="F1164" s="28">
        <v>72</v>
      </c>
      <c r="G1164" s="28" t="s">
        <v>2800</v>
      </c>
      <c r="H1164" s="28" t="s">
        <v>166</v>
      </c>
      <c r="I1164" s="28"/>
      <c r="J1164" s="28"/>
    </row>
    <row r="1165" spans="1:10" x14ac:dyDescent="0.3">
      <c r="A1165" s="28"/>
      <c r="B1165" s="28" t="s">
        <v>2801</v>
      </c>
      <c r="C1165" s="28" t="s">
        <v>2802</v>
      </c>
      <c r="D1165" s="28" t="s">
        <v>2725</v>
      </c>
      <c r="E1165" s="28" t="str">
        <f t="shared" si="21"/>
        <v>2.2</v>
      </c>
      <c r="F1165" s="28">
        <v>75</v>
      </c>
      <c r="G1165" s="28" t="s">
        <v>306</v>
      </c>
      <c r="H1165" s="28" t="s">
        <v>44</v>
      </c>
      <c r="I1165" s="28"/>
      <c r="J1165" s="28"/>
    </row>
    <row r="1166" spans="1:10" x14ac:dyDescent="0.3">
      <c r="A1166" s="28"/>
      <c r="B1166" s="28" t="s">
        <v>2803</v>
      </c>
      <c r="C1166" s="28" t="s">
        <v>2804</v>
      </c>
      <c r="D1166" s="28" t="s">
        <v>2725</v>
      </c>
      <c r="E1166" s="28" t="str">
        <f t="shared" si="21"/>
        <v>2.2</v>
      </c>
      <c r="F1166" s="28">
        <v>70</v>
      </c>
      <c r="G1166" s="28" t="s">
        <v>76</v>
      </c>
      <c r="H1166" s="28" t="s">
        <v>44</v>
      </c>
      <c r="I1166" s="28"/>
      <c r="J1166" s="28"/>
    </row>
    <row r="1167" spans="1:10" x14ac:dyDescent="0.3">
      <c r="A1167" s="28"/>
      <c r="B1167" s="28" t="s">
        <v>2805</v>
      </c>
      <c r="C1167" s="28" t="s">
        <v>2806</v>
      </c>
      <c r="D1167" s="28" t="s">
        <v>2725</v>
      </c>
      <c r="E1167" s="28" t="str">
        <f t="shared" si="21"/>
        <v>2.2</v>
      </c>
      <c r="F1167" s="28">
        <v>81</v>
      </c>
      <c r="G1167" s="28" t="s">
        <v>1779</v>
      </c>
      <c r="H1167" s="28" t="s">
        <v>9</v>
      </c>
      <c r="I1167" s="28"/>
      <c r="J1167" s="28"/>
    </row>
    <row r="1168" spans="1:10" x14ac:dyDescent="0.3">
      <c r="A1168" s="28"/>
      <c r="B1168" s="28" t="s">
        <v>2807</v>
      </c>
      <c r="C1168" s="28" t="s">
        <v>2808</v>
      </c>
      <c r="D1168" s="28" t="s">
        <v>2725</v>
      </c>
      <c r="E1168" s="28" t="str">
        <f t="shared" si="21"/>
        <v>2.2</v>
      </c>
      <c r="F1168" s="28">
        <v>76</v>
      </c>
      <c r="G1168" s="28" t="s">
        <v>1989</v>
      </c>
      <c r="H1168" s="28" t="s">
        <v>44</v>
      </c>
      <c r="I1168" s="28"/>
      <c r="J1168" s="28"/>
    </row>
    <row r="1169" spans="1:10" x14ac:dyDescent="0.3">
      <c r="A1169" s="28"/>
      <c r="B1169" s="28" t="s">
        <v>2809</v>
      </c>
      <c r="C1169" s="28" t="s">
        <v>2810</v>
      </c>
      <c r="D1169" s="28" t="s">
        <v>2725</v>
      </c>
      <c r="E1169" s="28" t="str">
        <f t="shared" si="21"/>
        <v>2.2</v>
      </c>
      <c r="F1169" s="28">
        <v>73</v>
      </c>
      <c r="G1169" s="28" t="s">
        <v>122</v>
      </c>
      <c r="H1169" s="28" t="s">
        <v>2</v>
      </c>
      <c r="I1169" s="28"/>
      <c r="J1169" s="28"/>
    </row>
    <row r="1170" spans="1:10" x14ac:dyDescent="0.3">
      <c r="A1170" s="28"/>
      <c r="B1170" s="28" t="s">
        <v>2811</v>
      </c>
      <c r="C1170" s="28" t="s">
        <v>2812</v>
      </c>
      <c r="D1170" s="28" t="s">
        <v>2725</v>
      </c>
      <c r="E1170" s="28" t="str">
        <f t="shared" si="21"/>
        <v>2.2</v>
      </c>
      <c r="F1170" s="28">
        <v>66</v>
      </c>
      <c r="G1170" s="28" t="s">
        <v>1651</v>
      </c>
      <c r="H1170" s="28" t="s">
        <v>2813</v>
      </c>
      <c r="I1170" s="28"/>
      <c r="J1170" s="28"/>
    </row>
    <row r="1171" spans="1:10" x14ac:dyDescent="0.3">
      <c r="A1171" s="28"/>
      <c r="B1171" s="28" t="s">
        <v>2814</v>
      </c>
      <c r="C1171" s="28" t="s">
        <v>2815</v>
      </c>
      <c r="D1171" s="28" t="s">
        <v>2725</v>
      </c>
      <c r="E1171" s="28" t="str">
        <f t="shared" si="21"/>
        <v>2.2</v>
      </c>
      <c r="F1171" s="28">
        <v>63</v>
      </c>
      <c r="G1171" s="28" t="s">
        <v>833</v>
      </c>
      <c r="H1171" s="28" t="s">
        <v>10</v>
      </c>
      <c r="I1171" s="28"/>
      <c r="J1171" s="28"/>
    </row>
    <row r="1172" spans="1:10" x14ac:dyDescent="0.3">
      <c r="A1172" s="28"/>
      <c r="B1172" s="28"/>
      <c r="C1172" s="28"/>
      <c r="D1172" s="28"/>
      <c r="E1172" s="28" t="str">
        <f t="shared" si="21"/>
        <v/>
      </c>
      <c r="F1172" s="28"/>
      <c r="G1172" s="28"/>
      <c r="H1172" s="28"/>
      <c r="I1172" s="28"/>
      <c r="J1172" s="28"/>
    </row>
    <row r="1173" spans="1:10" x14ac:dyDescent="0.3">
      <c r="A1173" s="28"/>
      <c r="B1173" s="28" t="s">
        <v>2816</v>
      </c>
      <c r="C1173" s="28" t="s">
        <v>2817</v>
      </c>
      <c r="D1173" s="28" t="s">
        <v>2725</v>
      </c>
      <c r="E1173" s="28" t="str">
        <f t="shared" si="21"/>
        <v>2.2</v>
      </c>
      <c r="F1173" s="28">
        <v>51</v>
      </c>
      <c r="G1173" s="28" t="s">
        <v>122</v>
      </c>
      <c r="H1173" s="28" t="s">
        <v>10</v>
      </c>
      <c r="I1173" s="28"/>
      <c r="J1173" s="28"/>
    </row>
    <row r="1174" spans="1:10" x14ac:dyDescent="0.3">
      <c r="A1174" s="28"/>
      <c r="B1174" s="28" t="s">
        <v>2818</v>
      </c>
      <c r="C1174" s="28" t="s">
        <v>2819</v>
      </c>
      <c r="D1174" s="28" t="s">
        <v>2725</v>
      </c>
      <c r="E1174" s="28" t="str">
        <f t="shared" si="21"/>
        <v>2.2</v>
      </c>
      <c r="F1174" s="28">
        <v>78</v>
      </c>
      <c r="G1174" s="28" t="s">
        <v>2820</v>
      </c>
      <c r="H1174" s="28" t="s">
        <v>5</v>
      </c>
      <c r="I1174" s="28"/>
      <c r="J1174" s="28"/>
    </row>
    <row r="1175" spans="1:10" x14ac:dyDescent="0.3">
      <c r="A1175" s="28"/>
      <c r="B1175" s="28" t="s">
        <v>2821</v>
      </c>
      <c r="C1175" s="28" t="s">
        <v>2822</v>
      </c>
      <c r="D1175" s="28" t="s">
        <v>2823</v>
      </c>
      <c r="E1175" s="28" t="str">
        <f t="shared" si="21"/>
        <v>2.1</v>
      </c>
      <c r="F1175" s="28">
        <v>65</v>
      </c>
      <c r="G1175" s="28" t="s">
        <v>755</v>
      </c>
      <c r="H1175" s="28" t="s">
        <v>44</v>
      </c>
      <c r="I1175" s="28"/>
      <c r="J1175" s="28"/>
    </row>
    <row r="1176" spans="1:10" x14ac:dyDescent="0.3">
      <c r="A1176" s="28"/>
      <c r="B1176" s="28" t="s">
        <v>2824</v>
      </c>
      <c r="C1176" s="28" t="s">
        <v>2825</v>
      </c>
      <c r="D1176" s="28" t="s">
        <v>2823</v>
      </c>
      <c r="E1176" s="28" t="str">
        <f t="shared" si="21"/>
        <v>2.1</v>
      </c>
      <c r="F1176" s="28">
        <v>72</v>
      </c>
      <c r="G1176" s="28" t="s">
        <v>2826</v>
      </c>
      <c r="H1176" s="28" t="s">
        <v>10</v>
      </c>
      <c r="I1176" s="28"/>
      <c r="J1176" s="28"/>
    </row>
    <row r="1177" spans="1:10" x14ac:dyDescent="0.3">
      <c r="A1177" s="28"/>
      <c r="B1177" s="28" t="s">
        <v>2827</v>
      </c>
      <c r="C1177" s="28" t="s">
        <v>2828</v>
      </c>
      <c r="D1177" s="28" t="s">
        <v>2823</v>
      </c>
      <c r="E1177" s="28" t="str">
        <f t="shared" si="21"/>
        <v>2.1</v>
      </c>
      <c r="F1177" s="28">
        <v>78</v>
      </c>
      <c r="G1177" s="28" t="s">
        <v>2829</v>
      </c>
      <c r="H1177" s="28" t="s">
        <v>4</v>
      </c>
      <c r="I1177" s="28"/>
      <c r="J1177" s="28"/>
    </row>
    <row r="1178" spans="1:10" x14ac:dyDescent="0.3">
      <c r="A1178" s="28"/>
      <c r="B1178" s="28" t="s">
        <v>2830</v>
      </c>
      <c r="C1178" s="28" t="s">
        <v>2831</v>
      </c>
      <c r="D1178" s="28" t="s">
        <v>2823</v>
      </c>
      <c r="E1178" s="28" t="str">
        <f t="shared" si="21"/>
        <v>2.1</v>
      </c>
      <c r="F1178" s="28">
        <v>85</v>
      </c>
      <c r="G1178" s="28" t="s">
        <v>2832</v>
      </c>
      <c r="H1178" s="28" t="s">
        <v>44</v>
      </c>
      <c r="I1178" s="28"/>
      <c r="J1178" s="28"/>
    </row>
    <row r="1179" spans="1:10" x14ac:dyDescent="0.3">
      <c r="A1179" s="28"/>
      <c r="B1179" s="28" t="s">
        <v>2833</v>
      </c>
      <c r="C1179" s="28" t="s">
        <v>2834</v>
      </c>
      <c r="D1179" s="28" t="s">
        <v>2823</v>
      </c>
      <c r="E1179" s="28" t="str">
        <f t="shared" si="21"/>
        <v>2.1</v>
      </c>
      <c r="F1179" s="28">
        <v>71</v>
      </c>
      <c r="G1179" s="28" t="s">
        <v>333</v>
      </c>
      <c r="H1179" s="28" t="s">
        <v>10</v>
      </c>
      <c r="I1179" s="28"/>
      <c r="J1179" s="28"/>
    </row>
    <row r="1180" spans="1:10" x14ac:dyDescent="0.3">
      <c r="A1180" s="28"/>
      <c r="B1180" s="28" t="s">
        <v>2835</v>
      </c>
      <c r="C1180" s="28" t="s">
        <v>2836</v>
      </c>
      <c r="D1180" s="28" t="s">
        <v>2823</v>
      </c>
      <c r="E1180" s="28" t="str">
        <f t="shared" si="21"/>
        <v>2.1</v>
      </c>
      <c r="F1180" s="28">
        <v>93</v>
      </c>
      <c r="G1180" s="28" t="s">
        <v>122</v>
      </c>
      <c r="H1180" s="28" t="s">
        <v>7</v>
      </c>
      <c r="I1180" s="28"/>
      <c r="J1180" s="28"/>
    </row>
    <row r="1181" spans="1:10" x14ac:dyDescent="0.3">
      <c r="A1181" s="28"/>
      <c r="B1181" s="28" t="s">
        <v>2837</v>
      </c>
      <c r="C1181" s="28" t="s">
        <v>2838</v>
      </c>
      <c r="D1181" s="28" t="s">
        <v>2823</v>
      </c>
      <c r="E1181" s="28" t="str">
        <f t="shared" si="21"/>
        <v>2.1</v>
      </c>
      <c r="F1181" s="28">
        <v>50</v>
      </c>
      <c r="G1181" s="28" t="s">
        <v>268</v>
      </c>
      <c r="H1181" s="28" t="s">
        <v>10</v>
      </c>
      <c r="I1181" s="28"/>
      <c r="J1181" s="28"/>
    </row>
    <row r="1182" spans="1:10" x14ac:dyDescent="0.3">
      <c r="A1182" s="28"/>
      <c r="B1182" s="28" t="s">
        <v>2839</v>
      </c>
      <c r="C1182" s="28" t="s">
        <v>2840</v>
      </c>
      <c r="D1182" s="28" t="s">
        <v>2823</v>
      </c>
      <c r="E1182" s="28" t="str">
        <f t="shared" si="21"/>
        <v>2.1</v>
      </c>
      <c r="F1182" s="28">
        <v>88</v>
      </c>
      <c r="G1182" s="28" t="s">
        <v>145</v>
      </c>
      <c r="H1182" s="28" t="s">
        <v>166</v>
      </c>
      <c r="I1182" s="28"/>
      <c r="J1182" s="28"/>
    </row>
    <row r="1183" spans="1:10" x14ac:dyDescent="0.3">
      <c r="A1183" s="28"/>
      <c r="B1183" s="28"/>
      <c r="C1183" s="28"/>
      <c r="D1183" s="28"/>
      <c r="E1183" s="28" t="str">
        <f t="shared" si="21"/>
        <v/>
      </c>
      <c r="F1183" s="28"/>
      <c r="G1183" s="28"/>
      <c r="H1183" s="28"/>
      <c r="I1183" s="28"/>
      <c r="J1183" s="28"/>
    </row>
    <row r="1184" spans="1:10" x14ac:dyDescent="0.3">
      <c r="A1184" s="28"/>
      <c r="B1184" s="28" t="s">
        <v>2841</v>
      </c>
      <c r="C1184" s="28" t="s">
        <v>2842</v>
      </c>
      <c r="D1184" s="28" t="s">
        <v>2823</v>
      </c>
      <c r="E1184" s="28" t="str">
        <f t="shared" si="21"/>
        <v>2.1</v>
      </c>
      <c r="F1184" s="28">
        <v>98</v>
      </c>
      <c r="G1184" s="28" t="s">
        <v>173</v>
      </c>
      <c r="H1184" s="28" t="s">
        <v>166</v>
      </c>
      <c r="I1184" s="28"/>
      <c r="J1184" s="28"/>
    </row>
    <row r="1185" spans="1:10" x14ac:dyDescent="0.3">
      <c r="A1185" s="28"/>
      <c r="B1185" s="28" t="s">
        <v>2843</v>
      </c>
      <c r="C1185" s="28" t="s">
        <v>2844</v>
      </c>
      <c r="D1185" s="28" t="s">
        <v>2823</v>
      </c>
      <c r="E1185" s="28" t="str">
        <f t="shared" si="21"/>
        <v>2.1</v>
      </c>
      <c r="F1185" s="28">
        <v>64</v>
      </c>
      <c r="G1185" s="28" t="s">
        <v>740</v>
      </c>
      <c r="H1185" s="28" t="s">
        <v>44</v>
      </c>
      <c r="I1185" s="28"/>
      <c r="J1185" s="28"/>
    </row>
    <row r="1186" spans="1:10" x14ac:dyDescent="0.3">
      <c r="A1186" s="28"/>
      <c r="B1186" s="28" t="s">
        <v>2845</v>
      </c>
      <c r="C1186" s="28" t="s">
        <v>2846</v>
      </c>
      <c r="D1186" s="28" t="s">
        <v>2823</v>
      </c>
      <c r="E1186" s="28" t="str">
        <f t="shared" si="21"/>
        <v>2.1</v>
      </c>
      <c r="F1186" s="28">
        <v>48</v>
      </c>
      <c r="G1186" s="28" t="s">
        <v>1891</v>
      </c>
      <c r="H1186" s="28" t="s">
        <v>97</v>
      </c>
      <c r="I1186" s="28"/>
      <c r="J1186" s="28"/>
    </row>
    <row r="1187" spans="1:10" x14ac:dyDescent="0.3">
      <c r="A1187" s="28"/>
      <c r="B1187" s="28" t="s">
        <v>2847</v>
      </c>
      <c r="C1187" s="28" t="s">
        <v>2848</v>
      </c>
      <c r="D1187" s="28" t="s">
        <v>2823</v>
      </c>
      <c r="E1187" s="28" t="str">
        <f t="shared" si="21"/>
        <v>2.1</v>
      </c>
      <c r="F1187" s="28">
        <v>47</v>
      </c>
      <c r="G1187" s="28" t="s">
        <v>652</v>
      </c>
      <c r="H1187" s="28" t="s">
        <v>44</v>
      </c>
      <c r="I1187" s="28"/>
      <c r="J1187" s="28"/>
    </row>
    <row r="1188" spans="1:10" x14ac:dyDescent="0.3">
      <c r="A1188" s="28"/>
      <c r="B1188" s="28" t="s">
        <v>2849</v>
      </c>
      <c r="C1188" s="28" t="s">
        <v>2850</v>
      </c>
      <c r="D1188" s="28" t="s">
        <v>2823</v>
      </c>
      <c r="E1188" s="28" t="str">
        <f t="shared" si="21"/>
        <v>2.1</v>
      </c>
      <c r="F1188" s="28">
        <v>28</v>
      </c>
      <c r="G1188" s="28" t="s">
        <v>2851</v>
      </c>
      <c r="H1188" s="28" t="s">
        <v>44</v>
      </c>
      <c r="I1188" s="28"/>
      <c r="J1188" s="28"/>
    </row>
    <row r="1189" spans="1:10" x14ac:dyDescent="0.3">
      <c r="A1189" s="28"/>
      <c r="B1189" s="28" t="s">
        <v>2852</v>
      </c>
      <c r="C1189" s="28" t="s">
        <v>2853</v>
      </c>
      <c r="D1189" s="28" t="s">
        <v>2823</v>
      </c>
      <c r="E1189" s="28" t="str">
        <f t="shared" si="21"/>
        <v>2.1</v>
      </c>
      <c r="F1189" s="28">
        <v>76</v>
      </c>
      <c r="G1189" s="28" t="s">
        <v>189</v>
      </c>
      <c r="H1189" s="28" t="s">
        <v>4</v>
      </c>
      <c r="I1189" s="28"/>
      <c r="J1189" s="28"/>
    </row>
    <row r="1190" spans="1:10" x14ac:dyDescent="0.3">
      <c r="A1190" s="28"/>
      <c r="B1190" s="28" t="s">
        <v>2854</v>
      </c>
      <c r="C1190" s="28" t="s">
        <v>2855</v>
      </c>
      <c r="D1190" s="28" t="s">
        <v>2823</v>
      </c>
      <c r="E1190" s="28" t="str">
        <f t="shared" si="21"/>
        <v>2.1</v>
      </c>
      <c r="F1190" s="28">
        <v>62</v>
      </c>
      <c r="G1190" s="28" t="s">
        <v>2856</v>
      </c>
      <c r="H1190" s="28" t="s">
        <v>44</v>
      </c>
      <c r="I1190" s="28"/>
      <c r="J1190" s="28"/>
    </row>
    <row r="1191" spans="1:10" x14ac:dyDescent="0.3">
      <c r="A1191" s="28"/>
      <c r="B1191" s="28" t="s">
        <v>2857</v>
      </c>
      <c r="C1191" s="28" t="s">
        <v>2858</v>
      </c>
      <c r="D1191" s="28" t="s">
        <v>2823</v>
      </c>
      <c r="E1191" s="28" t="str">
        <f t="shared" si="21"/>
        <v>2.1</v>
      </c>
      <c r="F1191" s="28">
        <v>69</v>
      </c>
      <c r="G1191" s="28" t="s">
        <v>189</v>
      </c>
      <c r="H1191" s="28" t="s">
        <v>146</v>
      </c>
      <c r="I1191" s="28"/>
      <c r="J1191" s="28"/>
    </row>
    <row r="1192" spans="1:10" x14ac:dyDescent="0.3">
      <c r="A1192" s="28"/>
      <c r="B1192" s="28" t="s">
        <v>2859</v>
      </c>
      <c r="C1192" s="28" t="s">
        <v>2860</v>
      </c>
      <c r="D1192" s="28" t="s">
        <v>2823</v>
      </c>
      <c r="E1192" s="28" t="str">
        <f t="shared" si="21"/>
        <v>2.1</v>
      </c>
      <c r="F1192" s="28">
        <v>35</v>
      </c>
      <c r="G1192" s="28" t="s">
        <v>715</v>
      </c>
      <c r="H1192" s="28" t="s">
        <v>908</v>
      </c>
      <c r="I1192" s="28"/>
      <c r="J1192" s="28"/>
    </row>
    <row r="1193" spans="1:10" x14ac:dyDescent="0.3">
      <c r="A1193" s="28"/>
      <c r="B1193" s="28" t="s">
        <v>2861</v>
      </c>
      <c r="C1193" s="28" t="s">
        <v>2862</v>
      </c>
      <c r="D1193" s="28" t="s">
        <v>2823</v>
      </c>
      <c r="E1193" s="28" t="str">
        <f t="shared" si="21"/>
        <v>2.1</v>
      </c>
      <c r="F1193" s="28">
        <v>62</v>
      </c>
      <c r="G1193" s="28" t="s">
        <v>620</v>
      </c>
      <c r="H1193" s="28" t="s">
        <v>5</v>
      </c>
      <c r="I1193" s="28"/>
      <c r="J1193" s="28"/>
    </row>
    <row r="1194" spans="1:10" x14ac:dyDescent="0.3">
      <c r="A1194" s="28"/>
      <c r="B1194" s="28"/>
      <c r="C1194" s="28"/>
      <c r="D1194" s="28"/>
      <c r="E1194" s="28" t="str">
        <f t="shared" si="21"/>
        <v/>
      </c>
      <c r="F1194" s="28"/>
      <c r="G1194" s="28"/>
      <c r="H1194" s="28"/>
      <c r="I1194" s="28"/>
      <c r="J1194" s="28"/>
    </row>
    <row r="1195" spans="1:10" x14ac:dyDescent="0.3">
      <c r="A1195" s="28"/>
      <c r="B1195" s="28" t="s">
        <v>2863</v>
      </c>
      <c r="C1195" s="28" t="s">
        <v>2864</v>
      </c>
      <c r="D1195" s="28" t="s">
        <v>2823</v>
      </c>
      <c r="E1195" s="28" t="str">
        <f t="shared" si="21"/>
        <v>2.1</v>
      </c>
      <c r="F1195" s="28">
        <v>53</v>
      </c>
      <c r="G1195" s="28" t="s">
        <v>122</v>
      </c>
      <c r="H1195" s="28" t="s">
        <v>10</v>
      </c>
      <c r="I1195" s="28"/>
      <c r="J1195" s="28"/>
    </row>
    <row r="1196" spans="1:10" x14ac:dyDescent="0.3">
      <c r="A1196" s="28"/>
      <c r="B1196" s="28" t="s">
        <v>2865</v>
      </c>
      <c r="C1196" s="28" t="s">
        <v>2866</v>
      </c>
      <c r="D1196" s="28" t="s">
        <v>2823</v>
      </c>
      <c r="E1196" s="28" t="str">
        <f t="shared" si="21"/>
        <v>2.1</v>
      </c>
      <c r="F1196" s="28">
        <v>58</v>
      </c>
      <c r="G1196" s="28" t="s">
        <v>1365</v>
      </c>
      <c r="H1196" s="28" t="s">
        <v>9</v>
      </c>
      <c r="I1196" s="28"/>
      <c r="J1196" s="28"/>
    </row>
    <row r="1197" spans="1:10" x14ac:dyDescent="0.3">
      <c r="A1197" s="28"/>
      <c r="B1197" s="28" t="s">
        <v>2867</v>
      </c>
      <c r="C1197" s="28" t="s">
        <v>2868</v>
      </c>
      <c r="D1197" s="28" t="s">
        <v>2823</v>
      </c>
      <c r="E1197" s="28" t="str">
        <f t="shared" si="21"/>
        <v>2.1</v>
      </c>
      <c r="F1197" s="28">
        <v>56</v>
      </c>
      <c r="G1197" s="28" t="s">
        <v>268</v>
      </c>
      <c r="H1197" s="28" t="s">
        <v>161</v>
      </c>
      <c r="I1197" s="28"/>
      <c r="J1197" s="28"/>
    </row>
    <row r="1198" spans="1:10" x14ac:dyDescent="0.3">
      <c r="A1198" s="28"/>
      <c r="B1198" s="28" t="s">
        <v>2869</v>
      </c>
      <c r="C1198" s="28" t="s">
        <v>2870</v>
      </c>
      <c r="D1198" s="28" t="s">
        <v>2823</v>
      </c>
      <c r="E1198" s="28" t="str">
        <f t="shared" si="21"/>
        <v>2.1</v>
      </c>
      <c r="F1198" s="28">
        <v>56</v>
      </c>
      <c r="G1198" s="28" t="s">
        <v>189</v>
      </c>
      <c r="H1198" s="28" t="s">
        <v>10</v>
      </c>
      <c r="I1198" s="28"/>
      <c r="J1198" s="28"/>
    </row>
    <row r="1199" spans="1:10" x14ac:dyDescent="0.3">
      <c r="A1199" s="28"/>
      <c r="B1199" s="28" t="s">
        <v>2871</v>
      </c>
      <c r="C1199" s="28" t="s">
        <v>2872</v>
      </c>
      <c r="D1199" s="28" t="s">
        <v>2823</v>
      </c>
      <c r="E1199" s="28" t="str">
        <f t="shared" si="21"/>
        <v>2.1</v>
      </c>
      <c r="F1199" s="28">
        <v>30</v>
      </c>
      <c r="G1199" s="28" t="s">
        <v>2851</v>
      </c>
      <c r="H1199" s="28" t="s">
        <v>44</v>
      </c>
      <c r="I1199" s="28"/>
      <c r="J1199" s="28"/>
    </row>
    <row r="1200" spans="1:10" x14ac:dyDescent="0.3">
      <c r="A1200" s="28"/>
      <c r="B1200" s="28" t="s">
        <v>2873</v>
      </c>
      <c r="C1200" s="28" t="s">
        <v>2874</v>
      </c>
      <c r="D1200" s="28" t="s">
        <v>2823</v>
      </c>
      <c r="E1200" s="28" t="str">
        <f t="shared" si="21"/>
        <v>2.1</v>
      </c>
      <c r="F1200" s="28">
        <v>44</v>
      </c>
      <c r="G1200" s="28" t="s">
        <v>2875</v>
      </c>
      <c r="H1200" s="28" t="s">
        <v>44</v>
      </c>
      <c r="I1200" s="28"/>
      <c r="J1200" s="28"/>
    </row>
    <row r="1201" spans="1:10" x14ac:dyDescent="0.3">
      <c r="A1201" s="28"/>
      <c r="B1201" s="28" t="s">
        <v>2873</v>
      </c>
      <c r="C1201" s="28" t="s">
        <v>2876</v>
      </c>
      <c r="D1201" s="28" t="s">
        <v>2823</v>
      </c>
      <c r="E1201" s="28" t="str">
        <f t="shared" si="21"/>
        <v>2.1</v>
      </c>
      <c r="F1201" s="28">
        <v>47</v>
      </c>
      <c r="G1201" s="28" t="s">
        <v>2875</v>
      </c>
      <c r="H1201" s="28" t="s">
        <v>44</v>
      </c>
      <c r="I1201" s="28"/>
      <c r="J1201" s="28"/>
    </row>
    <row r="1202" spans="1:10" x14ac:dyDescent="0.3">
      <c r="A1202" s="28"/>
      <c r="B1202" s="28" t="s">
        <v>2873</v>
      </c>
      <c r="C1202" s="28" t="s">
        <v>2877</v>
      </c>
      <c r="D1202" s="28" t="s">
        <v>2823</v>
      </c>
      <c r="E1202" s="28" t="str">
        <f t="shared" si="21"/>
        <v>2.1</v>
      </c>
      <c r="F1202" s="28">
        <v>28</v>
      </c>
      <c r="G1202" s="28" t="s">
        <v>2878</v>
      </c>
      <c r="H1202" s="28" t="s">
        <v>334</v>
      </c>
      <c r="I1202" s="28"/>
      <c r="J1202" s="28"/>
    </row>
    <row r="1203" spans="1:10" x14ac:dyDescent="0.3">
      <c r="A1203" s="28"/>
      <c r="B1203" s="28" t="s">
        <v>2873</v>
      </c>
      <c r="C1203" s="28" t="s">
        <v>2879</v>
      </c>
      <c r="D1203" s="28" t="s">
        <v>2823</v>
      </c>
      <c r="E1203" s="28" t="str">
        <f t="shared" si="21"/>
        <v>2.1</v>
      </c>
      <c r="F1203" s="28">
        <v>30</v>
      </c>
      <c r="G1203" s="28" t="s">
        <v>2880</v>
      </c>
      <c r="H1203" s="28" t="s">
        <v>334</v>
      </c>
      <c r="I1203" s="28"/>
      <c r="J1203" s="28"/>
    </row>
    <row r="1204" spans="1:10" x14ac:dyDescent="0.3">
      <c r="A1204" s="28"/>
      <c r="B1204" s="28" t="s">
        <v>2881</v>
      </c>
      <c r="C1204" s="28" t="s">
        <v>2882</v>
      </c>
      <c r="D1204" s="28" t="s">
        <v>2823</v>
      </c>
      <c r="E1204" s="28" t="str">
        <f t="shared" si="21"/>
        <v>2.1</v>
      </c>
      <c r="F1204" s="28">
        <v>55</v>
      </c>
      <c r="G1204" s="28" t="s">
        <v>2883</v>
      </c>
      <c r="H1204" s="28" t="s">
        <v>1</v>
      </c>
      <c r="I1204" s="28"/>
      <c r="J1204" s="28"/>
    </row>
    <row r="1205" spans="1:10" x14ac:dyDescent="0.3">
      <c r="A1205" s="28"/>
      <c r="B1205" s="28"/>
      <c r="C1205" s="28"/>
      <c r="D1205" s="28"/>
      <c r="E1205" s="28" t="str">
        <f t="shared" si="21"/>
        <v/>
      </c>
      <c r="F1205" s="28"/>
      <c r="G1205" s="28"/>
      <c r="H1205" s="28"/>
      <c r="I1205" s="28"/>
      <c r="J1205" s="28"/>
    </row>
    <row r="1206" spans="1:10" x14ac:dyDescent="0.3">
      <c r="A1206" s="28"/>
      <c r="B1206" s="28" t="s">
        <v>2884</v>
      </c>
      <c r="C1206" s="28" t="s">
        <v>2885</v>
      </c>
      <c r="D1206" s="28" t="s">
        <v>2823</v>
      </c>
      <c r="E1206" s="28" t="str">
        <f t="shared" si="21"/>
        <v>2.1</v>
      </c>
      <c r="F1206" s="28">
        <v>67</v>
      </c>
      <c r="G1206" s="28" t="s">
        <v>2886</v>
      </c>
      <c r="H1206" s="28" t="s">
        <v>44</v>
      </c>
      <c r="I1206" s="28"/>
      <c r="J1206" s="28"/>
    </row>
    <row r="1207" spans="1:10" x14ac:dyDescent="0.3">
      <c r="A1207" s="28"/>
      <c r="B1207" s="28" t="s">
        <v>2887</v>
      </c>
      <c r="C1207" s="28" t="s">
        <v>2888</v>
      </c>
      <c r="D1207" s="28" t="s">
        <v>2823</v>
      </c>
      <c r="E1207" s="28" t="str">
        <f t="shared" si="21"/>
        <v>2.1</v>
      </c>
      <c r="F1207" s="28">
        <v>69</v>
      </c>
      <c r="G1207" s="28" t="s">
        <v>130</v>
      </c>
      <c r="H1207" s="28" t="s">
        <v>834</v>
      </c>
      <c r="I1207" s="28"/>
      <c r="J1207" s="28"/>
    </row>
    <row r="1208" spans="1:10" x14ac:dyDescent="0.3">
      <c r="A1208" s="28"/>
      <c r="B1208" s="28" t="s">
        <v>2889</v>
      </c>
      <c r="C1208" s="28" t="s">
        <v>2890</v>
      </c>
      <c r="D1208" s="28" t="s">
        <v>2823</v>
      </c>
      <c r="E1208" s="28" t="str">
        <f t="shared" si="21"/>
        <v>2.1</v>
      </c>
      <c r="F1208" s="28">
        <v>55</v>
      </c>
      <c r="G1208" s="28" t="s">
        <v>875</v>
      </c>
      <c r="H1208" s="28" t="s">
        <v>10</v>
      </c>
      <c r="I1208" s="28"/>
      <c r="J1208" s="28"/>
    </row>
    <row r="1209" spans="1:10" x14ac:dyDescent="0.3">
      <c r="A1209" s="28"/>
      <c r="B1209" s="28" t="s">
        <v>2891</v>
      </c>
      <c r="C1209" s="28" t="s">
        <v>2892</v>
      </c>
      <c r="D1209" s="28" t="s">
        <v>2823</v>
      </c>
      <c r="E1209" s="28" t="str">
        <f t="shared" si="21"/>
        <v>2.1</v>
      </c>
      <c r="F1209" s="28">
        <v>66</v>
      </c>
      <c r="G1209" s="28" t="s">
        <v>769</v>
      </c>
      <c r="H1209" s="28" t="s">
        <v>97</v>
      </c>
      <c r="I1209" s="28"/>
      <c r="J1209" s="28"/>
    </row>
    <row r="1210" spans="1:10" x14ac:dyDescent="0.3">
      <c r="A1210" s="28"/>
      <c r="B1210" s="28" t="s">
        <v>2893</v>
      </c>
      <c r="C1210" s="28" t="s">
        <v>2894</v>
      </c>
      <c r="D1210" s="28" t="s">
        <v>2823</v>
      </c>
      <c r="E1210" s="28" t="str">
        <f t="shared" si="21"/>
        <v>2.1</v>
      </c>
      <c r="F1210" s="28">
        <v>64</v>
      </c>
      <c r="G1210" s="28" t="s">
        <v>2895</v>
      </c>
      <c r="H1210" s="28" t="s">
        <v>146</v>
      </c>
      <c r="I1210" s="28"/>
      <c r="J1210" s="28"/>
    </row>
    <row r="1211" spans="1:10" x14ac:dyDescent="0.3">
      <c r="A1211" s="28"/>
      <c r="B1211" s="28" t="s">
        <v>2896</v>
      </c>
      <c r="C1211" s="28" t="s">
        <v>2897</v>
      </c>
      <c r="D1211" s="28" t="s">
        <v>2823</v>
      </c>
      <c r="E1211" s="28" t="str">
        <f t="shared" si="21"/>
        <v>2.1</v>
      </c>
      <c r="F1211" s="28">
        <v>64</v>
      </c>
      <c r="G1211" s="28" t="s">
        <v>2898</v>
      </c>
      <c r="H1211" s="28" t="s">
        <v>97</v>
      </c>
      <c r="I1211" s="28"/>
      <c r="J1211" s="28"/>
    </row>
    <row r="1212" spans="1:10" x14ac:dyDescent="0.3">
      <c r="A1212" s="28"/>
      <c r="B1212" s="28" t="s">
        <v>2899</v>
      </c>
      <c r="C1212" s="28" t="s">
        <v>2900</v>
      </c>
      <c r="D1212" s="28" t="s">
        <v>2823</v>
      </c>
      <c r="E1212" s="28" t="str">
        <f t="shared" si="21"/>
        <v>2.1</v>
      </c>
      <c r="F1212" s="28">
        <v>52</v>
      </c>
      <c r="G1212" s="28" t="s">
        <v>2901</v>
      </c>
      <c r="H1212" s="28" t="s">
        <v>2453</v>
      </c>
      <c r="I1212" s="28"/>
      <c r="J1212" s="28"/>
    </row>
    <row r="1213" spans="1:10" x14ac:dyDescent="0.3">
      <c r="A1213" s="28"/>
      <c r="B1213" s="28" t="s">
        <v>2902</v>
      </c>
      <c r="C1213" s="28" t="s">
        <v>2903</v>
      </c>
      <c r="D1213" s="28" t="s">
        <v>2823</v>
      </c>
      <c r="E1213" s="28" t="str">
        <f t="shared" si="21"/>
        <v>2.1</v>
      </c>
      <c r="F1213" s="28">
        <v>60</v>
      </c>
      <c r="G1213" s="28" t="s">
        <v>1855</v>
      </c>
      <c r="H1213" s="28" t="s">
        <v>44</v>
      </c>
      <c r="I1213" s="28"/>
      <c r="J1213" s="28"/>
    </row>
    <row r="1214" spans="1:10" x14ac:dyDescent="0.3">
      <c r="A1214" s="28"/>
      <c r="B1214" s="28" t="s">
        <v>2904</v>
      </c>
      <c r="C1214" s="28" t="s">
        <v>2905</v>
      </c>
      <c r="D1214" s="28" t="s">
        <v>2823</v>
      </c>
      <c r="E1214" s="28" t="str">
        <f t="shared" si="21"/>
        <v>2.1</v>
      </c>
      <c r="F1214" s="28">
        <v>79</v>
      </c>
      <c r="G1214" s="28" t="s">
        <v>2906</v>
      </c>
      <c r="H1214" s="28" t="s">
        <v>4</v>
      </c>
      <c r="I1214" s="28"/>
      <c r="J1214" s="28"/>
    </row>
    <row r="1215" spans="1:10" x14ac:dyDescent="0.3">
      <c r="A1215" s="28"/>
      <c r="B1215" s="28" t="s">
        <v>2907</v>
      </c>
      <c r="C1215" s="28" t="s">
        <v>2908</v>
      </c>
      <c r="D1215" s="28" t="s">
        <v>2823</v>
      </c>
      <c r="E1215" s="28" t="str">
        <f t="shared" si="21"/>
        <v>2.1</v>
      </c>
      <c r="F1215" s="28">
        <v>57</v>
      </c>
      <c r="G1215" s="28" t="s">
        <v>2883</v>
      </c>
      <c r="H1215" s="28" t="s">
        <v>2168</v>
      </c>
      <c r="I1215" s="28"/>
      <c r="J1215" s="28"/>
    </row>
    <row r="1216" spans="1:10" x14ac:dyDescent="0.3">
      <c r="A1216" s="28"/>
      <c r="B1216" s="28"/>
      <c r="C1216" s="28"/>
      <c r="D1216" s="28"/>
      <c r="E1216" s="28" t="str">
        <f t="shared" si="21"/>
        <v/>
      </c>
      <c r="F1216" s="28"/>
      <c r="G1216" s="28"/>
      <c r="H1216" s="28"/>
      <c r="I1216" s="28"/>
      <c r="J1216" s="28"/>
    </row>
    <row r="1217" spans="1:10" x14ac:dyDescent="0.3">
      <c r="A1217" s="28"/>
      <c r="B1217" s="28" t="s">
        <v>2909</v>
      </c>
      <c r="C1217" s="28" t="s">
        <v>2910</v>
      </c>
      <c r="D1217" s="28" t="s">
        <v>2823</v>
      </c>
      <c r="E1217" s="28" t="str">
        <f t="shared" si="21"/>
        <v>2.1</v>
      </c>
      <c r="F1217" s="28">
        <v>39</v>
      </c>
      <c r="G1217" s="28" t="s">
        <v>620</v>
      </c>
      <c r="H1217" s="28" t="s">
        <v>161</v>
      </c>
      <c r="I1217" s="28"/>
      <c r="J1217" s="28"/>
    </row>
    <row r="1218" spans="1:10" x14ac:dyDescent="0.3">
      <c r="A1218" s="28"/>
      <c r="B1218" s="28" t="s">
        <v>2911</v>
      </c>
      <c r="C1218" s="28" t="s">
        <v>2912</v>
      </c>
      <c r="D1218" s="28" t="s">
        <v>2823</v>
      </c>
      <c r="E1218" s="28" t="str">
        <f t="shared" si="21"/>
        <v>2.1</v>
      </c>
      <c r="F1218" s="28">
        <v>52</v>
      </c>
      <c r="G1218" s="28" t="s">
        <v>400</v>
      </c>
      <c r="H1218" s="28" t="s">
        <v>1413</v>
      </c>
      <c r="I1218" s="28"/>
      <c r="J1218" s="28"/>
    </row>
    <row r="1219" spans="1:10" x14ac:dyDescent="0.3">
      <c r="A1219" s="28"/>
      <c r="B1219" s="28" t="s">
        <v>2913</v>
      </c>
      <c r="C1219" s="28" t="s">
        <v>2914</v>
      </c>
      <c r="D1219" s="28" t="s">
        <v>2823</v>
      </c>
      <c r="E1219" s="28" t="str">
        <f t="shared" si="21"/>
        <v>2.1</v>
      </c>
      <c r="F1219" s="28">
        <v>49</v>
      </c>
      <c r="G1219" s="28" t="s">
        <v>620</v>
      </c>
      <c r="H1219" s="28" t="s">
        <v>10</v>
      </c>
      <c r="I1219" s="28"/>
      <c r="J1219" s="28"/>
    </row>
    <row r="1220" spans="1:10" x14ac:dyDescent="0.3">
      <c r="A1220" s="28"/>
      <c r="B1220" s="28" t="s">
        <v>2915</v>
      </c>
      <c r="C1220" s="28" t="s">
        <v>2916</v>
      </c>
      <c r="D1220" s="28" t="s">
        <v>2823</v>
      </c>
      <c r="E1220" s="28" t="str">
        <f t="shared" si="21"/>
        <v>2.1</v>
      </c>
      <c r="F1220" s="28">
        <v>90</v>
      </c>
      <c r="G1220" s="28" t="s">
        <v>620</v>
      </c>
      <c r="H1220" s="28" t="s">
        <v>3</v>
      </c>
      <c r="I1220" s="28"/>
      <c r="J1220" s="28"/>
    </row>
    <row r="1221" spans="1:10" x14ac:dyDescent="0.3">
      <c r="A1221" s="28"/>
      <c r="B1221" s="28" t="s">
        <v>2917</v>
      </c>
      <c r="C1221" s="28" t="s">
        <v>2918</v>
      </c>
      <c r="D1221" s="28" t="s">
        <v>2823</v>
      </c>
      <c r="E1221" s="28" t="str">
        <f t="shared" si="21"/>
        <v>2.1</v>
      </c>
      <c r="F1221" s="28">
        <v>56</v>
      </c>
      <c r="G1221" s="28" t="s">
        <v>1855</v>
      </c>
      <c r="H1221" s="28" t="s">
        <v>44</v>
      </c>
      <c r="I1221" s="28"/>
      <c r="J1221" s="28"/>
    </row>
    <row r="1222" spans="1:10" x14ac:dyDescent="0.3">
      <c r="A1222" s="28"/>
      <c r="B1222" s="28" t="s">
        <v>2917</v>
      </c>
      <c r="C1222" s="28" t="s">
        <v>2919</v>
      </c>
      <c r="D1222" s="28" t="s">
        <v>2823</v>
      </c>
      <c r="E1222" s="28" t="str">
        <f t="shared" si="21"/>
        <v>2.1</v>
      </c>
      <c r="F1222" s="28">
        <v>94</v>
      </c>
      <c r="G1222" s="28" t="s">
        <v>2920</v>
      </c>
      <c r="H1222" s="28" t="s">
        <v>44</v>
      </c>
      <c r="I1222" s="28"/>
      <c r="J1222" s="28"/>
    </row>
    <row r="1223" spans="1:10" x14ac:dyDescent="0.3">
      <c r="A1223" s="28"/>
      <c r="B1223" s="28" t="s">
        <v>2921</v>
      </c>
      <c r="C1223" s="28" t="s">
        <v>2922</v>
      </c>
      <c r="D1223" s="28" t="s">
        <v>2823</v>
      </c>
      <c r="E1223" s="28" t="str">
        <f t="shared" si="21"/>
        <v>2.1</v>
      </c>
      <c r="F1223" s="28">
        <v>51</v>
      </c>
      <c r="G1223" s="28" t="s">
        <v>268</v>
      </c>
      <c r="H1223" s="28" t="s">
        <v>2923</v>
      </c>
      <c r="I1223" s="28"/>
      <c r="J1223" s="28"/>
    </row>
    <row r="1224" spans="1:10" x14ac:dyDescent="0.3">
      <c r="A1224" s="28"/>
      <c r="B1224" s="28" t="s">
        <v>2924</v>
      </c>
      <c r="C1224" s="28" t="s">
        <v>2925</v>
      </c>
      <c r="D1224" s="28" t="s">
        <v>2823</v>
      </c>
      <c r="E1224" s="28" t="str">
        <f t="shared" ref="E1224:E1287" si="22">MID(D1224,2,3)</f>
        <v>2.1</v>
      </c>
      <c r="F1224" s="28">
        <v>51</v>
      </c>
      <c r="G1224" s="28" t="s">
        <v>2532</v>
      </c>
      <c r="H1224" s="28" t="s">
        <v>10</v>
      </c>
      <c r="I1224" s="28"/>
      <c r="J1224" s="28"/>
    </row>
    <row r="1225" spans="1:10" x14ac:dyDescent="0.3">
      <c r="A1225" s="28"/>
      <c r="B1225" s="28" t="s">
        <v>2926</v>
      </c>
      <c r="C1225" s="28" t="s">
        <v>2927</v>
      </c>
      <c r="D1225" s="28" t="s">
        <v>2823</v>
      </c>
      <c r="E1225" s="28" t="str">
        <f t="shared" si="22"/>
        <v>2.1</v>
      </c>
      <c r="F1225" s="28">
        <v>72</v>
      </c>
      <c r="G1225" s="28" t="s">
        <v>421</v>
      </c>
      <c r="H1225" s="28" t="s">
        <v>2</v>
      </c>
      <c r="I1225" s="28"/>
      <c r="J1225" s="28"/>
    </row>
    <row r="1226" spans="1:10" x14ac:dyDescent="0.3">
      <c r="A1226" s="28"/>
      <c r="B1226" s="28" t="s">
        <v>2928</v>
      </c>
      <c r="C1226" s="28" t="s">
        <v>2929</v>
      </c>
      <c r="D1226" s="28" t="s">
        <v>2823</v>
      </c>
      <c r="E1226" s="28" t="str">
        <f t="shared" si="22"/>
        <v>2.1</v>
      </c>
      <c r="F1226" s="28">
        <v>52</v>
      </c>
      <c r="G1226" s="28" t="s">
        <v>1502</v>
      </c>
      <c r="H1226" s="28" t="s">
        <v>515</v>
      </c>
      <c r="I1226" s="28"/>
      <c r="J1226" s="28"/>
    </row>
    <row r="1227" spans="1:10" x14ac:dyDescent="0.3">
      <c r="A1227" s="28"/>
      <c r="B1227" s="28"/>
      <c r="C1227" s="28"/>
      <c r="D1227" s="28"/>
      <c r="E1227" s="28" t="str">
        <f t="shared" si="22"/>
        <v/>
      </c>
      <c r="F1227" s="28"/>
      <c r="G1227" s="28"/>
      <c r="H1227" s="28"/>
      <c r="I1227" s="28"/>
      <c r="J1227" s="28"/>
    </row>
    <row r="1228" spans="1:10" x14ac:dyDescent="0.3">
      <c r="A1228" s="28"/>
      <c r="B1228" s="28" t="s">
        <v>2930</v>
      </c>
      <c r="C1228" s="28" t="s">
        <v>2931</v>
      </c>
      <c r="D1228" s="28" t="s">
        <v>2823</v>
      </c>
      <c r="E1228" s="28" t="str">
        <f t="shared" si="22"/>
        <v>2.1</v>
      </c>
      <c r="F1228" s="28">
        <v>61</v>
      </c>
      <c r="G1228" s="28" t="s">
        <v>199</v>
      </c>
      <c r="H1228" s="28" t="s">
        <v>44</v>
      </c>
      <c r="I1228" s="28"/>
      <c r="J1228" s="28"/>
    </row>
    <row r="1229" spans="1:10" x14ac:dyDescent="0.3">
      <c r="A1229" s="28"/>
      <c r="B1229" s="28" t="s">
        <v>2932</v>
      </c>
      <c r="C1229" s="28" t="s">
        <v>2933</v>
      </c>
      <c r="D1229" s="28" t="s">
        <v>2823</v>
      </c>
      <c r="E1229" s="28" t="str">
        <f t="shared" si="22"/>
        <v>2.1</v>
      </c>
      <c r="F1229" s="28">
        <v>100</v>
      </c>
      <c r="G1229" s="28" t="s">
        <v>396</v>
      </c>
      <c r="H1229" s="28" t="s">
        <v>438</v>
      </c>
      <c r="I1229" s="28"/>
      <c r="J1229" s="28"/>
    </row>
    <row r="1230" spans="1:10" x14ac:dyDescent="0.3">
      <c r="A1230" s="28"/>
      <c r="B1230" s="28" t="s">
        <v>2934</v>
      </c>
      <c r="C1230" s="28" t="s">
        <v>2935</v>
      </c>
      <c r="D1230" s="28" t="s">
        <v>2823</v>
      </c>
      <c r="E1230" s="28" t="str">
        <f t="shared" si="22"/>
        <v>2.1</v>
      </c>
      <c r="F1230" s="28">
        <v>63</v>
      </c>
      <c r="G1230" s="28" t="s">
        <v>170</v>
      </c>
      <c r="H1230" s="28" t="s">
        <v>97</v>
      </c>
      <c r="I1230" s="28"/>
      <c r="J1230" s="28"/>
    </row>
    <row r="1231" spans="1:10" x14ac:dyDescent="0.3">
      <c r="A1231" s="28"/>
      <c r="B1231" s="28" t="s">
        <v>2936</v>
      </c>
      <c r="C1231" s="28" t="s">
        <v>2937</v>
      </c>
      <c r="D1231" s="28" t="s">
        <v>2823</v>
      </c>
      <c r="E1231" s="28" t="str">
        <f t="shared" si="22"/>
        <v>2.1</v>
      </c>
      <c r="F1231" s="28">
        <v>75</v>
      </c>
      <c r="G1231" s="28" t="s">
        <v>2938</v>
      </c>
      <c r="H1231" s="28" t="s">
        <v>44</v>
      </c>
      <c r="I1231" s="28"/>
      <c r="J1231" s="28"/>
    </row>
    <row r="1232" spans="1:10" x14ac:dyDescent="0.3">
      <c r="A1232" s="28"/>
      <c r="B1232" s="28" t="s">
        <v>2939</v>
      </c>
      <c r="C1232" s="28" t="s">
        <v>2940</v>
      </c>
      <c r="D1232" s="28" t="s">
        <v>2823</v>
      </c>
      <c r="E1232" s="28" t="str">
        <f t="shared" si="22"/>
        <v>2.1</v>
      </c>
      <c r="F1232" s="28">
        <v>74</v>
      </c>
      <c r="G1232" s="28" t="s">
        <v>2941</v>
      </c>
      <c r="H1232" s="28" t="s">
        <v>1551</v>
      </c>
      <c r="I1232" s="28"/>
      <c r="J1232" s="28"/>
    </row>
    <row r="1233" spans="1:10" x14ac:dyDescent="0.3">
      <c r="A1233" s="28"/>
      <c r="B1233" s="28" t="s">
        <v>2942</v>
      </c>
      <c r="C1233" s="28" t="s">
        <v>2943</v>
      </c>
      <c r="D1233" s="28" t="s">
        <v>2823</v>
      </c>
      <c r="E1233" s="28" t="str">
        <f t="shared" si="22"/>
        <v>2.1</v>
      </c>
      <c r="F1233" s="28">
        <v>58</v>
      </c>
      <c r="G1233" s="28" t="s">
        <v>368</v>
      </c>
      <c r="H1233" s="28" t="s">
        <v>10</v>
      </c>
      <c r="I1233" s="28"/>
      <c r="J1233" s="28"/>
    </row>
    <row r="1234" spans="1:10" x14ac:dyDescent="0.3">
      <c r="A1234" s="28"/>
      <c r="B1234" s="28" t="s">
        <v>2944</v>
      </c>
      <c r="C1234" s="28" t="s">
        <v>2945</v>
      </c>
      <c r="D1234" s="28" t="s">
        <v>2823</v>
      </c>
      <c r="E1234" s="28" t="str">
        <f t="shared" si="22"/>
        <v>2.1</v>
      </c>
      <c r="F1234" s="28">
        <v>54</v>
      </c>
      <c r="G1234" s="28" t="s">
        <v>2532</v>
      </c>
      <c r="H1234" s="28" t="s">
        <v>10</v>
      </c>
      <c r="I1234" s="28"/>
      <c r="J1234" s="28"/>
    </row>
    <row r="1235" spans="1:10" x14ac:dyDescent="0.3">
      <c r="A1235" s="28"/>
      <c r="B1235" s="28" t="s">
        <v>2946</v>
      </c>
      <c r="C1235" s="28" t="s">
        <v>2947</v>
      </c>
      <c r="D1235" s="28" t="s">
        <v>2823</v>
      </c>
      <c r="E1235" s="28" t="str">
        <f t="shared" si="22"/>
        <v>2.1</v>
      </c>
      <c r="F1235" s="28">
        <v>70</v>
      </c>
      <c r="G1235" s="28" t="s">
        <v>2948</v>
      </c>
      <c r="H1235" s="28" t="s">
        <v>10</v>
      </c>
      <c r="I1235" s="28"/>
      <c r="J1235" s="28"/>
    </row>
    <row r="1236" spans="1:10" x14ac:dyDescent="0.3">
      <c r="A1236" s="28"/>
      <c r="B1236" s="28" t="s">
        <v>2949</v>
      </c>
      <c r="C1236" s="28" t="s">
        <v>2950</v>
      </c>
      <c r="D1236" s="28" t="s">
        <v>2823</v>
      </c>
      <c r="E1236" s="28" t="str">
        <f t="shared" si="22"/>
        <v>2.1</v>
      </c>
      <c r="F1236" s="28">
        <v>74</v>
      </c>
      <c r="G1236" s="28" t="s">
        <v>2951</v>
      </c>
      <c r="H1236" s="28" t="s">
        <v>44</v>
      </c>
      <c r="I1236" s="28"/>
      <c r="J1236" s="28"/>
    </row>
    <row r="1237" spans="1:10" x14ac:dyDescent="0.3">
      <c r="A1237" s="28"/>
      <c r="B1237" s="28" t="s">
        <v>2952</v>
      </c>
      <c r="C1237" s="28" t="s">
        <v>2953</v>
      </c>
      <c r="D1237" s="28" t="s">
        <v>2823</v>
      </c>
      <c r="E1237" s="28" t="str">
        <f t="shared" si="22"/>
        <v>2.1</v>
      </c>
      <c r="F1237" s="28">
        <v>57</v>
      </c>
      <c r="G1237" s="28" t="s">
        <v>1365</v>
      </c>
      <c r="H1237" s="28" t="s">
        <v>44</v>
      </c>
      <c r="I1237" s="28"/>
      <c r="J1237" s="28"/>
    </row>
    <row r="1238" spans="1:10" x14ac:dyDescent="0.3">
      <c r="A1238" s="28"/>
      <c r="B1238" s="28"/>
      <c r="C1238" s="28"/>
      <c r="D1238" s="28"/>
      <c r="E1238" s="28" t="str">
        <f t="shared" si="22"/>
        <v/>
      </c>
      <c r="F1238" s="28"/>
      <c r="G1238" s="28"/>
      <c r="H1238" s="28"/>
      <c r="I1238" s="28"/>
      <c r="J1238" s="28"/>
    </row>
    <row r="1239" spans="1:10" x14ac:dyDescent="0.3">
      <c r="A1239" s="28"/>
      <c r="B1239" s="28" t="s">
        <v>2954</v>
      </c>
      <c r="C1239" s="28" t="s">
        <v>2955</v>
      </c>
      <c r="D1239" s="28" t="s">
        <v>2956</v>
      </c>
      <c r="E1239" s="28" t="str">
        <f t="shared" si="22"/>
        <v>2 B</v>
      </c>
      <c r="F1239" s="28">
        <v>49</v>
      </c>
      <c r="G1239" s="28" t="s">
        <v>2064</v>
      </c>
      <c r="H1239" s="28" t="s">
        <v>146</v>
      </c>
      <c r="I1239" s="28"/>
      <c r="J1239" s="28"/>
    </row>
    <row r="1240" spans="1:10" x14ac:dyDescent="0.3">
      <c r="A1240" s="28"/>
      <c r="B1240" s="28" t="s">
        <v>2957</v>
      </c>
      <c r="C1240" s="28" t="s">
        <v>2958</v>
      </c>
      <c r="D1240" s="28" t="s">
        <v>2956</v>
      </c>
      <c r="E1240" s="28" t="str">
        <f t="shared" si="22"/>
        <v>2 B</v>
      </c>
      <c r="F1240" s="28">
        <v>66</v>
      </c>
      <c r="G1240" s="28" t="s">
        <v>2131</v>
      </c>
      <c r="H1240" s="28" t="s">
        <v>97</v>
      </c>
      <c r="I1240" s="28"/>
      <c r="J1240" s="28"/>
    </row>
    <row r="1241" spans="1:10" x14ac:dyDescent="0.3">
      <c r="A1241" s="28"/>
      <c r="B1241" s="28" t="s">
        <v>2959</v>
      </c>
      <c r="C1241" s="28" t="s">
        <v>2960</v>
      </c>
      <c r="D1241" s="28" t="s">
        <v>2956</v>
      </c>
      <c r="E1241" s="28" t="str">
        <f t="shared" si="22"/>
        <v>2 B</v>
      </c>
      <c r="F1241" s="28">
        <v>54</v>
      </c>
      <c r="G1241" s="28" t="s">
        <v>145</v>
      </c>
      <c r="H1241" s="28" t="s">
        <v>1551</v>
      </c>
      <c r="I1241" s="28"/>
      <c r="J1241" s="28"/>
    </row>
    <row r="1242" spans="1:10" x14ac:dyDescent="0.3">
      <c r="A1242" s="28"/>
      <c r="B1242" s="28" t="s">
        <v>2961</v>
      </c>
      <c r="C1242" s="28" t="s">
        <v>2962</v>
      </c>
      <c r="D1242" s="28" t="s">
        <v>2956</v>
      </c>
      <c r="E1242" s="28" t="str">
        <f t="shared" si="22"/>
        <v>2 B</v>
      </c>
      <c r="F1242" s="28">
        <v>78</v>
      </c>
      <c r="G1242" s="28" t="s">
        <v>2374</v>
      </c>
      <c r="H1242" s="28" t="s">
        <v>44</v>
      </c>
      <c r="I1242" s="28"/>
      <c r="J1242" s="28"/>
    </row>
    <row r="1243" spans="1:10" x14ac:dyDescent="0.3">
      <c r="A1243" s="28"/>
      <c r="B1243" s="28" t="s">
        <v>2963</v>
      </c>
      <c r="C1243" s="28" t="s">
        <v>2964</v>
      </c>
      <c r="D1243" s="28" t="s">
        <v>2956</v>
      </c>
      <c r="E1243" s="28" t="str">
        <f t="shared" si="22"/>
        <v>2 B</v>
      </c>
      <c r="F1243" s="28">
        <v>48</v>
      </c>
      <c r="G1243" s="28" t="s">
        <v>2750</v>
      </c>
      <c r="H1243" s="28" t="s">
        <v>44</v>
      </c>
      <c r="I1243" s="28"/>
      <c r="J1243" s="28"/>
    </row>
    <row r="1244" spans="1:10" x14ac:dyDescent="0.3">
      <c r="A1244" s="28"/>
      <c r="B1244" s="28" t="s">
        <v>2965</v>
      </c>
      <c r="C1244" s="28" t="s">
        <v>2966</v>
      </c>
      <c r="D1244" s="28" t="s">
        <v>2956</v>
      </c>
      <c r="E1244" s="28" t="str">
        <f t="shared" si="22"/>
        <v>2 B</v>
      </c>
      <c r="F1244" s="28">
        <v>76</v>
      </c>
      <c r="G1244" s="28" t="s">
        <v>126</v>
      </c>
      <c r="H1244" s="28" t="s">
        <v>2</v>
      </c>
      <c r="I1244" s="28"/>
      <c r="J1244" s="28"/>
    </row>
    <row r="1245" spans="1:10" x14ac:dyDescent="0.3">
      <c r="A1245" s="28"/>
      <c r="B1245" s="28" t="s">
        <v>2967</v>
      </c>
      <c r="C1245" s="28" t="s">
        <v>2968</v>
      </c>
      <c r="D1245" s="28" t="s">
        <v>2956</v>
      </c>
      <c r="E1245" s="28" t="str">
        <f t="shared" si="22"/>
        <v>2 B</v>
      </c>
      <c r="F1245" s="28">
        <v>84</v>
      </c>
      <c r="G1245" s="28" t="s">
        <v>176</v>
      </c>
      <c r="H1245" s="28" t="s">
        <v>146</v>
      </c>
      <c r="I1245" s="28"/>
      <c r="J1245" s="28"/>
    </row>
    <row r="1246" spans="1:10" x14ac:dyDescent="0.3">
      <c r="A1246" s="28"/>
      <c r="B1246" s="28" t="s">
        <v>2969</v>
      </c>
      <c r="C1246" s="28" t="s">
        <v>2970</v>
      </c>
      <c r="D1246" s="28" t="s">
        <v>2956</v>
      </c>
      <c r="E1246" s="28" t="str">
        <f t="shared" si="22"/>
        <v>2 B</v>
      </c>
      <c r="F1246" s="28">
        <v>63</v>
      </c>
      <c r="G1246" s="28" t="s">
        <v>755</v>
      </c>
      <c r="H1246" s="28" t="s">
        <v>44</v>
      </c>
      <c r="I1246" s="28"/>
      <c r="J1246" s="28"/>
    </row>
    <row r="1247" spans="1:10" x14ac:dyDescent="0.3">
      <c r="A1247" s="28"/>
      <c r="B1247" s="28" t="s">
        <v>2971</v>
      </c>
      <c r="C1247" s="28" t="s">
        <v>2972</v>
      </c>
      <c r="D1247" s="28" t="s">
        <v>2956</v>
      </c>
      <c r="E1247" s="28" t="str">
        <f t="shared" si="22"/>
        <v>2 B</v>
      </c>
      <c r="F1247" s="28">
        <v>47</v>
      </c>
      <c r="G1247" s="28" t="s">
        <v>145</v>
      </c>
      <c r="H1247" s="28" t="s">
        <v>10</v>
      </c>
      <c r="I1247" s="28"/>
      <c r="J1247" s="28"/>
    </row>
    <row r="1248" spans="1:10" x14ac:dyDescent="0.3">
      <c r="A1248" s="28"/>
      <c r="B1248" s="28" t="s">
        <v>2973</v>
      </c>
      <c r="C1248" s="28" t="s">
        <v>2974</v>
      </c>
      <c r="D1248" s="28" t="s">
        <v>2956</v>
      </c>
      <c r="E1248" s="28" t="str">
        <f t="shared" si="22"/>
        <v>2 B</v>
      </c>
      <c r="F1248" s="28">
        <v>83</v>
      </c>
      <c r="G1248" s="28" t="s">
        <v>122</v>
      </c>
      <c r="H1248" s="28" t="s">
        <v>834</v>
      </c>
      <c r="I1248" s="28"/>
      <c r="J1248" s="28"/>
    </row>
    <row r="1249" spans="1:10" x14ac:dyDescent="0.3">
      <c r="A1249" s="28"/>
      <c r="B1249" s="28"/>
      <c r="C1249" s="28"/>
      <c r="D1249" s="28"/>
      <c r="E1249" s="28" t="str">
        <f t="shared" si="22"/>
        <v/>
      </c>
      <c r="F1249" s="28"/>
      <c r="G1249" s="28"/>
      <c r="H1249" s="28"/>
      <c r="I1249" s="28"/>
      <c r="J1249" s="28"/>
    </row>
    <row r="1250" spans="1:10" x14ac:dyDescent="0.3">
      <c r="A1250" s="28"/>
      <c r="B1250" s="28" t="s">
        <v>2975</v>
      </c>
      <c r="C1250" s="28" t="s">
        <v>2976</v>
      </c>
      <c r="D1250" s="28" t="s">
        <v>2956</v>
      </c>
      <c r="E1250" s="28" t="str">
        <f t="shared" si="22"/>
        <v>2 B</v>
      </c>
      <c r="F1250" s="28">
        <v>56</v>
      </c>
      <c r="G1250" s="28" t="s">
        <v>2977</v>
      </c>
      <c r="H1250" s="28" t="s">
        <v>161</v>
      </c>
      <c r="I1250" s="28"/>
      <c r="J1250" s="28"/>
    </row>
    <row r="1251" spans="1:10" x14ac:dyDescent="0.3">
      <c r="A1251" s="28"/>
      <c r="B1251" s="28" t="s">
        <v>2978</v>
      </c>
      <c r="C1251" s="28" t="s">
        <v>2979</v>
      </c>
      <c r="D1251" s="28" t="s">
        <v>2956</v>
      </c>
      <c r="E1251" s="28" t="str">
        <f t="shared" si="22"/>
        <v>2 B</v>
      </c>
      <c r="F1251" s="28">
        <v>50</v>
      </c>
      <c r="G1251" s="28" t="s">
        <v>2980</v>
      </c>
      <c r="H1251" s="28" t="s">
        <v>44</v>
      </c>
      <c r="I1251" s="28"/>
      <c r="J1251" s="28"/>
    </row>
    <row r="1252" spans="1:10" x14ac:dyDescent="0.3">
      <c r="A1252" s="28"/>
      <c r="B1252" s="28" t="s">
        <v>2981</v>
      </c>
      <c r="C1252" s="28" t="s">
        <v>2982</v>
      </c>
      <c r="D1252" s="28" t="s">
        <v>2956</v>
      </c>
      <c r="E1252" s="28" t="str">
        <f t="shared" si="22"/>
        <v>2 B</v>
      </c>
      <c r="F1252" s="28">
        <v>60</v>
      </c>
      <c r="G1252" s="28" t="s">
        <v>268</v>
      </c>
      <c r="H1252" s="28" t="s">
        <v>44</v>
      </c>
      <c r="I1252" s="28"/>
      <c r="J1252" s="28"/>
    </row>
    <row r="1253" spans="1:10" x14ac:dyDescent="0.3">
      <c r="A1253" s="28"/>
      <c r="B1253" s="28" t="s">
        <v>2983</v>
      </c>
      <c r="C1253" s="28" t="s">
        <v>2984</v>
      </c>
      <c r="D1253" s="28" t="s">
        <v>2956</v>
      </c>
      <c r="E1253" s="28" t="str">
        <f t="shared" si="22"/>
        <v>2 B</v>
      </c>
      <c r="F1253" s="28">
        <v>72</v>
      </c>
      <c r="G1253" s="28" t="s">
        <v>755</v>
      </c>
      <c r="H1253" s="28" t="s">
        <v>44</v>
      </c>
      <c r="I1253" s="28"/>
      <c r="J1253" s="28"/>
    </row>
    <row r="1254" spans="1:10" x14ac:dyDescent="0.3">
      <c r="A1254" s="28"/>
      <c r="B1254" s="28" t="s">
        <v>2985</v>
      </c>
      <c r="C1254" s="28" t="s">
        <v>2986</v>
      </c>
      <c r="D1254" s="28" t="s">
        <v>2956</v>
      </c>
      <c r="E1254" s="28" t="str">
        <f t="shared" si="22"/>
        <v>2 B</v>
      </c>
      <c r="F1254" s="28">
        <v>69</v>
      </c>
      <c r="G1254" s="28" t="s">
        <v>1453</v>
      </c>
      <c r="H1254" s="28" t="s">
        <v>10</v>
      </c>
      <c r="I1254" s="28"/>
      <c r="J1254" s="28"/>
    </row>
    <row r="1255" spans="1:10" x14ac:dyDescent="0.3">
      <c r="A1255" s="28"/>
      <c r="B1255" s="28" t="s">
        <v>2987</v>
      </c>
      <c r="C1255" s="28" t="s">
        <v>2988</v>
      </c>
      <c r="D1255" s="28" t="s">
        <v>2956</v>
      </c>
      <c r="E1255" s="28" t="str">
        <f t="shared" si="22"/>
        <v>2 B</v>
      </c>
      <c r="F1255" s="28" t="s">
        <v>8</v>
      </c>
      <c r="G1255" s="28" t="s">
        <v>968</v>
      </c>
      <c r="H1255" s="28" t="s">
        <v>9</v>
      </c>
      <c r="I1255" s="28"/>
      <c r="J1255" s="28"/>
    </row>
    <row r="1256" spans="1:10" x14ac:dyDescent="0.3">
      <c r="A1256" s="28"/>
      <c r="B1256" s="28" t="s">
        <v>2989</v>
      </c>
      <c r="C1256" s="28" t="s">
        <v>2990</v>
      </c>
      <c r="D1256" s="28" t="s">
        <v>2956</v>
      </c>
      <c r="E1256" s="28" t="str">
        <f t="shared" si="22"/>
        <v>2 B</v>
      </c>
      <c r="F1256" s="28">
        <v>56</v>
      </c>
      <c r="G1256" s="28" t="s">
        <v>2980</v>
      </c>
      <c r="H1256" s="28" t="s">
        <v>44</v>
      </c>
      <c r="I1256" s="28"/>
      <c r="J1256" s="28"/>
    </row>
    <row r="1257" spans="1:10" x14ac:dyDescent="0.3">
      <c r="A1257" s="28"/>
      <c r="B1257" s="28" t="s">
        <v>2991</v>
      </c>
      <c r="C1257" s="28" t="s">
        <v>2992</v>
      </c>
      <c r="D1257" s="28" t="s">
        <v>2956</v>
      </c>
      <c r="E1257" s="28" t="str">
        <f t="shared" si="22"/>
        <v>2 B</v>
      </c>
      <c r="F1257" s="28">
        <v>48</v>
      </c>
      <c r="G1257" s="28" t="s">
        <v>435</v>
      </c>
      <c r="H1257" s="28" t="s">
        <v>10</v>
      </c>
      <c r="I1257" s="28"/>
      <c r="J1257" s="28"/>
    </row>
    <row r="1258" spans="1:10" x14ac:dyDescent="0.3">
      <c r="A1258" s="28"/>
      <c r="B1258" s="28" t="s">
        <v>2993</v>
      </c>
      <c r="C1258" s="28" t="s">
        <v>2994</v>
      </c>
      <c r="D1258" s="28" t="s">
        <v>2956</v>
      </c>
      <c r="E1258" s="28" t="str">
        <f t="shared" si="22"/>
        <v>2 B</v>
      </c>
      <c r="F1258" s="28">
        <v>68</v>
      </c>
      <c r="G1258" s="28" t="s">
        <v>189</v>
      </c>
      <c r="H1258" s="28" t="s">
        <v>4</v>
      </c>
      <c r="I1258" s="28"/>
      <c r="J1258" s="28"/>
    </row>
    <row r="1259" spans="1:10" x14ac:dyDescent="0.3">
      <c r="A1259" s="28"/>
      <c r="B1259" s="28" t="s">
        <v>2995</v>
      </c>
      <c r="C1259" s="28" t="s">
        <v>2996</v>
      </c>
      <c r="D1259" s="28" t="s">
        <v>2956</v>
      </c>
      <c r="E1259" s="28" t="str">
        <f t="shared" si="22"/>
        <v>2 B</v>
      </c>
      <c r="F1259" s="28">
        <v>73</v>
      </c>
      <c r="G1259" s="28" t="s">
        <v>199</v>
      </c>
      <c r="H1259" s="28" t="s">
        <v>44</v>
      </c>
      <c r="I1259" s="28"/>
      <c r="J1259" s="28"/>
    </row>
    <row r="1260" spans="1:10" x14ac:dyDescent="0.3">
      <c r="A1260" s="28"/>
      <c r="B1260" s="28"/>
      <c r="C1260" s="28"/>
      <c r="D1260" s="28"/>
      <c r="E1260" s="28" t="str">
        <f t="shared" si="22"/>
        <v/>
      </c>
      <c r="F1260" s="28"/>
      <c r="G1260" s="28"/>
      <c r="H1260" s="28"/>
      <c r="I1260" s="28"/>
      <c r="J1260" s="28"/>
    </row>
    <row r="1261" spans="1:10" x14ac:dyDescent="0.3">
      <c r="A1261" s="28"/>
      <c r="B1261" s="28" t="s">
        <v>2995</v>
      </c>
      <c r="C1261" s="28" t="s">
        <v>2997</v>
      </c>
      <c r="D1261" s="28" t="s">
        <v>2956</v>
      </c>
      <c r="E1261" s="28" t="str">
        <f t="shared" si="22"/>
        <v>2 B</v>
      </c>
      <c r="F1261" s="28">
        <v>63</v>
      </c>
      <c r="G1261" s="28" t="s">
        <v>122</v>
      </c>
      <c r="H1261" s="28" t="s">
        <v>10</v>
      </c>
      <c r="I1261" s="28"/>
      <c r="J1261" s="28"/>
    </row>
    <row r="1262" spans="1:10" x14ac:dyDescent="0.3">
      <c r="A1262" s="28"/>
      <c r="B1262" s="28" t="s">
        <v>2998</v>
      </c>
      <c r="C1262" s="28" t="s">
        <v>2999</v>
      </c>
      <c r="D1262" s="28" t="s">
        <v>2956</v>
      </c>
      <c r="E1262" s="28" t="str">
        <f t="shared" si="22"/>
        <v>2 B</v>
      </c>
      <c r="F1262" s="28">
        <v>75</v>
      </c>
      <c r="G1262" s="28" t="s">
        <v>1020</v>
      </c>
      <c r="H1262" s="28" t="s">
        <v>44</v>
      </c>
      <c r="I1262" s="28"/>
      <c r="J1262" s="28"/>
    </row>
    <row r="1263" spans="1:10" x14ac:dyDescent="0.3">
      <c r="A1263" s="28"/>
      <c r="B1263" s="28" t="s">
        <v>3000</v>
      </c>
      <c r="C1263" s="28" t="s">
        <v>3001</v>
      </c>
      <c r="D1263" s="28" t="s">
        <v>2956</v>
      </c>
      <c r="E1263" s="28" t="str">
        <f t="shared" si="22"/>
        <v>2 B</v>
      </c>
      <c r="F1263" s="28">
        <v>74</v>
      </c>
      <c r="G1263" s="28" t="s">
        <v>755</v>
      </c>
      <c r="H1263" s="28" t="s">
        <v>44</v>
      </c>
      <c r="I1263" s="28"/>
      <c r="J1263" s="28"/>
    </row>
    <row r="1264" spans="1:10" x14ac:dyDescent="0.3">
      <c r="A1264" s="28"/>
      <c r="B1264" s="28" t="s">
        <v>3002</v>
      </c>
      <c r="C1264" s="28" t="s">
        <v>3003</v>
      </c>
      <c r="D1264" s="28" t="s">
        <v>2956</v>
      </c>
      <c r="E1264" s="28" t="str">
        <f t="shared" si="22"/>
        <v>2 B</v>
      </c>
      <c r="F1264" s="28">
        <v>58</v>
      </c>
      <c r="G1264" s="28" t="s">
        <v>3004</v>
      </c>
      <c r="H1264" s="28" t="s">
        <v>3005</v>
      </c>
      <c r="I1264" s="28"/>
      <c r="J1264" s="28"/>
    </row>
    <row r="1265" spans="1:10" x14ac:dyDescent="0.3">
      <c r="A1265" s="28"/>
      <c r="B1265" s="28" t="s">
        <v>3006</v>
      </c>
      <c r="C1265" s="28" t="s">
        <v>3007</v>
      </c>
      <c r="D1265" s="28" t="s">
        <v>2956</v>
      </c>
      <c r="E1265" s="28" t="str">
        <f t="shared" si="22"/>
        <v>2 B</v>
      </c>
      <c r="F1265" s="28">
        <v>44</v>
      </c>
      <c r="G1265" s="28" t="s">
        <v>1128</v>
      </c>
      <c r="H1265" s="28" t="s">
        <v>44</v>
      </c>
      <c r="I1265" s="28"/>
      <c r="J1265" s="28"/>
    </row>
    <row r="1266" spans="1:10" x14ac:dyDescent="0.3">
      <c r="A1266" s="28"/>
      <c r="B1266" s="28" t="s">
        <v>3008</v>
      </c>
      <c r="C1266" s="28" t="s">
        <v>3009</v>
      </c>
      <c r="D1266" s="28" t="s">
        <v>2956</v>
      </c>
      <c r="E1266" s="28" t="str">
        <f t="shared" si="22"/>
        <v>2 B</v>
      </c>
      <c r="F1266" s="28">
        <v>52</v>
      </c>
      <c r="G1266" s="28" t="s">
        <v>2276</v>
      </c>
      <c r="H1266" s="28" t="s">
        <v>10</v>
      </c>
      <c r="I1266" s="28"/>
      <c r="J1266" s="28"/>
    </row>
    <row r="1267" spans="1:10" x14ac:dyDescent="0.3">
      <c r="A1267" s="28"/>
      <c r="B1267" s="28" t="s">
        <v>3010</v>
      </c>
      <c r="C1267" s="28" t="s">
        <v>3011</v>
      </c>
      <c r="D1267" s="28" t="s">
        <v>2956</v>
      </c>
      <c r="E1267" s="28" t="str">
        <f t="shared" si="22"/>
        <v>2 B</v>
      </c>
      <c r="F1267" s="28">
        <v>90</v>
      </c>
      <c r="G1267" s="28" t="s">
        <v>145</v>
      </c>
      <c r="H1267" s="28" t="s">
        <v>1551</v>
      </c>
      <c r="I1267" s="28"/>
      <c r="J1267" s="28"/>
    </row>
    <row r="1268" spans="1:10" x14ac:dyDescent="0.3">
      <c r="A1268" s="28"/>
      <c r="B1268" s="28" t="s">
        <v>3012</v>
      </c>
      <c r="C1268" s="28" t="s">
        <v>3013</v>
      </c>
      <c r="D1268" s="28" t="s">
        <v>2956</v>
      </c>
      <c r="E1268" s="28" t="str">
        <f t="shared" si="22"/>
        <v>2 B</v>
      </c>
      <c r="F1268" s="28">
        <v>44</v>
      </c>
      <c r="G1268" s="28" t="s">
        <v>1365</v>
      </c>
      <c r="H1268" s="28" t="s">
        <v>97</v>
      </c>
      <c r="I1268" s="28"/>
      <c r="J1268" s="28"/>
    </row>
    <row r="1269" spans="1:10" x14ac:dyDescent="0.3">
      <c r="A1269" s="28"/>
      <c r="B1269" s="28" t="s">
        <v>3014</v>
      </c>
      <c r="C1269" s="28" t="s">
        <v>3015</v>
      </c>
      <c r="D1269" s="28" t="s">
        <v>2956</v>
      </c>
      <c r="E1269" s="28" t="str">
        <f t="shared" si="22"/>
        <v>2 B</v>
      </c>
      <c r="F1269" s="28">
        <v>72</v>
      </c>
      <c r="G1269" s="28" t="s">
        <v>3016</v>
      </c>
      <c r="H1269" s="28" t="s">
        <v>1</v>
      </c>
      <c r="I1269" s="28"/>
      <c r="J1269" s="28"/>
    </row>
    <row r="1270" spans="1:10" x14ac:dyDescent="0.3">
      <c r="A1270" s="28"/>
      <c r="B1270" s="28" t="s">
        <v>3017</v>
      </c>
      <c r="C1270" s="28" t="s">
        <v>3018</v>
      </c>
      <c r="D1270" s="28" t="s">
        <v>2956</v>
      </c>
      <c r="E1270" s="28" t="str">
        <f t="shared" si="22"/>
        <v>2 B</v>
      </c>
      <c r="F1270" s="28" t="s">
        <v>8</v>
      </c>
      <c r="G1270" s="28" t="s">
        <v>145</v>
      </c>
      <c r="H1270" s="28" t="s">
        <v>313</v>
      </c>
      <c r="I1270" s="28"/>
      <c r="J1270" s="28"/>
    </row>
    <row r="1271" spans="1:10" x14ac:dyDescent="0.3">
      <c r="A1271" s="28"/>
      <c r="B1271" s="28"/>
      <c r="C1271" s="28"/>
      <c r="D1271" s="28"/>
      <c r="E1271" s="28" t="str">
        <f t="shared" si="22"/>
        <v/>
      </c>
      <c r="F1271" s="28"/>
      <c r="G1271" s="28"/>
      <c r="H1271" s="28"/>
      <c r="I1271" s="28"/>
      <c r="J1271" s="28"/>
    </row>
    <row r="1272" spans="1:10" x14ac:dyDescent="0.3">
      <c r="A1272" s="28"/>
      <c r="B1272" s="28" t="s">
        <v>3019</v>
      </c>
      <c r="C1272" s="28" t="s">
        <v>3020</v>
      </c>
      <c r="D1272" s="28" t="s">
        <v>2956</v>
      </c>
      <c r="E1272" s="28" t="str">
        <f t="shared" si="22"/>
        <v>2 B</v>
      </c>
      <c r="F1272" s="28">
        <v>89</v>
      </c>
      <c r="G1272" s="28" t="s">
        <v>207</v>
      </c>
      <c r="H1272" s="28" t="s">
        <v>44</v>
      </c>
      <c r="I1272" s="28"/>
      <c r="J1272" s="28"/>
    </row>
    <row r="1273" spans="1:10" x14ac:dyDescent="0.3">
      <c r="A1273" s="28"/>
      <c r="B1273" s="28" t="s">
        <v>3021</v>
      </c>
      <c r="C1273" s="28" t="s">
        <v>3022</v>
      </c>
      <c r="D1273" s="28" t="s">
        <v>2956</v>
      </c>
      <c r="E1273" s="28" t="str">
        <f t="shared" si="22"/>
        <v>2 B</v>
      </c>
      <c r="F1273" s="28">
        <v>82</v>
      </c>
      <c r="G1273" s="28" t="s">
        <v>620</v>
      </c>
      <c r="H1273" s="28" t="s">
        <v>44</v>
      </c>
      <c r="I1273" s="28"/>
      <c r="J1273" s="28"/>
    </row>
    <row r="1274" spans="1:10" x14ac:dyDescent="0.3">
      <c r="A1274" s="28"/>
      <c r="B1274" s="28" t="s">
        <v>3023</v>
      </c>
      <c r="C1274" s="28" t="s">
        <v>3024</v>
      </c>
      <c r="D1274" s="28" t="s">
        <v>2956</v>
      </c>
      <c r="E1274" s="28" t="str">
        <f t="shared" si="22"/>
        <v>2 B</v>
      </c>
      <c r="F1274" s="28">
        <v>62</v>
      </c>
      <c r="G1274" s="28" t="s">
        <v>3025</v>
      </c>
      <c r="H1274" s="28" t="s">
        <v>10</v>
      </c>
      <c r="I1274" s="28"/>
      <c r="J1274" s="28"/>
    </row>
    <row r="1275" spans="1:10" x14ac:dyDescent="0.3">
      <c r="A1275" s="28"/>
      <c r="B1275" s="28" t="s">
        <v>3026</v>
      </c>
      <c r="C1275" s="28" t="s">
        <v>3027</v>
      </c>
      <c r="D1275" s="28" t="s">
        <v>2956</v>
      </c>
      <c r="E1275" s="28" t="str">
        <f t="shared" si="22"/>
        <v>2 B</v>
      </c>
      <c r="F1275" s="28">
        <v>53</v>
      </c>
      <c r="G1275" s="28" t="s">
        <v>3028</v>
      </c>
      <c r="H1275" s="28" t="s">
        <v>10</v>
      </c>
      <c r="I1275" s="28"/>
      <c r="J1275" s="28"/>
    </row>
    <row r="1276" spans="1:10" x14ac:dyDescent="0.3">
      <c r="A1276" s="28"/>
      <c r="B1276" s="28" t="s">
        <v>3029</v>
      </c>
      <c r="C1276" s="28" t="s">
        <v>3030</v>
      </c>
      <c r="D1276" s="28" t="s">
        <v>2956</v>
      </c>
      <c r="E1276" s="28" t="str">
        <f t="shared" si="22"/>
        <v>2 B</v>
      </c>
      <c r="F1276" s="28">
        <v>63</v>
      </c>
      <c r="G1276" s="28" t="s">
        <v>68</v>
      </c>
      <c r="H1276" s="28" t="s">
        <v>44</v>
      </c>
      <c r="I1276" s="28"/>
      <c r="J1276" s="28"/>
    </row>
    <row r="1277" spans="1:10" x14ac:dyDescent="0.3">
      <c r="A1277" s="28"/>
      <c r="B1277" s="28" t="s">
        <v>3031</v>
      </c>
      <c r="C1277" s="28" t="s">
        <v>3032</v>
      </c>
      <c r="D1277" s="28" t="s">
        <v>2956</v>
      </c>
      <c r="E1277" s="28" t="str">
        <f t="shared" si="22"/>
        <v>2 B</v>
      </c>
      <c r="F1277" s="28">
        <v>46</v>
      </c>
      <c r="G1277" s="28" t="s">
        <v>3033</v>
      </c>
      <c r="H1277" s="28" t="s">
        <v>44</v>
      </c>
      <c r="I1277" s="28"/>
      <c r="J1277" s="28"/>
    </row>
    <row r="1278" spans="1:10" x14ac:dyDescent="0.3">
      <c r="A1278" s="28"/>
      <c r="B1278" s="28" t="s">
        <v>3034</v>
      </c>
      <c r="C1278" s="28" t="s">
        <v>3035</v>
      </c>
      <c r="D1278" s="28" t="s">
        <v>2956</v>
      </c>
      <c r="E1278" s="28" t="str">
        <f t="shared" si="22"/>
        <v>2 B</v>
      </c>
      <c r="F1278" s="28">
        <v>71</v>
      </c>
      <c r="G1278" s="28" t="s">
        <v>3036</v>
      </c>
      <c r="H1278" s="28" t="s">
        <v>166</v>
      </c>
      <c r="I1278" s="28"/>
      <c r="J1278" s="28"/>
    </row>
    <row r="1279" spans="1:10" x14ac:dyDescent="0.3">
      <c r="A1279" s="28"/>
      <c r="B1279" s="28" t="s">
        <v>3037</v>
      </c>
      <c r="C1279" s="28" t="s">
        <v>3038</v>
      </c>
      <c r="D1279" s="28" t="s">
        <v>2956</v>
      </c>
      <c r="E1279" s="28" t="str">
        <f t="shared" si="22"/>
        <v>2 B</v>
      </c>
      <c r="F1279" s="28">
        <v>51</v>
      </c>
      <c r="G1279" s="28" t="s">
        <v>226</v>
      </c>
      <c r="H1279" s="28" t="s">
        <v>161</v>
      </c>
      <c r="I1279" s="28"/>
      <c r="J1279" s="28"/>
    </row>
    <row r="1280" spans="1:10" x14ac:dyDescent="0.3">
      <c r="A1280" s="28"/>
      <c r="B1280" s="28" t="s">
        <v>3039</v>
      </c>
      <c r="C1280" s="28" t="s">
        <v>3040</v>
      </c>
      <c r="D1280" s="28" t="s">
        <v>2956</v>
      </c>
      <c r="E1280" s="28" t="str">
        <f t="shared" si="22"/>
        <v>2 B</v>
      </c>
      <c r="F1280" s="28">
        <v>69</v>
      </c>
      <c r="G1280" s="28" t="s">
        <v>1685</v>
      </c>
      <c r="H1280" s="28" t="s">
        <v>166</v>
      </c>
      <c r="I1280" s="28"/>
      <c r="J1280" s="28"/>
    </row>
    <row r="1281" spans="1:10" x14ac:dyDescent="0.3">
      <c r="A1281" s="28"/>
      <c r="B1281" s="28" t="s">
        <v>3041</v>
      </c>
      <c r="C1281" s="28" t="s">
        <v>3042</v>
      </c>
      <c r="D1281" s="28" t="s">
        <v>2956</v>
      </c>
      <c r="E1281" s="28" t="str">
        <f t="shared" si="22"/>
        <v>2 B</v>
      </c>
      <c r="F1281" s="28">
        <v>64</v>
      </c>
      <c r="G1281" s="28" t="s">
        <v>145</v>
      </c>
      <c r="H1281" s="28" t="s">
        <v>313</v>
      </c>
      <c r="I1281" s="28"/>
      <c r="J1281" s="28"/>
    </row>
    <row r="1282" spans="1:10" x14ac:dyDescent="0.3">
      <c r="A1282" s="28"/>
      <c r="B1282" s="28"/>
      <c r="C1282" s="28"/>
      <c r="D1282" s="28"/>
      <c r="E1282" s="28" t="str">
        <f t="shared" si="22"/>
        <v/>
      </c>
      <c r="F1282" s="28"/>
      <c r="G1282" s="28"/>
      <c r="H1282" s="28"/>
      <c r="I1282" s="28"/>
      <c r="J1282" s="28"/>
    </row>
    <row r="1283" spans="1:10" x14ac:dyDescent="0.3">
      <c r="A1283" s="28"/>
      <c r="B1283" s="28" t="s">
        <v>3043</v>
      </c>
      <c r="C1283" s="28" t="s">
        <v>3044</v>
      </c>
      <c r="D1283" s="28" t="s">
        <v>2956</v>
      </c>
      <c r="E1283" s="28" t="str">
        <f t="shared" si="22"/>
        <v>2 B</v>
      </c>
      <c r="F1283" s="28">
        <v>52</v>
      </c>
      <c r="G1283" s="28" t="s">
        <v>769</v>
      </c>
      <c r="H1283" s="28" t="s">
        <v>4</v>
      </c>
      <c r="I1283" s="28"/>
      <c r="J1283" s="28"/>
    </row>
    <row r="1284" spans="1:10" x14ac:dyDescent="0.3">
      <c r="A1284" s="28"/>
      <c r="B1284" s="28" t="s">
        <v>3043</v>
      </c>
      <c r="C1284" s="28" t="s">
        <v>3045</v>
      </c>
      <c r="D1284" s="28" t="s">
        <v>2956</v>
      </c>
      <c r="E1284" s="28" t="str">
        <f t="shared" si="22"/>
        <v>2 B</v>
      </c>
      <c r="F1284" s="28">
        <v>74</v>
      </c>
      <c r="G1284" s="28" t="s">
        <v>769</v>
      </c>
      <c r="H1284" s="28" t="s">
        <v>4</v>
      </c>
      <c r="I1284" s="28"/>
      <c r="J1284" s="28"/>
    </row>
    <row r="1285" spans="1:10" x14ac:dyDescent="0.3">
      <c r="A1285" s="28"/>
      <c r="B1285" s="28" t="s">
        <v>3043</v>
      </c>
      <c r="C1285" s="28" t="s">
        <v>3046</v>
      </c>
      <c r="D1285" s="28" t="s">
        <v>2956</v>
      </c>
      <c r="E1285" s="28" t="str">
        <f t="shared" si="22"/>
        <v>2 B</v>
      </c>
      <c r="F1285" s="28">
        <v>72</v>
      </c>
      <c r="G1285" s="28" t="s">
        <v>769</v>
      </c>
      <c r="H1285" s="28" t="s">
        <v>4</v>
      </c>
      <c r="I1285" s="28"/>
      <c r="J1285" s="28"/>
    </row>
    <row r="1286" spans="1:10" x14ac:dyDescent="0.3">
      <c r="A1286" s="28"/>
      <c r="B1286" s="28" t="s">
        <v>3043</v>
      </c>
      <c r="C1286" s="28" t="s">
        <v>3047</v>
      </c>
      <c r="D1286" s="28" t="s">
        <v>2956</v>
      </c>
      <c r="E1286" s="28" t="str">
        <f t="shared" si="22"/>
        <v>2 B</v>
      </c>
      <c r="F1286" s="28">
        <v>46</v>
      </c>
      <c r="G1286" s="28" t="s">
        <v>769</v>
      </c>
      <c r="H1286" s="28" t="s">
        <v>4</v>
      </c>
      <c r="I1286" s="28"/>
      <c r="J1286" s="28"/>
    </row>
    <row r="1287" spans="1:10" x14ac:dyDescent="0.3">
      <c r="A1287" s="28"/>
      <c r="B1287" s="28" t="s">
        <v>3043</v>
      </c>
      <c r="C1287" s="28" t="s">
        <v>3048</v>
      </c>
      <c r="D1287" s="28" t="s">
        <v>2956</v>
      </c>
      <c r="E1287" s="28" t="str">
        <f t="shared" si="22"/>
        <v>2 B</v>
      </c>
      <c r="F1287" s="28">
        <v>70</v>
      </c>
      <c r="G1287" s="28" t="s">
        <v>769</v>
      </c>
      <c r="H1287" s="28" t="s">
        <v>4</v>
      </c>
      <c r="I1287" s="28"/>
      <c r="J1287" s="28"/>
    </row>
    <row r="1288" spans="1:10" x14ac:dyDescent="0.3">
      <c r="A1288" s="28"/>
      <c r="B1288" s="28" t="s">
        <v>3043</v>
      </c>
      <c r="C1288" s="28" t="s">
        <v>3049</v>
      </c>
      <c r="D1288" s="28" t="s">
        <v>2956</v>
      </c>
      <c r="E1288" s="28" t="str">
        <f t="shared" ref="E1288:E1351" si="23">MID(D1288,2,3)</f>
        <v>2 B</v>
      </c>
      <c r="F1288" s="28">
        <v>40</v>
      </c>
      <c r="G1288" s="28" t="s">
        <v>769</v>
      </c>
      <c r="H1288" s="28" t="s">
        <v>4</v>
      </c>
      <c r="I1288" s="28"/>
      <c r="J1288" s="28"/>
    </row>
    <row r="1289" spans="1:10" x14ac:dyDescent="0.3">
      <c r="A1289" s="28"/>
      <c r="B1289" s="28" t="s">
        <v>3043</v>
      </c>
      <c r="C1289" s="28" t="s">
        <v>3050</v>
      </c>
      <c r="D1289" s="28" t="s">
        <v>2956</v>
      </c>
      <c r="E1289" s="28" t="str">
        <f t="shared" si="23"/>
        <v>2 B</v>
      </c>
      <c r="F1289" s="28">
        <v>68</v>
      </c>
      <c r="G1289" s="28" t="s">
        <v>769</v>
      </c>
      <c r="H1289" s="28" t="s">
        <v>4</v>
      </c>
      <c r="I1289" s="28"/>
      <c r="J1289" s="28"/>
    </row>
    <row r="1290" spans="1:10" x14ac:dyDescent="0.3">
      <c r="A1290" s="28"/>
      <c r="B1290" s="28" t="s">
        <v>3043</v>
      </c>
      <c r="C1290" s="28" t="s">
        <v>3051</v>
      </c>
      <c r="D1290" s="28" t="s">
        <v>2956</v>
      </c>
      <c r="E1290" s="28" t="str">
        <f t="shared" si="23"/>
        <v>2 B</v>
      </c>
      <c r="F1290" s="28">
        <v>78</v>
      </c>
      <c r="G1290" s="28" t="s">
        <v>769</v>
      </c>
      <c r="H1290" s="28" t="s">
        <v>4</v>
      </c>
      <c r="I1290" s="28"/>
      <c r="J1290" s="28"/>
    </row>
    <row r="1291" spans="1:10" x14ac:dyDescent="0.3">
      <c r="A1291" s="28"/>
      <c r="B1291" s="28" t="s">
        <v>3052</v>
      </c>
      <c r="C1291" s="28" t="s">
        <v>3053</v>
      </c>
      <c r="D1291" s="28" t="s">
        <v>2956</v>
      </c>
      <c r="E1291" s="28" t="str">
        <f t="shared" si="23"/>
        <v>2 B</v>
      </c>
      <c r="F1291" s="28">
        <v>46</v>
      </c>
      <c r="G1291" s="28" t="s">
        <v>1128</v>
      </c>
      <c r="H1291" s="28" t="s">
        <v>44</v>
      </c>
      <c r="I1291" s="28"/>
      <c r="J1291" s="28"/>
    </row>
    <row r="1292" spans="1:10" x14ac:dyDescent="0.3">
      <c r="A1292" s="28"/>
      <c r="B1292" s="28" t="s">
        <v>3054</v>
      </c>
      <c r="C1292" s="28" t="s">
        <v>3055</v>
      </c>
      <c r="D1292" s="28" t="s">
        <v>3056</v>
      </c>
      <c r="E1292" s="28" t="str">
        <f t="shared" si="23"/>
        <v>1.9</v>
      </c>
      <c r="F1292" s="28">
        <v>63</v>
      </c>
      <c r="G1292" s="28" t="s">
        <v>145</v>
      </c>
      <c r="H1292" s="28" t="s">
        <v>9</v>
      </c>
      <c r="I1292" s="28"/>
      <c r="J1292" s="28"/>
    </row>
    <row r="1293" spans="1:10" x14ac:dyDescent="0.3">
      <c r="A1293" s="28"/>
      <c r="B1293" s="28"/>
      <c r="C1293" s="28"/>
      <c r="D1293" s="28"/>
      <c r="E1293" s="28" t="str">
        <f t="shared" si="23"/>
        <v/>
      </c>
      <c r="F1293" s="28"/>
      <c r="G1293" s="28"/>
      <c r="H1293" s="28"/>
      <c r="I1293" s="28"/>
      <c r="J1293" s="28"/>
    </row>
    <row r="1294" spans="1:10" x14ac:dyDescent="0.3">
      <c r="A1294" s="28"/>
      <c r="B1294" s="28" t="s">
        <v>3057</v>
      </c>
      <c r="C1294" s="28" t="s">
        <v>3058</v>
      </c>
      <c r="D1294" s="28" t="s">
        <v>3056</v>
      </c>
      <c r="E1294" s="28" t="str">
        <f t="shared" si="23"/>
        <v>1.9</v>
      </c>
      <c r="F1294" s="28">
        <v>85</v>
      </c>
      <c r="G1294" s="28" t="s">
        <v>3059</v>
      </c>
      <c r="H1294" s="28" t="s">
        <v>44</v>
      </c>
      <c r="I1294" s="28"/>
      <c r="J1294" s="28"/>
    </row>
    <row r="1295" spans="1:10" x14ac:dyDescent="0.3">
      <c r="A1295" s="28"/>
      <c r="B1295" s="28" t="s">
        <v>3060</v>
      </c>
      <c r="C1295" s="28" t="s">
        <v>3061</v>
      </c>
      <c r="D1295" s="28" t="s">
        <v>3056</v>
      </c>
      <c r="E1295" s="28" t="str">
        <f t="shared" si="23"/>
        <v>1.9</v>
      </c>
      <c r="F1295" s="28">
        <v>45</v>
      </c>
      <c r="G1295" s="28" t="s">
        <v>118</v>
      </c>
      <c r="H1295" s="28" t="s">
        <v>146</v>
      </c>
      <c r="I1295" s="28"/>
      <c r="J1295" s="28"/>
    </row>
    <row r="1296" spans="1:10" x14ac:dyDescent="0.3">
      <c r="A1296" s="28"/>
      <c r="B1296" s="28" t="s">
        <v>3062</v>
      </c>
      <c r="C1296" s="28" t="s">
        <v>3063</v>
      </c>
      <c r="D1296" s="28" t="s">
        <v>3056</v>
      </c>
      <c r="E1296" s="28" t="str">
        <f t="shared" si="23"/>
        <v>1.9</v>
      </c>
      <c r="F1296" s="28" t="s">
        <v>8</v>
      </c>
      <c r="G1296" s="28" t="s">
        <v>122</v>
      </c>
      <c r="H1296" s="28" t="s">
        <v>146</v>
      </c>
      <c r="I1296" s="28"/>
      <c r="J1296" s="28"/>
    </row>
    <row r="1297" spans="1:10" x14ac:dyDescent="0.3">
      <c r="A1297" s="28"/>
      <c r="B1297" s="28" t="s">
        <v>3064</v>
      </c>
      <c r="C1297" s="28" t="s">
        <v>3065</v>
      </c>
      <c r="D1297" s="28" t="s">
        <v>3056</v>
      </c>
      <c r="E1297" s="28" t="str">
        <f t="shared" si="23"/>
        <v>1.9</v>
      </c>
      <c r="F1297" s="28">
        <v>68</v>
      </c>
      <c r="G1297" s="28" t="s">
        <v>1020</v>
      </c>
      <c r="H1297" s="28" t="s">
        <v>44</v>
      </c>
      <c r="I1297" s="28"/>
      <c r="J1297" s="28"/>
    </row>
    <row r="1298" spans="1:10" x14ac:dyDescent="0.3">
      <c r="A1298" s="28"/>
      <c r="B1298" s="28" t="s">
        <v>3066</v>
      </c>
      <c r="C1298" s="28" t="s">
        <v>3067</v>
      </c>
      <c r="D1298" s="28" t="s">
        <v>3056</v>
      </c>
      <c r="E1298" s="28" t="str">
        <f t="shared" si="23"/>
        <v>1.9</v>
      </c>
      <c r="F1298" s="28">
        <v>88</v>
      </c>
      <c r="G1298" s="28" t="s">
        <v>3068</v>
      </c>
      <c r="H1298" s="28" t="s">
        <v>97</v>
      </c>
      <c r="I1298" s="28"/>
      <c r="J1298" s="28"/>
    </row>
    <row r="1299" spans="1:10" x14ac:dyDescent="0.3">
      <c r="A1299" s="28"/>
      <c r="B1299" s="28" t="s">
        <v>3069</v>
      </c>
      <c r="C1299" s="28" t="s">
        <v>3070</v>
      </c>
      <c r="D1299" s="28" t="s">
        <v>3056</v>
      </c>
      <c r="E1299" s="28" t="str">
        <f t="shared" si="23"/>
        <v>1.9</v>
      </c>
      <c r="F1299" s="28">
        <v>58</v>
      </c>
      <c r="G1299" s="28" t="s">
        <v>3071</v>
      </c>
      <c r="H1299" s="28" t="s">
        <v>44</v>
      </c>
      <c r="I1299" s="28"/>
      <c r="J1299" s="28"/>
    </row>
    <row r="1300" spans="1:10" x14ac:dyDescent="0.3">
      <c r="A1300" s="28"/>
      <c r="B1300" s="28" t="s">
        <v>3072</v>
      </c>
      <c r="C1300" s="28" t="s">
        <v>3073</v>
      </c>
      <c r="D1300" s="28" t="s">
        <v>3056</v>
      </c>
      <c r="E1300" s="28" t="str">
        <f t="shared" si="23"/>
        <v>1.9</v>
      </c>
      <c r="F1300" s="28">
        <v>79</v>
      </c>
      <c r="G1300" s="28" t="s">
        <v>3074</v>
      </c>
      <c r="H1300" s="28" t="s">
        <v>44</v>
      </c>
      <c r="I1300" s="28"/>
      <c r="J1300" s="28"/>
    </row>
    <row r="1301" spans="1:10" x14ac:dyDescent="0.3">
      <c r="A1301" s="28"/>
      <c r="B1301" s="28" t="s">
        <v>3075</v>
      </c>
      <c r="C1301" s="28" t="s">
        <v>3076</v>
      </c>
      <c r="D1301" s="28" t="s">
        <v>3056</v>
      </c>
      <c r="E1301" s="28" t="str">
        <f t="shared" si="23"/>
        <v>1.9</v>
      </c>
      <c r="F1301" s="28">
        <v>53</v>
      </c>
      <c r="G1301" s="28" t="s">
        <v>1365</v>
      </c>
      <c r="H1301" s="28" t="s">
        <v>327</v>
      </c>
      <c r="I1301" s="28"/>
      <c r="J1301" s="28"/>
    </row>
    <row r="1302" spans="1:10" x14ac:dyDescent="0.3">
      <c r="A1302" s="28"/>
      <c r="B1302" s="28" t="s">
        <v>3077</v>
      </c>
      <c r="C1302" s="28" t="s">
        <v>3078</v>
      </c>
      <c r="D1302" s="28" t="s">
        <v>3056</v>
      </c>
      <c r="E1302" s="28" t="str">
        <f t="shared" si="23"/>
        <v>1.9</v>
      </c>
      <c r="F1302" s="28">
        <v>69</v>
      </c>
      <c r="G1302" s="28" t="s">
        <v>1420</v>
      </c>
      <c r="H1302" s="28" t="s">
        <v>44</v>
      </c>
      <c r="I1302" s="28"/>
      <c r="J1302" s="28"/>
    </row>
    <row r="1303" spans="1:10" x14ac:dyDescent="0.3">
      <c r="A1303" s="28"/>
      <c r="B1303" s="28" t="s">
        <v>3079</v>
      </c>
      <c r="C1303" s="28" t="s">
        <v>3080</v>
      </c>
      <c r="D1303" s="28" t="s">
        <v>3056</v>
      </c>
      <c r="E1303" s="28" t="str">
        <f t="shared" si="23"/>
        <v>1.9</v>
      </c>
      <c r="F1303" s="28">
        <v>61</v>
      </c>
      <c r="G1303" s="28" t="s">
        <v>620</v>
      </c>
      <c r="H1303" s="28" t="s">
        <v>97</v>
      </c>
      <c r="I1303" s="28"/>
      <c r="J1303" s="28"/>
    </row>
    <row r="1304" spans="1:10" x14ac:dyDescent="0.3">
      <c r="A1304" s="28"/>
      <c r="B1304" s="28"/>
      <c r="C1304" s="28"/>
      <c r="D1304" s="28"/>
      <c r="E1304" s="28" t="str">
        <f t="shared" si="23"/>
        <v/>
      </c>
      <c r="F1304" s="28"/>
      <c r="G1304" s="28"/>
      <c r="H1304" s="28"/>
      <c r="I1304" s="28"/>
      <c r="J1304" s="28"/>
    </row>
    <row r="1305" spans="1:10" x14ac:dyDescent="0.3">
      <c r="A1305" s="28"/>
      <c r="B1305" s="28" t="s">
        <v>3081</v>
      </c>
      <c r="C1305" s="28" t="s">
        <v>3082</v>
      </c>
      <c r="D1305" s="28" t="s">
        <v>3056</v>
      </c>
      <c r="E1305" s="28" t="str">
        <f t="shared" si="23"/>
        <v>1.9</v>
      </c>
      <c r="F1305" s="28">
        <v>48</v>
      </c>
      <c r="G1305" s="28" t="s">
        <v>932</v>
      </c>
      <c r="H1305" s="28" t="s">
        <v>44</v>
      </c>
      <c r="I1305" s="28"/>
      <c r="J1305" s="28"/>
    </row>
    <row r="1306" spans="1:10" x14ac:dyDescent="0.3">
      <c r="A1306" s="28"/>
      <c r="B1306" s="28" t="s">
        <v>3083</v>
      </c>
      <c r="C1306" s="28" t="s">
        <v>3084</v>
      </c>
      <c r="D1306" s="28" t="s">
        <v>3056</v>
      </c>
      <c r="E1306" s="28" t="str">
        <f t="shared" si="23"/>
        <v>1.9</v>
      </c>
      <c r="F1306" s="28">
        <v>65</v>
      </c>
      <c r="G1306" s="28" t="s">
        <v>1020</v>
      </c>
      <c r="H1306" s="28" t="s">
        <v>44</v>
      </c>
      <c r="I1306" s="28"/>
      <c r="J1306" s="28"/>
    </row>
    <row r="1307" spans="1:10" x14ac:dyDescent="0.3">
      <c r="A1307" s="28"/>
      <c r="B1307" s="28" t="s">
        <v>3085</v>
      </c>
      <c r="C1307" s="28" t="s">
        <v>3086</v>
      </c>
      <c r="D1307" s="28" t="s">
        <v>3056</v>
      </c>
      <c r="E1307" s="28" t="str">
        <f t="shared" si="23"/>
        <v>1.9</v>
      </c>
      <c r="F1307" s="28">
        <v>63</v>
      </c>
      <c r="G1307" s="28" t="s">
        <v>435</v>
      </c>
      <c r="H1307" s="28" t="s">
        <v>10</v>
      </c>
      <c r="I1307" s="28"/>
      <c r="J1307" s="28"/>
    </row>
    <row r="1308" spans="1:10" x14ac:dyDescent="0.3">
      <c r="A1308" s="28"/>
      <c r="B1308" s="28" t="s">
        <v>3087</v>
      </c>
      <c r="C1308" s="28" t="s">
        <v>3088</v>
      </c>
      <c r="D1308" s="28" t="s">
        <v>3056</v>
      </c>
      <c r="E1308" s="28" t="str">
        <f t="shared" si="23"/>
        <v>1.9</v>
      </c>
      <c r="F1308" s="28">
        <v>58</v>
      </c>
      <c r="G1308" s="28" t="s">
        <v>349</v>
      </c>
      <c r="H1308" s="28" t="s">
        <v>44</v>
      </c>
      <c r="I1308" s="28"/>
      <c r="J1308" s="28"/>
    </row>
    <row r="1309" spans="1:10" x14ac:dyDescent="0.3">
      <c r="A1309" s="28"/>
      <c r="B1309" s="28" t="s">
        <v>3089</v>
      </c>
      <c r="C1309" s="28" t="s">
        <v>3090</v>
      </c>
      <c r="D1309" s="28" t="s">
        <v>3056</v>
      </c>
      <c r="E1309" s="28" t="str">
        <f t="shared" si="23"/>
        <v>1.9</v>
      </c>
      <c r="F1309" s="28">
        <v>71</v>
      </c>
      <c r="G1309" s="28" t="s">
        <v>122</v>
      </c>
      <c r="H1309" s="28" t="s">
        <v>5</v>
      </c>
      <c r="I1309" s="28"/>
      <c r="J1309" s="28"/>
    </row>
    <row r="1310" spans="1:10" x14ac:dyDescent="0.3">
      <c r="A1310" s="28"/>
      <c r="B1310" s="28" t="s">
        <v>3091</v>
      </c>
      <c r="C1310" s="28" t="s">
        <v>3092</v>
      </c>
      <c r="D1310" s="28" t="s">
        <v>3056</v>
      </c>
      <c r="E1310" s="28" t="str">
        <f t="shared" si="23"/>
        <v>1.9</v>
      </c>
      <c r="F1310" s="28">
        <v>49</v>
      </c>
      <c r="G1310" s="28" t="s">
        <v>199</v>
      </c>
      <c r="H1310" s="28" t="s">
        <v>44</v>
      </c>
      <c r="I1310" s="28"/>
      <c r="J1310" s="28"/>
    </row>
    <row r="1311" spans="1:10" x14ac:dyDescent="0.3">
      <c r="A1311" s="28"/>
      <c r="B1311" s="28" t="s">
        <v>3093</v>
      </c>
      <c r="C1311" s="28" t="s">
        <v>3094</v>
      </c>
      <c r="D1311" s="28" t="s">
        <v>3056</v>
      </c>
      <c r="E1311" s="28" t="str">
        <f t="shared" si="23"/>
        <v>1.9</v>
      </c>
      <c r="F1311" s="28">
        <v>53</v>
      </c>
      <c r="G1311" s="28" t="s">
        <v>3095</v>
      </c>
      <c r="H1311" s="28" t="s">
        <v>10</v>
      </c>
      <c r="I1311" s="28"/>
      <c r="J1311" s="28"/>
    </row>
    <row r="1312" spans="1:10" x14ac:dyDescent="0.3">
      <c r="A1312" s="28"/>
      <c r="B1312" s="28" t="s">
        <v>3096</v>
      </c>
      <c r="C1312" s="28" t="s">
        <v>3097</v>
      </c>
      <c r="D1312" s="28" t="s">
        <v>3056</v>
      </c>
      <c r="E1312" s="28" t="str">
        <f t="shared" si="23"/>
        <v>1.9</v>
      </c>
      <c r="F1312" s="28">
        <v>95</v>
      </c>
      <c r="G1312" s="28" t="s">
        <v>3098</v>
      </c>
      <c r="H1312" s="28" t="s">
        <v>44</v>
      </c>
      <c r="I1312" s="28"/>
      <c r="J1312" s="28"/>
    </row>
    <row r="1313" spans="1:10" x14ac:dyDescent="0.3">
      <c r="A1313" s="28"/>
      <c r="B1313" s="28" t="s">
        <v>3099</v>
      </c>
      <c r="C1313" s="28" t="s">
        <v>3100</v>
      </c>
      <c r="D1313" s="28" t="s">
        <v>3056</v>
      </c>
      <c r="E1313" s="28" t="str">
        <f t="shared" si="23"/>
        <v>1.9</v>
      </c>
      <c r="F1313" s="28">
        <v>65</v>
      </c>
      <c r="G1313" s="28" t="s">
        <v>2829</v>
      </c>
      <c r="H1313" s="28" t="s">
        <v>44</v>
      </c>
      <c r="I1313" s="28"/>
      <c r="J1313" s="28"/>
    </row>
    <row r="1314" spans="1:10" x14ac:dyDescent="0.3">
      <c r="A1314" s="28"/>
      <c r="B1314" s="28" t="s">
        <v>3101</v>
      </c>
      <c r="C1314" s="28" t="s">
        <v>3102</v>
      </c>
      <c r="D1314" s="28" t="s">
        <v>3056</v>
      </c>
      <c r="E1314" s="28" t="str">
        <f t="shared" si="23"/>
        <v>1.9</v>
      </c>
      <c r="F1314" s="28">
        <v>43</v>
      </c>
      <c r="G1314" s="28" t="s">
        <v>145</v>
      </c>
      <c r="H1314" s="28" t="s">
        <v>3103</v>
      </c>
      <c r="I1314" s="28"/>
      <c r="J1314" s="28"/>
    </row>
    <row r="1315" spans="1:10" x14ac:dyDescent="0.3">
      <c r="A1315" s="28"/>
      <c r="B1315" s="28"/>
      <c r="C1315" s="28"/>
      <c r="D1315" s="28"/>
      <c r="E1315" s="28" t="str">
        <f t="shared" si="23"/>
        <v/>
      </c>
      <c r="F1315" s="28"/>
      <c r="G1315" s="28"/>
      <c r="H1315" s="28"/>
      <c r="I1315" s="28"/>
      <c r="J1315" s="28"/>
    </row>
    <row r="1316" spans="1:10" x14ac:dyDescent="0.3">
      <c r="A1316" s="28"/>
      <c r="B1316" s="28" t="s">
        <v>3104</v>
      </c>
      <c r="C1316" s="28" t="s">
        <v>3105</v>
      </c>
      <c r="D1316" s="28" t="s">
        <v>3056</v>
      </c>
      <c r="E1316" s="28" t="str">
        <f t="shared" si="23"/>
        <v>1.9</v>
      </c>
      <c r="F1316" s="28">
        <v>45</v>
      </c>
      <c r="G1316" s="28" t="s">
        <v>2332</v>
      </c>
      <c r="H1316" s="28" t="s">
        <v>44</v>
      </c>
      <c r="I1316" s="28"/>
      <c r="J1316" s="28"/>
    </row>
    <row r="1317" spans="1:10" x14ac:dyDescent="0.3">
      <c r="A1317" s="28"/>
      <c r="B1317" s="28" t="s">
        <v>3106</v>
      </c>
      <c r="C1317" s="28" t="s">
        <v>3107</v>
      </c>
      <c r="D1317" s="28" t="s">
        <v>3056</v>
      </c>
      <c r="E1317" s="28" t="str">
        <f t="shared" si="23"/>
        <v>1.9</v>
      </c>
      <c r="F1317" s="28">
        <v>74</v>
      </c>
      <c r="G1317" s="28" t="s">
        <v>620</v>
      </c>
      <c r="H1317" s="28" t="s">
        <v>44</v>
      </c>
      <c r="I1317" s="28"/>
      <c r="J1317" s="28"/>
    </row>
    <row r="1318" spans="1:10" x14ac:dyDescent="0.3">
      <c r="A1318" s="28"/>
      <c r="B1318" s="28" t="s">
        <v>3108</v>
      </c>
      <c r="C1318" s="28" t="s">
        <v>3109</v>
      </c>
      <c r="D1318" s="28" t="s">
        <v>3056</v>
      </c>
      <c r="E1318" s="28" t="str">
        <f t="shared" si="23"/>
        <v>1.9</v>
      </c>
      <c r="F1318" s="28" t="s">
        <v>8</v>
      </c>
      <c r="G1318" s="28" t="s">
        <v>1009</v>
      </c>
      <c r="H1318" s="28" t="s">
        <v>10</v>
      </c>
      <c r="I1318" s="28"/>
      <c r="J1318" s="28"/>
    </row>
    <row r="1319" spans="1:10" x14ac:dyDescent="0.3">
      <c r="A1319" s="28"/>
      <c r="B1319" s="28" t="s">
        <v>3110</v>
      </c>
      <c r="C1319" s="28" t="s">
        <v>3111</v>
      </c>
      <c r="D1319" s="28" t="s">
        <v>3056</v>
      </c>
      <c r="E1319" s="28" t="str">
        <f t="shared" si="23"/>
        <v>1.9</v>
      </c>
      <c r="F1319" s="28">
        <v>74</v>
      </c>
      <c r="G1319" s="28" t="s">
        <v>368</v>
      </c>
      <c r="H1319" s="28" t="s">
        <v>97</v>
      </c>
      <c r="I1319" s="28"/>
      <c r="J1319" s="28"/>
    </row>
    <row r="1320" spans="1:10" x14ac:dyDescent="0.3">
      <c r="A1320" s="28"/>
      <c r="B1320" s="28" t="s">
        <v>3112</v>
      </c>
      <c r="C1320" s="28" t="s">
        <v>3113</v>
      </c>
      <c r="D1320" s="28" t="s">
        <v>3056</v>
      </c>
      <c r="E1320" s="28" t="str">
        <f t="shared" si="23"/>
        <v>1.9</v>
      </c>
      <c r="F1320" s="28">
        <v>70</v>
      </c>
      <c r="G1320" s="28" t="s">
        <v>1695</v>
      </c>
      <c r="H1320" s="28" t="s">
        <v>313</v>
      </c>
      <c r="I1320" s="28"/>
      <c r="J1320" s="28"/>
    </row>
    <row r="1321" spans="1:10" x14ac:dyDescent="0.3">
      <c r="A1321" s="28"/>
      <c r="B1321" s="28" t="s">
        <v>3114</v>
      </c>
      <c r="C1321" s="28" t="s">
        <v>3115</v>
      </c>
      <c r="D1321" s="28" t="s">
        <v>3056</v>
      </c>
      <c r="E1321" s="28" t="str">
        <f t="shared" si="23"/>
        <v>1.9</v>
      </c>
      <c r="F1321" s="28">
        <v>63</v>
      </c>
      <c r="G1321" s="28" t="s">
        <v>122</v>
      </c>
      <c r="H1321" s="28" t="s">
        <v>161</v>
      </c>
      <c r="I1321" s="28"/>
      <c r="J1321" s="28"/>
    </row>
    <row r="1322" spans="1:10" x14ac:dyDescent="0.3">
      <c r="A1322" s="28"/>
      <c r="B1322" s="28" t="s">
        <v>3116</v>
      </c>
      <c r="C1322" s="28" t="s">
        <v>3117</v>
      </c>
      <c r="D1322" s="28" t="s">
        <v>3056</v>
      </c>
      <c r="E1322" s="28" t="str">
        <f t="shared" si="23"/>
        <v>1.9</v>
      </c>
      <c r="F1322" s="28">
        <v>81</v>
      </c>
      <c r="G1322" s="28" t="s">
        <v>52</v>
      </c>
      <c r="H1322" s="28" t="s">
        <v>44</v>
      </c>
      <c r="I1322" s="28"/>
      <c r="J1322" s="28"/>
    </row>
    <row r="1323" spans="1:10" x14ac:dyDescent="0.3">
      <c r="A1323" s="28"/>
      <c r="B1323" s="28" t="s">
        <v>3118</v>
      </c>
      <c r="C1323" s="28" t="s">
        <v>3119</v>
      </c>
      <c r="D1323" s="28" t="s">
        <v>3056</v>
      </c>
      <c r="E1323" s="28" t="str">
        <f t="shared" si="23"/>
        <v>1.9</v>
      </c>
      <c r="F1323" s="28">
        <v>83</v>
      </c>
      <c r="G1323" s="28" t="s">
        <v>467</v>
      </c>
      <c r="H1323" s="28" t="s">
        <v>4</v>
      </c>
      <c r="I1323" s="28"/>
      <c r="J1323" s="28"/>
    </row>
    <row r="1324" spans="1:10" x14ac:dyDescent="0.3">
      <c r="A1324" s="28"/>
      <c r="B1324" s="28" t="s">
        <v>3120</v>
      </c>
      <c r="C1324" s="28" t="s">
        <v>3121</v>
      </c>
      <c r="D1324" s="28" t="s">
        <v>3056</v>
      </c>
      <c r="E1324" s="28" t="str">
        <f t="shared" si="23"/>
        <v>1.9</v>
      </c>
      <c r="F1324" s="28">
        <v>56</v>
      </c>
      <c r="G1324" s="28" t="s">
        <v>746</v>
      </c>
      <c r="H1324" s="28" t="s">
        <v>44</v>
      </c>
      <c r="I1324" s="28"/>
      <c r="J1324" s="28"/>
    </row>
    <row r="1325" spans="1:10" x14ac:dyDescent="0.3">
      <c r="A1325" s="28"/>
      <c r="B1325" s="28" t="s">
        <v>3120</v>
      </c>
      <c r="C1325" s="28" t="s">
        <v>3122</v>
      </c>
      <c r="D1325" s="28" t="s">
        <v>3056</v>
      </c>
      <c r="E1325" s="28" t="str">
        <f t="shared" si="23"/>
        <v>1.9</v>
      </c>
      <c r="F1325" s="28">
        <v>63</v>
      </c>
      <c r="G1325" s="28" t="s">
        <v>746</v>
      </c>
      <c r="H1325" s="28" t="s">
        <v>44</v>
      </c>
      <c r="I1325" s="28"/>
      <c r="J1325" s="28"/>
    </row>
    <row r="1326" spans="1:10" x14ac:dyDescent="0.3">
      <c r="A1326" s="28"/>
      <c r="B1326" s="28"/>
      <c r="C1326" s="28"/>
      <c r="D1326" s="28"/>
      <c r="E1326" s="28" t="str">
        <f t="shared" si="23"/>
        <v/>
      </c>
      <c r="F1326" s="28"/>
      <c r="G1326" s="28"/>
      <c r="H1326" s="28"/>
      <c r="I1326" s="28"/>
      <c r="J1326" s="28"/>
    </row>
    <row r="1327" spans="1:10" x14ac:dyDescent="0.3">
      <c r="A1327" s="28"/>
      <c r="B1327" s="28" t="s">
        <v>3120</v>
      </c>
      <c r="C1327" s="28" t="s">
        <v>3123</v>
      </c>
      <c r="D1327" s="28" t="s">
        <v>3056</v>
      </c>
      <c r="E1327" s="28" t="str">
        <f t="shared" si="23"/>
        <v>1.9</v>
      </c>
      <c r="F1327" s="28">
        <v>59</v>
      </c>
      <c r="G1327" s="28" t="s">
        <v>746</v>
      </c>
      <c r="H1327" s="28" t="s">
        <v>44</v>
      </c>
      <c r="I1327" s="28"/>
      <c r="J1327" s="28"/>
    </row>
    <row r="1328" spans="1:10" x14ac:dyDescent="0.3">
      <c r="A1328" s="28"/>
      <c r="B1328" s="28" t="s">
        <v>3120</v>
      </c>
      <c r="C1328" s="28" t="s">
        <v>3124</v>
      </c>
      <c r="D1328" s="28" t="s">
        <v>3056</v>
      </c>
      <c r="E1328" s="28" t="str">
        <f t="shared" si="23"/>
        <v>1.9</v>
      </c>
      <c r="F1328" s="28">
        <v>65</v>
      </c>
      <c r="G1328" s="28" t="s">
        <v>746</v>
      </c>
      <c r="H1328" s="28" t="s">
        <v>44</v>
      </c>
      <c r="I1328" s="28"/>
      <c r="J1328" s="28"/>
    </row>
    <row r="1329" spans="1:10" x14ac:dyDescent="0.3">
      <c r="A1329" s="28"/>
      <c r="B1329" s="28" t="s">
        <v>3125</v>
      </c>
      <c r="C1329" s="28" t="s">
        <v>3126</v>
      </c>
      <c r="D1329" s="28" t="s">
        <v>3056</v>
      </c>
      <c r="E1329" s="28" t="str">
        <f t="shared" si="23"/>
        <v>1.9</v>
      </c>
      <c r="F1329" s="28">
        <v>51</v>
      </c>
      <c r="G1329" s="28" t="s">
        <v>145</v>
      </c>
      <c r="H1329" s="28" t="s">
        <v>1551</v>
      </c>
      <c r="I1329" s="28"/>
      <c r="J1329" s="28"/>
    </row>
    <row r="1330" spans="1:10" x14ac:dyDescent="0.3">
      <c r="A1330" s="28"/>
      <c r="B1330" s="28" t="s">
        <v>3127</v>
      </c>
      <c r="C1330" s="28" t="s">
        <v>3128</v>
      </c>
      <c r="D1330" s="28" t="s">
        <v>3056</v>
      </c>
      <c r="E1330" s="28" t="str">
        <f t="shared" si="23"/>
        <v>1.9</v>
      </c>
      <c r="F1330" s="28">
        <v>83</v>
      </c>
      <c r="G1330" s="28" t="s">
        <v>769</v>
      </c>
      <c r="H1330" s="28" t="s">
        <v>97</v>
      </c>
      <c r="I1330" s="28"/>
      <c r="J1330" s="28"/>
    </row>
    <row r="1331" spans="1:10" x14ac:dyDescent="0.3">
      <c r="A1331" s="28"/>
      <c r="B1331" s="28" t="s">
        <v>3129</v>
      </c>
      <c r="C1331" s="28" t="s">
        <v>3130</v>
      </c>
      <c r="D1331" s="28" t="s">
        <v>3056</v>
      </c>
      <c r="E1331" s="28" t="str">
        <f t="shared" si="23"/>
        <v>1.9</v>
      </c>
      <c r="F1331" s="28">
        <v>60</v>
      </c>
      <c r="G1331" s="28" t="s">
        <v>2679</v>
      </c>
      <c r="H1331" s="28" t="s">
        <v>44</v>
      </c>
      <c r="I1331" s="28"/>
      <c r="J1331" s="28"/>
    </row>
    <row r="1332" spans="1:10" x14ac:dyDescent="0.3">
      <c r="A1332" s="28"/>
      <c r="B1332" s="28" t="s">
        <v>3131</v>
      </c>
      <c r="C1332" s="28" t="s">
        <v>3132</v>
      </c>
      <c r="D1332" s="28" t="s">
        <v>3056</v>
      </c>
      <c r="E1332" s="28" t="str">
        <f t="shared" si="23"/>
        <v>1.9</v>
      </c>
      <c r="F1332" s="28">
        <v>69</v>
      </c>
      <c r="G1332" s="28" t="s">
        <v>3133</v>
      </c>
      <c r="H1332" s="28" t="s">
        <v>6</v>
      </c>
      <c r="I1332" s="28"/>
      <c r="J1332" s="28"/>
    </row>
    <row r="1333" spans="1:10" x14ac:dyDescent="0.3">
      <c r="A1333" s="28"/>
      <c r="B1333" s="28" t="s">
        <v>3134</v>
      </c>
      <c r="C1333" s="28" t="s">
        <v>3135</v>
      </c>
      <c r="D1333" s="28" t="s">
        <v>3056</v>
      </c>
      <c r="E1333" s="28" t="str">
        <f t="shared" si="23"/>
        <v>1.9</v>
      </c>
      <c r="F1333" s="28">
        <v>46</v>
      </c>
      <c r="G1333" s="28" t="s">
        <v>903</v>
      </c>
      <c r="H1333" s="28" t="s">
        <v>97</v>
      </c>
      <c r="I1333" s="28"/>
      <c r="J1333" s="28"/>
    </row>
    <row r="1334" spans="1:10" x14ac:dyDescent="0.3">
      <c r="A1334" s="28"/>
      <c r="B1334" s="28" t="s">
        <v>3136</v>
      </c>
      <c r="C1334" s="28" t="s">
        <v>3137</v>
      </c>
      <c r="D1334" s="28" t="s">
        <v>3056</v>
      </c>
      <c r="E1334" s="28" t="str">
        <f t="shared" si="23"/>
        <v>1.9</v>
      </c>
      <c r="F1334" s="28">
        <v>66</v>
      </c>
      <c r="G1334" s="28" t="s">
        <v>1420</v>
      </c>
      <c r="H1334" s="28" t="s">
        <v>9</v>
      </c>
      <c r="I1334" s="28"/>
      <c r="J1334" s="28"/>
    </row>
    <row r="1335" spans="1:10" x14ac:dyDescent="0.3">
      <c r="A1335" s="28"/>
      <c r="B1335" s="28" t="s">
        <v>3138</v>
      </c>
      <c r="C1335" s="28" t="s">
        <v>3139</v>
      </c>
      <c r="D1335" s="28" t="s">
        <v>3056</v>
      </c>
      <c r="E1335" s="28" t="str">
        <f t="shared" si="23"/>
        <v>1.9</v>
      </c>
      <c r="F1335" s="28">
        <v>43</v>
      </c>
      <c r="G1335" s="28" t="s">
        <v>1128</v>
      </c>
      <c r="H1335" s="28" t="s">
        <v>2</v>
      </c>
      <c r="I1335" s="28"/>
      <c r="J1335" s="28"/>
    </row>
    <row r="1336" spans="1:10" x14ac:dyDescent="0.3">
      <c r="A1336" s="28"/>
      <c r="B1336" s="28" t="s">
        <v>3140</v>
      </c>
      <c r="C1336" s="28" t="s">
        <v>3141</v>
      </c>
      <c r="D1336" s="28" t="s">
        <v>3056</v>
      </c>
      <c r="E1336" s="28" t="str">
        <f t="shared" si="23"/>
        <v>1.9</v>
      </c>
      <c r="F1336" s="28">
        <v>72</v>
      </c>
      <c r="G1336" s="28" t="s">
        <v>1444</v>
      </c>
      <c r="H1336" s="28" t="s">
        <v>44</v>
      </c>
      <c r="I1336" s="28"/>
      <c r="J1336" s="28"/>
    </row>
    <row r="1337" spans="1:10" x14ac:dyDescent="0.3">
      <c r="A1337" s="28"/>
      <c r="B1337" s="28"/>
      <c r="C1337" s="28"/>
      <c r="D1337" s="28"/>
      <c r="E1337" s="28" t="str">
        <f t="shared" si="23"/>
        <v/>
      </c>
      <c r="F1337" s="28"/>
      <c r="G1337" s="28"/>
      <c r="H1337" s="28"/>
      <c r="I1337" s="28"/>
      <c r="J1337" s="28"/>
    </row>
    <row r="1338" spans="1:10" x14ac:dyDescent="0.3">
      <c r="A1338" s="28"/>
      <c r="B1338" s="28" t="s">
        <v>3142</v>
      </c>
      <c r="C1338" s="28" t="s">
        <v>3143</v>
      </c>
      <c r="D1338" s="28" t="s">
        <v>3056</v>
      </c>
      <c r="E1338" s="28" t="str">
        <f t="shared" si="23"/>
        <v>1.9</v>
      </c>
      <c r="F1338" s="28">
        <v>48</v>
      </c>
      <c r="G1338" s="28" t="s">
        <v>122</v>
      </c>
      <c r="H1338" s="28" t="s">
        <v>97</v>
      </c>
      <c r="I1338" s="28"/>
      <c r="J1338" s="28"/>
    </row>
    <row r="1339" spans="1:10" x14ac:dyDescent="0.3">
      <c r="A1339" s="28"/>
      <c r="B1339" s="28" t="s">
        <v>3144</v>
      </c>
      <c r="C1339" s="28" t="s">
        <v>3145</v>
      </c>
      <c r="D1339" s="28" t="s">
        <v>3056</v>
      </c>
      <c r="E1339" s="28" t="str">
        <f t="shared" si="23"/>
        <v>1.9</v>
      </c>
      <c r="F1339" s="28">
        <v>55</v>
      </c>
      <c r="G1339" s="28" t="s">
        <v>3146</v>
      </c>
      <c r="H1339" s="28" t="s">
        <v>44</v>
      </c>
      <c r="I1339" s="28"/>
      <c r="J1339" s="28"/>
    </row>
    <row r="1340" spans="1:10" x14ac:dyDescent="0.3">
      <c r="A1340" s="28"/>
      <c r="B1340" s="28" t="s">
        <v>3147</v>
      </c>
      <c r="C1340" s="28" t="s">
        <v>3148</v>
      </c>
      <c r="D1340" s="28" t="s">
        <v>3056</v>
      </c>
      <c r="E1340" s="28" t="str">
        <f t="shared" si="23"/>
        <v>1.9</v>
      </c>
      <c r="F1340" s="28">
        <v>88</v>
      </c>
      <c r="G1340" s="28" t="s">
        <v>145</v>
      </c>
      <c r="H1340" s="28" t="s">
        <v>1551</v>
      </c>
      <c r="I1340" s="28"/>
      <c r="J1340" s="28"/>
    </row>
    <row r="1341" spans="1:10" x14ac:dyDescent="0.3">
      <c r="A1341" s="28"/>
      <c r="B1341" s="28" t="s">
        <v>3149</v>
      </c>
      <c r="C1341" s="28" t="s">
        <v>3150</v>
      </c>
      <c r="D1341" s="28" t="s">
        <v>3056</v>
      </c>
      <c r="E1341" s="28" t="str">
        <f t="shared" si="23"/>
        <v>1.9</v>
      </c>
      <c r="F1341" s="28">
        <v>60</v>
      </c>
      <c r="G1341" s="28" t="s">
        <v>374</v>
      </c>
      <c r="H1341" s="28" t="s">
        <v>834</v>
      </c>
      <c r="I1341" s="28"/>
      <c r="J1341" s="28"/>
    </row>
    <row r="1342" spans="1:10" x14ac:dyDescent="0.3">
      <c r="A1342" s="28"/>
      <c r="B1342" s="28" t="s">
        <v>3151</v>
      </c>
      <c r="C1342" s="28" t="s">
        <v>3152</v>
      </c>
      <c r="D1342" s="28" t="s">
        <v>3056</v>
      </c>
      <c r="E1342" s="28" t="str">
        <f t="shared" si="23"/>
        <v>1.9</v>
      </c>
      <c r="F1342" s="28">
        <v>70</v>
      </c>
      <c r="G1342" s="28" t="s">
        <v>1146</v>
      </c>
      <c r="H1342" s="28" t="s">
        <v>438</v>
      </c>
      <c r="I1342" s="28"/>
      <c r="J1342" s="28"/>
    </row>
    <row r="1343" spans="1:10" x14ac:dyDescent="0.3">
      <c r="A1343" s="28"/>
      <c r="B1343" s="28" t="s">
        <v>3153</v>
      </c>
      <c r="C1343" s="28" t="s">
        <v>3154</v>
      </c>
      <c r="D1343" s="28" t="s">
        <v>3056</v>
      </c>
      <c r="E1343" s="28" t="str">
        <f t="shared" si="23"/>
        <v>1.9</v>
      </c>
      <c r="F1343" s="28">
        <v>88</v>
      </c>
      <c r="G1343" s="28" t="s">
        <v>3155</v>
      </c>
      <c r="H1343" s="28" t="s">
        <v>7</v>
      </c>
      <c r="I1343" s="28"/>
      <c r="J1343" s="28"/>
    </row>
    <row r="1344" spans="1:10" x14ac:dyDescent="0.3">
      <c r="A1344" s="28"/>
      <c r="B1344" s="28" t="s">
        <v>3156</v>
      </c>
      <c r="C1344" s="28" t="s">
        <v>3157</v>
      </c>
      <c r="D1344" s="28" t="s">
        <v>3056</v>
      </c>
      <c r="E1344" s="28" t="str">
        <f t="shared" si="23"/>
        <v>1.9</v>
      </c>
      <c r="F1344" s="28">
        <v>55</v>
      </c>
      <c r="G1344" s="28" t="s">
        <v>3158</v>
      </c>
      <c r="H1344" s="28" t="s">
        <v>10</v>
      </c>
      <c r="I1344" s="28"/>
      <c r="J1344" s="28"/>
    </row>
    <row r="1345" spans="1:10" x14ac:dyDescent="0.3">
      <c r="A1345" s="28"/>
      <c r="B1345" s="28" t="s">
        <v>3159</v>
      </c>
      <c r="C1345" s="28" t="s">
        <v>3160</v>
      </c>
      <c r="D1345" s="28" t="s">
        <v>3056</v>
      </c>
      <c r="E1345" s="28" t="str">
        <f t="shared" si="23"/>
        <v>1.9</v>
      </c>
      <c r="F1345" s="28">
        <v>93</v>
      </c>
      <c r="G1345" s="28" t="s">
        <v>435</v>
      </c>
      <c r="H1345" s="28" t="s">
        <v>44</v>
      </c>
      <c r="I1345" s="28"/>
      <c r="J1345" s="28"/>
    </row>
    <row r="1346" spans="1:10" x14ac:dyDescent="0.3">
      <c r="A1346" s="28"/>
      <c r="B1346" s="28" t="s">
        <v>3161</v>
      </c>
      <c r="C1346" s="28" t="s">
        <v>3162</v>
      </c>
      <c r="D1346" s="28" t="s">
        <v>3056</v>
      </c>
      <c r="E1346" s="28" t="str">
        <f t="shared" si="23"/>
        <v>1.9</v>
      </c>
      <c r="F1346" s="28">
        <v>58</v>
      </c>
      <c r="G1346" s="28" t="s">
        <v>1393</v>
      </c>
      <c r="H1346" s="28" t="s">
        <v>44</v>
      </c>
      <c r="I1346" s="28"/>
      <c r="J1346" s="28"/>
    </row>
    <row r="1347" spans="1:10" x14ac:dyDescent="0.3">
      <c r="A1347" s="28"/>
      <c r="B1347" s="28" t="s">
        <v>3163</v>
      </c>
      <c r="C1347" s="28" t="s">
        <v>3164</v>
      </c>
      <c r="D1347" s="28" t="s">
        <v>3056</v>
      </c>
      <c r="E1347" s="28" t="str">
        <f t="shared" si="23"/>
        <v>1.9</v>
      </c>
      <c r="F1347" s="28">
        <v>64</v>
      </c>
      <c r="G1347" s="28" t="s">
        <v>122</v>
      </c>
      <c r="H1347" s="28" t="s">
        <v>10</v>
      </c>
      <c r="I1347" s="28"/>
      <c r="J1347" s="28"/>
    </row>
    <row r="1348" spans="1:10" x14ac:dyDescent="0.3">
      <c r="A1348" s="28"/>
      <c r="B1348" s="28"/>
      <c r="C1348" s="28"/>
      <c r="D1348" s="28"/>
      <c r="E1348" s="28" t="str">
        <f t="shared" si="23"/>
        <v/>
      </c>
      <c r="F1348" s="28"/>
      <c r="G1348" s="28"/>
      <c r="H1348" s="28"/>
      <c r="I1348" s="28"/>
      <c r="J1348" s="28"/>
    </row>
    <row r="1349" spans="1:10" x14ac:dyDescent="0.3">
      <c r="A1349" s="28"/>
      <c r="B1349" s="28" t="s">
        <v>3165</v>
      </c>
      <c r="C1349" s="28" t="s">
        <v>3166</v>
      </c>
      <c r="D1349" s="28" t="s">
        <v>3056</v>
      </c>
      <c r="E1349" s="28" t="str">
        <f t="shared" si="23"/>
        <v>1.9</v>
      </c>
      <c r="F1349" s="28">
        <v>84</v>
      </c>
      <c r="G1349" s="28" t="s">
        <v>186</v>
      </c>
      <c r="H1349" s="28" t="s">
        <v>3</v>
      </c>
      <c r="I1349" s="28"/>
      <c r="J1349" s="28"/>
    </row>
    <row r="1350" spans="1:10" x14ac:dyDescent="0.3">
      <c r="A1350" s="28"/>
      <c r="B1350" s="28" t="s">
        <v>3167</v>
      </c>
      <c r="C1350" s="28" t="s">
        <v>3168</v>
      </c>
      <c r="D1350" s="28" t="s">
        <v>3056</v>
      </c>
      <c r="E1350" s="28" t="str">
        <f t="shared" si="23"/>
        <v>1.9</v>
      </c>
      <c r="F1350" s="28">
        <v>60</v>
      </c>
      <c r="G1350" s="28" t="s">
        <v>3169</v>
      </c>
      <c r="H1350" s="28" t="s">
        <v>161</v>
      </c>
      <c r="I1350" s="28"/>
      <c r="J1350" s="28"/>
    </row>
    <row r="1351" spans="1:10" x14ac:dyDescent="0.3">
      <c r="A1351" s="28"/>
      <c r="B1351" s="28" t="s">
        <v>3170</v>
      </c>
      <c r="C1351" s="28" t="s">
        <v>3171</v>
      </c>
      <c r="D1351" s="28" t="s">
        <v>3056</v>
      </c>
      <c r="E1351" s="28" t="str">
        <f t="shared" si="23"/>
        <v>1.9</v>
      </c>
      <c r="F1351" s="28">
        <v>55</v>
      </c>
      <c r="G1351" s="28" t="s">
        <v>620</v>
      </c>
      <c r="H1351" s="28" t="s">
        <v>10</v>
      </c>
      <c r="I1351" s="28"/>
      <c r="J1351" s="28"/>
    </row>
    <row r="1352" spans="1:10" x14ac:dyDescent="0.3">
      <c r="A1352" s="28"/>
      <c r="B1352" s="28" t="s">
        <v>3172</v>
      </c>
      <c r="C1352" s="28" t="s">
        <v>3173</v>
      </c>
      <c r="D1352" s="28" t="s">
        <v>3056</v>
      </c>
      <c r="E1352" s="28" t="str">
        <f t="shared" ref="E1352:E1415" si="24">MID(D1352,2,3)</f>
        <v>1.9</v>
      </c>
      <c r="F1352" s="28">
        <v>78</v>
      </c>
      <c r="G1352" s="28" t="s">
        <v>3174</v>
      </c>
      <c r="H1352" s="28" t="s">
        <v>10</v>
      </c>
      <c r="I1352" s="28"/>
      <c r="J1352" s="28"/>
    </row>
    <row r="1353" spans="1:10" x14ac:dyDescent="0.3">
      <c r="A1353" s="28"/>
      <c r="B1353" s="28" t="s">
        <v>3175</v>
      </c>
      <c r="C1353" s="28" t="s">
        <v>3176</v>
      </c>
      <c r="D1353" s="28" t="s">
        <v>3056</v>
      </c>
      <c r="E1353" s="28" t="str">
        <f t="shared" si="24"/>
        <v>1.9</v>
      </c>
      <c r="F1353" s="28">
        <v>59</v>
      </c>
      <c r="G1353" s="28" t="s">
        <v>2471</v>
      </c>
      <c r="H1353" s="28" t="s">
        <v>3</v>
      </c>
      <c r="I1353" s="28"/>
      <c r="J1353" s="28"/>
    </row>
    <row r="1354" spans="1:10" x14ac:dyDescent="0.3">
      <c r="A1354" s="28"/>
      <c r="B1354" s="28" t="s">
        <v>3177</v>
      </c>
      <c r="C1354" s="28" t="s">
        <v>3178</v>
      </c>
      <c r="D1354" s="28" t="s">
        <v>3056</v>
      </c>
      <c r="E1354" s="28" t="str">
        <f t="shared" si="24"/>
        <v>1.9</v>
      </c>
      <c r="F1354" s="28">
        <v>72</v>
      </c>
      <c r="G1354" s="28" t="s">
        <v>268</v>
      </c>
      <c r="H1354" s="28" t="s">
        <v>313</v>
      </c>
      <c r="I1354" s="28"/>
      <c r="J1354" s="28"/>
    </row>
    <row r="1355" spans="1:10" x14ac:dyDescent="0.3">
      <c r="A1355" s="28"/>
      <c r="B1355" s="28" t="s">
        <v>3179</v>
      </c>
      <c r="C1355" s="28" t="s">
        <v>3180</v>
      </c>
      <c r="D1355" s="28" t="s">
        <v>3056</v>
      </c>
      <c r="E1355" s="28" t="str">
        <f t="shared" si="24"/>
        <v>1.9</v>
      </c>
      <c r="F1355" s="28">
        <v>68</v>
      </c>
      <c r="G1355" s="28" t="s">
        <v>1365</v>
      </c>
      <c r="H1355" s="28" t="s">
        <v>334</v>
      </c>
      <c r="I1355" s="28"/>
      <c r="J1355" s="28"/>
    </row>
    <row r="1356" spans="1:10" x14ac:dyDescent="0.3">
      <c r="A1356" s="28"/>
      <c r="B1356" s="28" t="s">
        <v>3181</v>
      </c>
      <c r="C1356" s="28" t="s">
        <v>3182</v>
      </c>
      <c r="D1356" s="28" t="s">
        <v>3183</v>
      </c>
      <c r="E1356" s="28" t="str">
        <f t="shared" si="24"/>
        <v>1.8</v>
      </c>
      <c r="F1356" s="28">
        <v>66</v>
      </c>
      <c r="G1356" s="28" t="s">
        <v>3184</v>
      </c>
      <c r="H1356" s="28" t="s">
        <v>494</v>
      </c>
      <c r="I1356" s="28"/>
      <c r="J1356" s="28"/>
    </row>
    <row r="1357" spans="1:10" x14ac:dyDescent="0.3">
      <c r="A1357" s="28"/>
      <c r="B1357" s="28" t="s">
        <v>3185</v>
      </c>
      <c r="C1357" s="28" t="s">
        <v>3186</v>
      </c>
      <c r="D1357" s="28" t="s">
        <v>3183</v>
      </c>
      <c r="E1357" s="28" t="str">
        <f t="shared" si="24"/>
        <v>1.8</v>
      </c>
      <c r="F1357" s="28">
        <v>82</v>
      </c>
      <c r="G1357" s="28" t="s">
        <v>173</v>
      </c>
      <c r="H1357" s="28" t="s">
        <v>1</v>
      </c>
      <c r="I1357" s="28"/>
      <c r="J1357" s="28"/>
    </row>
    <row r="1358" spans="1:10" x14ac:dyDescent="0.3">
      <c r="A1358" s="28"/>
      <c r="B1358" s="28" t="s">
        <v>3187</v>
      </c>
      <c r="C1358" s="28" t="s">
        <v>3188</v>
      </c>
      <c r="D1358" s="28" t="s">
        <v>3183</v>
      </c>
      <c r="E1358" s="28" t="str">
        <f t="shared" si="24"/>
        <v>1.8</v>
      </c>
      <c r="F1358" s="28">
        <v>48</v>
      </c>
      <c r="G1358" s="28" t="s">
        <v>3189</v>
      </c>
      <c r="H1358" s="28" t="s">
        <v>273</v>
      </c>
      <c r="I1358" s="28"/>
      <c r="J1358" s="28"/>
    </row>
    <row r="1359" spans="1:10" x14ac:dyDescent="0.3">
      <c r="A1359" s="28"/>
      <c r="B1359" s="28"/>
      <c r="C1359" s="28"/>
      <c r="D1359" s="28"/>
      <c r="E1359" s="28" t="str">
        <f t="shared" si="24"/>
        <v/>
      </c>
      <c r="F1359" s="28"/>
      <c r="G1359" s="28"/>
      <c r="H1359" s="28"/>
      <c r="I1359" s="28"/>
      <c r="J1359" s="28"/>
    </row>
    <row r="1360" spans="1:10" x14ac:dyDescent="0.3">
      <c r="A1360" s="28"/>
      <c r="B1360" s="28" t="s">
        <v>3190</v>
      </c>
      <c r="C1360" s="28" t="s">
        <v>3191</v>
      </c>
      <c r="D1360" s="28" t="s">
        <v>3183</v>
      </c>
      <c r="E1360" s="28" t="str">
        <f t="shared" si="24"/>
        <v>1.8</v>
      </c>
      <c r="F1360" s="28">
        <v>67</v>
      </c>
      <c r="G1360" s="28" t="s">
        <v>3192</v>
      </c>
      <c r="H1360" s="28" t="s">
        <v>10</v>
      </c>
      <c r="I1360" s="28"/>
      <c r="J1360" s="28"/>
    </row>
    <row r="1361" spans="1:10" x14ac:dyDescent="0.3">
      <c r="A1361" s="28"/>
      <c r="B1361" s="28" t="s">
        <v>3193</v>
      </c>
      <c r="C1361" s="28" t="s">
        <v>3194</v>
      </c>
      <c r="D1361" s="28" t="s">
        <v>3183</v>
      </c>
      <c r="E1361" s="28" t="str">
        <f t="shared" si="24"/>
        <v>1.8</v>
      </c>
      <c r="F1361" s="28">
        <v>68</v>
      </c>
      <c r="G1361" s="28" t="s">
        <v>3195</v>
      </c>
      <c r="H1361" s="28" t="s">
        <v>313</v>
      </c>
      <c r="I1361" s="28"/>
      <c r="J1361" s="28"/>
    </row>
    <row r="1362" spans="1:10" x14ac:dyDescent="0.3">
      <c r="A1362" s="28"/>
      <c r="B1362" s="28" t="s">
        <v>3196</v>
      </c>
      <c r="C1362" s="28" t="s">
        <v>3197</v>
      </c>
      <c r="D1362" s="28" t="s">
        <v>3183</v>
      </c>
      <c r="E1362" s="28" t="str">
        <f t="shared" si="24"/>
        <v>1.8</v>
      </c>
      <c r="F1362" s="28">
        <v>87</v>
      </c>
      <c r="G1362" s="28" t="s">
        <v>3198</v>
      </c>
      <c r="H1362" s="28" t="s">
        <v>2</v>
      </c>
      <c r="I1362" s="28"/>
      <c r="J1362" s="28"/>
    </row>
    <row r="1363" spans="1:10" x14ac:dyDescent="0.3">
      <c r="A1363" s="28"/>
      <c r="B1363" s="28" t="s">
        <v>3199</v>
      </c>
      <c r="C1363" s="28" t="s">
        <v>3200</v>
      </c>
      <c r="D1363" s="28" t="s">
        <v>3183</v>
      </c>
      <c r="E1363" s="28" t="str">
        <f t="shared" si="24"/>
        <v>1.8</v>
      </c>
      <c r="F1363" s="28">
        <v>80</v>
      </c>
      <c r="G1363" s="28" t="s">
        <v>3201</v>
      </c>
      <c r="H1363" s="28" t="s">
        <v>515</v>
      </c>
      <c r="I1363" s="28"/>
      <c r="J1363" s="28"/>
    </row>
    <row r="1364" spans="1:10" x14ac:dyDescent="0.3">
      <c r="A1364" s="28"/>
      <c r="B1364" s="28" t="s">
        <v>3202</v>
      </c>
      <c r="C1364" s="28" t="s">
        <v>3203</v>
      </c>
      <c r="D1364" s="28" t="s">
        <v>3183</v>
      </c>
      <c r="E1364" s="28" t="str">
        <f t="shared" si="24"/>
        <v>1.8</v>
      </c>
      <c r="F1364" s="28">
        <v>57</v>
      </c>
      <c r="G1364" s="28" t="s">
        <v>122</v>
      </c>
      <c r="H1364" s="28" t="s">
        <v>44</v>
      </c>
      <c r="I1364" s="28"/>
      <c r="J1364" s="28"/>
    </row>
    <row r="1365" spans="1:10" x14ac:dyDescent="0.3">
      <c r="A1365" s="28"/>
      <c r="B1365" s="28" t="s">
        <v>3204</v>
      </c>
      <c r="C1365" s="28" t="s">
        <v>3205</v>
      </c>
      <c r="D1365" s="28" t="s">
        <v>3183</v>
      </c>
      <c r="E1365" s="28" t="str">
        <f t="shared" si="24"/>
        <v>1.8</v>
      </c>
      <c r="F1365" s="28">
        <v>50</v>
      </c>
      <c r="G1365" s="28" t="s">
        <v>385</v>
      </c>
      <c r="H1365" s="28" t="s">
        <v>1</v>
      </c>
      <c r="I1365" s="28"/>
      <c r="J1365" s="28"/>
    </row>
    <row r="1366" spans="1:10" x14ac:dyDescent="0.3">
      <c r="A1366" s="28"/>
      <c r="B1366" s="28" t="s">
        <v>3206</v>
      </c>
      <c r="C1366" s="28" t="s">
        <v>3207</v>
      </c>
      <c r="D1366" s="28" t="s">
        <v>3183</v>
      </c>
      <c r="E1366" s="28" t="str">
        <f t="shared" si="24"/>
        <v>1.8</v>
      </c>
      <c r="F1366" s="28">
        <v>56</v>
      </c>
      <c r="G1366" s="28" t="s">
        <v>122</v>
      </c>
      <c r="H1366" s="28" t="s">
        <v>10</v>
      </c>
      <c r="I1366" s="28"/>
      <c r="J1366" s="28"/>
    </row>
    <row r="1367" spans="1:10" x14ac:dyDescent="0.3">
      <c r="A1367" s="28"/>
      <c r="B1367" s="28" t="s">
        <v>3208</v>
      </c>
      <c r="C1367" s="28" t="s">
        <v>3209</v>
      </c>
      <c r="D1367" s="28" t="s">
        <v>3183</v>
      </c>
      <c r="E1367" s="28" t="str">
        <f t="shared" si="24"/>
        <v>1.8</v>
      </c>
      <c r="F1367" s="28">
        <v>70</v>
      </c>
      <c r="G1367" s="28" t="s">
        <v>145</v>
      </c>
      <c r="H1367" s="28" t="s">
        <v>302</v>
      </c>
      <c r="I1367" s="28"/>
      <c r="J1367" s="28"/>
    </row>
    <row r="1368" spans="1:10" x14ac:dyDescent="0.3">
      <c r="A1368" s="28"/>
      <c r="B1368" s="28" t="s">
        <v>3210</v>
      </c>
      <c r="C1368" s="28" t="s">
        <v>3211</v>
      </c>
      <c r="D1368" s="28" t="s">
        <v>3183</v>
      </c>
      <c r="E1368" s="28" t="str">
        <f t="shared" si="24"/>
        <v>1.8</v>
      </c>
      <c r="F1368" s="28">
        <v>58</v>
      </c>
      <c r="G1368" s="28" t="s">
        <v>268</v>
      </c>
      <c r="H1368" s="28" t="s">
        <v>10</v>
      </c>
      <c r="I1368" s="28"/>
      <c r="J1368" s="28"/>
    </row>
    <row r="1369" spans="1:10" x14ac:dyDescent="0.3">
      <c r="A1369" s="28"/>
      <c r="B1369" s="28" t="s">
        <v>3212</v>
      </c>
      <c r="C1369" s="28" t="s">
        <v>3213</v>
      </c>
      <c r="D1369" s="28" t="s">
        <v>3183</v>
      </c>
      <c r="E1369" s="28" t="str">
        <f t="shared" si="24"/>
        <v>1.8</v>
      </c>
      <c r="F1369" s="28">
        <v>68</v>
      </c>
      <c r="G1369" s="28" t="s">
        <v>130</v>
      </c>
      <c r="H1369" s="28" t="s">
        <v>1</v>
      </c>
      <c r="I1369" s="28"/>
      <c r="J1369" s="28"/>
    </row>
    <row r="1370" spans="1:10" x14ac:dyDescent="0.3">
      <c r="A1370" s="28"/>
      <c r="B1370" s="28"/>
      <c r="C1370" s="28"/>
      <c r="D1370" s="28"/>
      <c r="E1370" s="28" t="str">
        <f t="shared" si="24"/>
        <v/>
      </c>
      <c r="F1370" s="28"/>
      <c r="G1370" s="28"/>
      <c r="H1370" s="28"/>
      <c r="I1370" s="28"/>
      <c r="J1370" s="28"/>
    </row>
    <row r="1371" spans="1:10" x14ac:dyDescent="0.3">
      <c r="A1371" s="28"/>
      <c r="B1371" s="28" t="s">
        <v>3214</v>
      </c>
      <c r="C1371" s="28" t="s">
        <v>3215</v>
      </c>
      <c r="D1371" s="28" t="s">
        <v>3183</v>
      </c>
      <c r="E1371" s="28" t="str">
        <f t="shared" si="24"/>
        <v>1.8</v>
      </c>
      <c r="F1371" s="28">
        <v>62</v>
      </c>
      <c r="G1371" s="28" t="s">
        <v>755</v>
      </c>
      <c r="H1371" s="28" t="s">
        <v>44</v>
      </c>
      <c r="I1371" s="28"/>
      <c r="J1371" s="28"/>
    </row>
    <row r="1372" spans="1:10" x14ac:dyDescent="0.3">
      <c r="A1372" s="28"/>
      <c r="B1372" s="28" t="s">
        <v>3216</v>
      </c>
      <c r="C1372" s="28" t="s">
        <v>3217</v>
      </c>
      <c r="D1372" s="28" t="s">
        <v>3183</v>
      </c>
      <c r="E1372" s="28" t="str">
        <f t="shared" si="24"/>
        <v>1.8</v>
      </c>
      <c r="F1372" s="28">
        <v>61</v>
      </c>
      <c r="G1372" s="28" t="s">
        <v>3218</v>
      </c>
      <c r="H1372" s="28" t="s">
        <v>10</v>
      </c>
      <c r="I1372" s="28"/>
      <c r="J1372" s="28"/>
    </row>
    <row r="1373" spans="1:10" x14ac:dyDescent="0.3">
      <c r="A1373" s="28"/>
      <c r="B1373" s="28" t="s">
        <v>3219</v>
      </c>
      <c r="C1373" s="28" t="s">
        <v>3220</v>
      </c>
      <c r="D1373" s="28" t="s">
        <v>3183</v>
      </c>
      <c r="E1373" s="28" t="str">
        <f t="shared" si="24"/>
        <v>1.8</v>
      </c>
      <c r="F1373" s="28">
        <v>61</v>
      </c>
      <c r="G1373" s="28" t="s">
        <v>145</v>
      </c>
      <c r="H1373" s="28" t="s">
        <v>97</v>
      </c>
      <c r="I1373" s="28"/>
      <c r="J1373" s="28"/>
    </row>
    <row r="1374" spans="1:10" x14ac:dyDescent="0.3">
      <c r="A1374" s="28"/>
      <c r="B1374" s="28" t="s">
        <v>3221</v>
      </c>
      <c r="C1374" s="28" t="s">
        <v>3222</v>
      </c>
      <c r="D1374" s="28" t="s">
        <v>3183</v>
      </c>
      <c r="E1374" s="28" t="str">
        <f t="shared" si="24"/>
        <v>1.8</v>
      </c>
      <c r="F1374" s="28">
        <v>69</v>
      </c>
      <c r="G1374" s="28" t="s">
        <v>833</v>
      </c>
      <c r="H1374" s="28" t="s">
        <v>834</v>
      </c>
      <c r="I1374" s="28"/>
      <c r="J1374" s="28"/>
    </row>
    <row r="1375" spans="1:10" x14ac:dyDescent="0.3">
      <c r="A1375" s="28"/>
      <c r="B1375" s="28" t="s">
        <v>3223</v>
      </c>
      <c r="C1375" s="28" t="s">
        <v>3224</v>
      </c>
      <c r="D1375" s="28" t="s">
        <v>3183</v>
      </c>
      <c r="E1375" s="28" t="str">
        <f t="shared" si="24"/>
        <v>1.8</v>
      </c>
      <c r="F1375" s="28">
        <v>62</v>
      </c>
      <c r="G1375" s="28" t="s">
        <v>3225</v>
      </c>
      <c r="H1375" s="28" t="s">
        <v>44</v>
      </c>
      <c r="I1375" s="28"/>
      <c r="J1375" s="28"/>
    </row>
    <row r="1376" spans="1:10" x14ac:dyDescent="0.3">
      <c r="A1376" s="28"/>
      <c r="B1376" s="28" t="s">
        <v>3226</v>
      </c>
      <c r="C1376" s="28" t="s">
        <v>3227</v>
      </c>
      <c r="D1376" s="28" t="s">
        <v>3183</v>
      </c>
      <c r="E1376" s="28" t="str">
        <f t="shared" si="24"/>
        <v>1.8</v>
      </c>
      <c r="F1376" s="28">
        <v>60</v>
      </c>
      <c r="G1376" s="28" t="s">
        <v>3228</v>
      </c>
      <c r="H1376" s="28" t="s">
        <v>273</v>
      </c>
      <c r="I1376" s="28"/>
      <c r="J1376" s="28"/>
    </row>
    <row r="1377" spans="1:10" x14ac:dyDescent="0.3">
      <c r="A1377" s="28"/>
      <c r="B1377" s="28" t="s">
        <v>3229</v>
      </c>
      <c r="C1377" s="28" t="s">
        <v>3230</v>
      </c>
      <c r="D1377" s="28" t="s">
        <v>3183</v>
      </c>
      <c r="E1377" s="28" t="str">
        <f t="shared" si="24"/>
        <v>1.8</v>
      </c>
      <c r="F1377" s="28">
        <v>69</v>
      </c>
      <c r="G1377" s="28" t="s">
        <v>268</v>
      </c>
      <c r="H1377" s="28" t="s">
        <v>313</v>
      </c>
      <c r="I1377" s="28"/>
      <c r="J1377" s="28"/>
    </row>
    <row r="1378" spans="1:10" x14ac:dyDescent="0.3">
      <c r="A1378" s="28"/>
      <c r="B1378" s="28" t="s">
        <v>3231</v>
      </c>
      <c r="C1378" s="28" t="s">
        <v>3232</v>
      </c>
      <c r="D1378" s="28" t="s">
        <v>3183</v>
      </c>
      <c r="E1378" s="28" t="str">
        <f t="shared" si="24"/>
        <v>1.8</v>
      </c>
      <c r="F1378" s="28">
        <v>71</v>
      </c>
      <c r="G1378" s="28" t="s">
        <v>2167</v>
      </c>
      <c r="H1378" s="28" t="s">
        <v>3233</v>
      </c>
      <c r="I1378" s="28"/>
      <c r="J1378" s="28"/>
    </row>
    <row r="1379" spans="1:10" x14ac:dyDescent="0.3">
      <c r="A1379" s="28"/>
      <c r="B1379" s="28" t="s">
        <v>3234</v>
      </c>
      <c r="C1379" s="28" t="s">
        <v>3235</v>
      </c>
      <c r="D1379" s="28" t="s">
        <v>3183</v>
      </c>
      <c r="E1379" s="28" t="str">
        <f t="shared" si="24"/>
        <v>1.8</v>
      </c>
      <c r="F1379" s="28">
        <v>86</v>
      </c>
      <c r="G1379" s="28" t="s">
        <v>3236</v>
      </c>
      <c r="H1379" s="28" t="s">
        <v>3005</v>
      </c>
      <c r="I1379" s="28"/>
      <c r="J1379" s="28"/>
    </row>
    <row r="1380" spans="1:10" x14ac:dyDescent="0.3">
      <c r="A1380" s="28"/>
      <c r="B1380" s="28" t="s">
        <v>3237</v>
      </c>
      <c r="C1380" s="28" t="s">
        <v>3238</v>
      </c>
      <c r="D1380" s="28" t="s">
        <v>3183</v>
      </c>
      <c r="E1380" s="28" t="str">
        <f t="shared" si="24"/>
        <v>1.8</v>
      </c>
      <c r="F1380" s="28">
        <v>69</v>
      </c>
      <c r="G1380" s="28" t="s">
        <v>63</v>
      </c>
      <c r="H1380" s="28" t="s">
        <v>44</v>
      </c>
      <c r="I1380" s="28"/>
      <c r="J1380" s="28"/>
    </row>
    <row r="1381" spans="1:10" x14ac:dyDescent="0.3">
      <c r="A1381" s="28"/>
      <c r="B1381" s="28"/>
      <c r="C1381" s="28"/>
      <c r="D1381" s="28"/>
      <c r="E1381" s="28" t="str">
        <f t="shared" si="24"/>
        <v/>
      </c>
      <c r="F1381" s="28"/>
      <c r="G1381" s="28"/>
      <c r="H1381" s="28"/>
      <c r="I1381" s="28"/>
      <c r="J1381" s="28"/>
    </row>
    <row r="1382" spans="1:10" x14ac:dyDescent="0.3">
      <c r="A1382" s="28"/>
      <c r="B1382" s="28" t="s">
        <v>3239</v>
      </c>
      <c r="C1382" s="28" t="s">
        <v>3240</v>
      </c>
      <c r="D1382" s="28" t="s">
        <v>3183</v>
      </c>
      <c r="E1382" s="28" t="str">
        <f t="shared" si="24"/>
        <v>1.8</v>
      </c>
      <c r="F1382" s="28">
        <v>56</v>
      </c>
      <c r="G1382" s="28" t="s">
        <v>620</v>
      </c>
      <c r="H1382" s="28" t="s">
        <v>10</v>
      </c>
      <c r="I1382" s="28"/>
      <c r="J1382" s="28"/>
    </row>
    <row r="1383" spans="1:10" x14ac:dyDescent="0.3">
      <c r="A1383" s="28"/>
      <c r="B1383" s="28" t="s">
        <v>3241</v>
      </c>
      <c r="C1383" s="28" t="s">
        <v>3242</v>
      </c>
      <c r="D1383" s="28" t="s">
        <v>3183</v>
      </c>
      <c r="E1383" s="28" t="str">
        <f t="shared" si="24"/>
        <v>1.8</v>
      </c>
      <c r="F1383" s="28">
        <v>64</v>
      </c>
      <c r="G1383" s="28" t="s">
        <v>189</v>
      </c>
      <c r="H1383" s="28" t="s">
        <v>996</v>
      </c>
      <c r="I1383" s="28"/>
      <c r="J1383" s="28"/>
    </row>
    <row r="1384" spans="1:10" x14ac:dyDescent="0.3">
      <c r="A1384" s="28"/>
      <c r="B1384" s="28" t="s">
        <v>3243</v>
      </c>
      <c r="C1384" s="28" t="s">
        <v>3244</v>
      </c>
      <c r="D1384" s="28" t="s">
        <v>3183</v>
      </c>
      <c r="E1384" s="28" t="str">
        <f t="shared" si="24"/>
        <v>1.8</v>
      </c>
      <c r="F1384" s="28">
        <v>68</v>
      </c>
      <c r="G1384" s="28" t="s">
        <v>3228</v>
      </c>
      <c r="H1384" s="28" t="s">
        <v>6</v>
      </c>
      <c r="I1384" s="28"/>
      <c r="J1384" s="28"/>
    </row>
    <row r="1385" spans="1:10" x14ac:dyDescent="0.3">
      <c r="A1385" s="28"/>
      <c r="B1385" s="28" t="s">
        <v>3245</v>
      </c>
      <c r="C1385" s="28" t="s">
        <v>3246</v>
      </c>
      <c r="D1385" s="28" t="s">
        <v>3183</v>
      </c>
      <c r="E1385" s="28" t="str">
        <f t="shared" si="24"/>
        <v>1.8</v>
      </c>
      <c r="F1385" s="28">
        <v>78</v>
      </c>
      <c r="G1385" s="28" t="s">
        <v>1095</v>
      </c>
      <c r="H1385" s="28" t="s">
        <v>44</v>
      </c>
      <c r="I1385" s="28"/>
      <c r="J1385" s="28"/>
    </row>
    <row r="1386" spans="1:10" x14ac:dyDescent="0.3">
      <c r="A1386" s="28"/>
      <c r="B1386" s="28" t="s">
        <v>3247</v>
      </c>
      <c r="C1386" s="28" t="s">
        <v>3248</v>
      </c>
      <c r="D1386" s="28" t="s">
        <v>3183</v>
      </c>
      <c r="E1386" s="28" t="str">
        <f t="shared" si="24"/>
        <v>1.8</v>
      </c>
      <c r="F1386" s="28">
        <v>56</v>
      </c>
      <c r="G1386" s="28" t="s">
        <v>3249</v>
      </c>
      <c r="H1386" s="28" t="s">
        <v>7</v>
      </c>
      <c r="I1386" s="28"/>
      <c r="J1386" s="28"/>
    </row>
    <row r="1387" spans="1:10" x14ac:dyDescent="0.3">
      <c r="A1387" s="28"/>
      <c r="B1387" s="28" t="s">
        <v>3250</v>
      </c>
      <c r="C1387" s="28" t="s">
        <v>3251</v>
      </c>
      <c r="D1387" s="28" t="s">
        <v>3183</v>
      </c>
      <c r="E1387" s="28" t="str">
        <f t="shared" si="24"/>
        <v>1.8</v>
      </c>
      <c r="F1387" s="28">
        <v>50</v>
      </c>
      <c r="G1387" s="28" t="s">
        <v>3252</v>
      </c>
      <c r="H1387" s="28" t="s">
        <v>1551</v>
      </c>
      <c r="I1387" s="28"/>
      <c r="J1387" s="28"/>
    </row>
    <row r="1388" spans="1:10" x14ac:dyDescent="0.3">
      <c r="A1388" s="28"/>
      <c r="B1388" s="28" t="s">
        <v>3253</v>
      </c>
      <c r="C1388" s="28" t="s">
        <v>3254</v>
      </c>
      <c r="D1388" s="28" t="s">
        <v>3183</v>
      </c>
      <c r="E1388" s="28" t="str">
        <f t="shared" si="24"/>
        <v>1.8</v>
      </c>
      <c r="F1388" s="28">
        <v>77</v>
      </c>
      <c r="G1388" s="28" t="s">
        <v>1453</v>
      </c>
      <c r="H1388" s="28" t="s">
        <v>44</v>
      </c>
      <c r="I1388" s="28"/>
      <c r="J1388" s="28"/>
    </row>
    <row r="1389" spans="1:10" x14ac:dyDescent="0.3">
      <c r="A1389" s="28"/>
      <c r="B1389" s="28" t="s">
        <v>3255</v>
      </c>
      <c r="C1389" s="28" t="s">
        <v>3256</v>
      </c>
      <c r="D1389" s="28" t="s">
        <v>3183</v>
      </c>
      <c r="E1389" s="28" t="str">
        <f t="shared" si="24"/>
        <v>1.8</v>
      </c>
      <c r="F1389" s="28">
        <v>57</v>
      </c>
      <c r="G1389" s="28" t="s">
        <v>3257</v>
      </c>
      <c r="H1389" s="28" t="s">
        <v>166</v>
      </c>
      <c r="I1389" s="28"/>
      <c r="J1389" s="28"/>
    </row>
    <row r="1390" spans="1:10" x14ac:dyDescent="0.3">
      <c r="A1390" s="28"/>
      <c r="B1390" s="28" t="s">
        <v>3258</v>
      </c>
      <c r="C1390" s="28" t="s">
        <v>3259</v>
      </c>
      <c r="D1390" s="28" t="s">
        <v>3183</v>
      </c>
      <c r="E1390" s="28" t="str">
        <f t="shared" si="24"/>
        <v>1.8</v>
      </c>
      <c r="F1390" s="28">
        <v>51</v>
      </c>
      <c r="G1390" s="28" t="s">
        <v>3260</v>
      </c>
      <c r="H1390" s="28" t="s">
        <v>44</v>
      </c>
      <c r="I1390" s="28"/>
      <c r="J1390" s="28"/>
    </row>
    <row r="1391" spans="1:10" x14ac:dyDescent="0.3">
      <c r="A1391" s="28"/>
      <c r="B1391" s="28" t="s">
        <v>3261</v>
      </c>
      <c r="C1391" s="28" t="s">
        <v>3262</v>
      </c>
      <c r="D1391" s="28" t="s">
        <v>3183</v>
      </c>
      <c r="E1391" s="28" t="str">
        <f t="shared" si="24"/>
        <v>1.8</v>
      </c>
      <c r="F1391" s="28">
        <v>46</v>
      </c>
      <c r="G1391" s="28" t="s">
        <v>122</v>
      </c>
      <c r="H1391" s="28" t="s">
        <v>161</v>
      </c>
      <c r="I1391" s="28"/>
      <c r="J1391" s="28"/>
    </row>
    <row r="1392" spans="1:10" x14ac:dyDescent="0.3">
      <c r="A1392" s="28"/>
      <c r="B1392" s="28"/>
      <c r="C1392" s="28"/>
      <c r="D1392" s="28"/>
      <c r="E1392" s="28" t="str">
        <f t="shared" si="24"/>
        <v/>
      </c>
      <c r="F1392" s="28"/>
      <c r="G1392" s="28"/>
      <c r="H1392" s="28"/>
      <c r="I1392" s="28"/>
      <c r="J1392" s="28"/>
    </row>
    <row r="1393" spans="1:10" x14ac:dyDescent="0.3">
      <c r="A1393" s="28"/>
      <c r="B1393" s="28" t="s">
        <v>3263</v>
      </c>
      <c r="C1393" s="28" t="s">
        <v>3264</v>
      </c>
      <c r="D1393" s="28" t="s">
        <v>3183</v>
      </c>
      <c r="E1393" s="28" t="str">
        <f t="shared" si="24"/>
        <v>1.8</v>
      </c>
      <c r="F1393" s="28">
        <v>63</v>
      </c>
      <c r="G1393" s="28" t="s">
        <v>1630</v>
      </c>
      <c r="H1393" s="28" t="s">
        <v>4</v>
      </c>
      <c r="I1393" s="28"/>
      <c r="J1393" s="28"/>
    </row>
    <row r="1394" spans="1:10" x14ac:dyDescent="0.3">
      <c r="A1394" s="28"/>
      <c r="B1394" s="28" t="s">
        <v>3265</v>
      </c>
      <c r="C1394" s="28" t="s">
        <v>3266</v>
      </c>
      <c r="D1394" s="28" t="s">
        <v>3183</v>
      </c>
      <c r="E1394" s="28" t="str">
        <f t="shared" si="24"/>
        <v>1.8</v>
      </c>
      <c r="F1394" s="28">
        <v>76</v>
      </c>
      <c r="G1394" s="28" t="s">
        <v>173</v>
      </c>
      <c r="H1394" s="28" t="s">
        <v>64</v>
      </c>
      <c r="I1394" s="28"/>
      <c r="J1394" s="28"/>
    </row>
    <row r="1395" spans="1:10" x14ac:dyDescent="0.3">
      <c r="A1395" s="28"/>
      <c r="B1395" s="28" t="s">
        <v>3267</v>
      </c>
      <c r="C1395" s="28" t="s">
        <v>3268</v>
      </c>
      <c r="D1395" s="28" t="s">
        <v>3183</v>
      </c>
      <c r="E1395" s="28" t="str">
        <f t="shared" si="24"/>
        <v>1.8</v>
      </c>
      <c r="F1395" s="28">
        <v>54</v>
      </c>
      <c r="G1395" s="28" t="s">
        <v>3269</v>
      </c>
      <c r="H1395" s="28" t="s">
        <v>1</v>
      </c>
      <c r="I1395" s="28"/>
      <c r="J1395" s="28"/>
    </row>
    <row r="1396" spans="1:10" x14ac:dyDescent="0.3">
      <c r="A1396" s="28"/>
      <c r="B1396" s="28" t="s">
        <v>3270</v>
      </c>
      <c r="C1396" s="28" t="s">
        <v>3271</v>
      </c>
      <c r="D1396" s="28" t="s">
        <v>3183</v>
      </c>
      <c r="E1396" s="28" t="str">
        <f t="shared" si="24"/>
        <v>1.8</v>
      </c>
      <c r="F1396" s="28">
        <v>60</v>
      </c>
      <c r="G1396" s="28" t="s">
        <v>3272</v>
      </c>
      <c r="H1396" s="28" t="s">
        <v>44</v>
      </c>
      <c r="I1396" s="28"/>
      <c r="J1396" s="28"/>
    </row>
    <row r="1397" spans="1:10" x14ac:dyDescent="0.3">
      <c r="A1397" s="28"/>
      <c r="B1397" s="28" t="s">
        <v>3273</v>
      </c>
      <c r="C1397" s="28" t="s">
        <v>3274</v>
      </c>
      <c r="D1397" s="28" t="s">
        <v>3183</v>
      </c>
      <c r="E1397" s="28" t="str">
        <f t="shared" si="24"/>
        <v>1.8</v>
      </c>
      <c r="F1397" s="28">
        <v>76</v>
      </c>
      <c r="G1397" s="28" t="s">
        <v>3275</v>
      </c>
      <c r="H1397" s="28" t="s">
        <v>7</v>
      </c>
      <c r="I1397" s="28"/>
      <c r="J1397" s="28"/>
    </row>
    <row r="1398" spans="1:10" x14ac:dyDescent="0.3">
      <c r="A1398" s="28"/>
      <c r="B1398" s="28" t="s">
        <v>3276</v>
      </c>
      <c r="C1398" s="28" t="s">
        <v>3277</v>
      </c>
      <c r="D1398" s="28" t="s">
        <v>3183</v>
      </c>
      <c r="E1398" s="28" t="str">
        <f t="shared" si="24"/>
        <v>1.8</v>
      </c>
      <c r="F1398" s="28">
        <v>52</v>
      </c>
      <c r="G1398" s="28" t="s">
        <v>431</v>
      </c>
      <c r="H1398" s="28" t="s">
        <v>10</v>
      </c>
      <c r="I1398" s="28"/>
      <c r="J1398" s="28"/>
    </row>
    <row r="1399" spans="1:10" x14ac:dyDescent="0.3">
      <c r="A1399" s="28"/>
      <c r="B1399" s="28" t="s">
        <v>3278</v>
      </c>
      <c r="C1399" s="28" t="s">
        <v>3279</v>
      </c>
      <c r="D1399" s="28" t="s">
        <v>3183</v>
      </c>
      <c r="E1399" s="28" t="str">
        <f t="shared" si="24"/>
        <v>1.8</v>
      </c>
      <c r="F1399" s="28">
        <v>49</v>
      </c>
      <c r="G1399" s="28" t="s">
        <v>833</v>
      </c>
      <c r="H1399" s="28" t="s">
        <v>146</v>
      </c>
      <c r="I1399" s="28"/>
      <c r="J1399" s="28"/>
    </row>
    <row r="1400" spans="1:10" x14ac:dyDescent="0.3">
      <c r="A1400" s="28"/>
      <c r="B1400" s="28" t="s">
        <v>3280</v>
      </c>
      <c r="C1400" s="28" t="s">
        <v>3281</v>
      </c>
      <c r="D1400" s="28" t="s">
        <v>3183</v>
      </c>
      <c r="E1400" s="28" t="str">
        <f t="shared" si="24"/>
        <v>1.8</v>
      </c>
      <c r="F1400" s="28">
        <v>52</v>
      </c>
      <c r="G1400" s="28" t="s">
        <v>3282</v>
      </c>
      <c r="H1400" s="28" t="s">
        <v>10</v>
      </c>
      <c r="I1400" s="28"/>
      <c r="J1400" s="28"/>
    </row>
    <row r="1401" spans="1:10" x14ac:dyDescent="0.3">
      <c r="A1401" s="28"/>
      <c r="B1401" s="28" t="s">
        <v>3283</v>
      </c>
      <c r="C1401" s="28" t="s">
        <v>3284</v>
      </c>
      <c r="D1401" s="28" t="s">
        <v>3183</v>
      </c>
      <c r="E1401" s="28" t="str">
        <f t="shared" si="24"/>
        <v>1.8</v>
      </c>
      <c r="F1401" s="28">
        <v>60</v>
      </c>
      <c r="G1401" s="28" t="s">
        <v>122</v>
      </c>
      <c r="H1401" s="28" t="s">
        <v>146</v>
      </c>
      <c r="I1401" s="28"/>
      <c r="J1401" s="28"/>
    </row>
    <row r="1402" spans="1:10" x14ac:dyDescent="0.3">
      <c r="A1402" s="28"/>
      <c r="B1402" s="28" t="s">
        <v>3285</v>
      </c>
      <c r="C1402" s="28" t="s">
        <v>3286</v>
      </c>
      <c r="D1402" s="28" t="s">
        <v>3183</v>
      </c>
      <c r="E1402" s="28" t="str">
        <f t="shared" si="24"/>
        <v>1.8</v>
      </c>
      <c r="F1402" s="28">
        <v>61</v>
      </c>
      <c r="G1402" s="28" t="s">
        <v>199</v>
      </c>
      <c r="H1402" s="28" t="s">
        <v>44</v>
      </c>
      <c r="I1402" s="28"/>
      <c r="J1402" s="28"/>
    </row>
    <row r="1403" spans="1:10" x14ac:dyDescent="0.3">
      <c r="A1403" s="28"/>
      <c r="B1403" s="28"/>
      <c r="C1403" s="28"/>
      <c r="D1403" s="28"/>
      <c r="E1403" s="28" t="str">
        <f t="shared" si="24"/>
        <v/>
      </c>
      <c r="F1403" s="28"/>
      <c r="G1403" s="28"/>
      <c r="H1403" s="28"/>
      <c r="I1403" s="28"/>
      <c r="J1403" s="28"/>
    </row>
    <row r="1404" spans="1:10" x14ac:dyDescent="0.3">
      <c r="A1404" s="28"/>
      <c r="B1404" s="28" t="s">
        <v>3287</v>
      </c>
      <c r="C1404" s="28" t="s">
        <v>3288</v>
      </c>
      <c r="D1404" s="28" t="s">
        <v>3183</v>
      </c>
      <c r="E1404" s="28" t="str">
        <f t="shared" si="24"/>
        <v>1.8</v>
      </c>
      <c r="F1404" s="28">
        <v>65</v>
      </c>
      <c r="G1404" s="28" t="s">
        <v>3289</v>
      </c>
      <c r="H1404" s="28" t="s">
        <v>10</v>
      </c>
      <c r="I1404" s="28"/>
      <c r="J1404" s="28"/>
    </row>
    <row r="1405" spans="1:10" x14ac:dyDescent="0.3">
      <c r="A1405" s="28"/>
      <c r="B1405" s="28" t="s">
        <v>3290</v>
      </c>
      <c r="C1405" s="28" t="s">
        <v>3291</v>
      </c>
      <c r="D1405" s="28" t="s">
        <v>3183</v>
      </c>
      <c r="E1405" s="28" t="str">
        <f t="shared" si="24"/>
        <v>1.8</v>
      </c>
      <c r="F1405" s="28" t="s">
        <v>8</v>
      </c>
      <c r="G1405" s="28" t="s">
        <v>145</v>
      </c>
      <c r="H1405" s="28" t="s">
        <v>1888</v>
      </c>
      <c r="I1405" s="28"/>
      <c r="J1405" s="28"/>
    </row>
    <row r="1406" spans="1:10" x14ac:dyDescent="0.3">
      <c r="A1406" s="28"/>
      <c r="B1406" s="28" t="s">
        <v>3292</v>
      </c>
      <c r="C1406" s="28" t="s">
        <v>3293</v>
      </c>
      <c r="D1406" s="28" t="s">
        <v>3183</v>
      </c>
      <c r="E1406" s="28" t="str">
        <f t="shared" si="24"/>
        <v>1.8</v>
      </c>
      <c r="F1406" s="28">
        <v>58</v>
      </c>
      <c r="G1406" s="28" t="s">
        <v>199</v>
      </c>
      <c r="H1406" s="28" t="s">
        <v>44</v>
      </c>
      <c r="I1406" s="28"/>
      <c r="J1406" s="28"/>
    </row>
    <row r="1407" spans="1:10" x14ac:dyDescent="0.3">
      <c r="A1407" s="28"/>
      <c r="B1407" s="28" t="s">
        <v>3294</v>
      </c>
      <c r="C1407" s="28" t="s">
        <v>3295</v>
      </c>
      <c r="D1407" s="28" t="s">
        <v>3183</v>
      </c>
      <c r="E1407" s="28" t="str">
        <f t="shared" si="24"/>
        <v>1.8</v>
      </c>
      <c r="F1407" s="28">
        <v>56</v>
      </c>
      <c r="G1407" s="28" t="s">
        <v>122</v>
      </c>
      <c r="H1407" s="28" t="s">
        <v>10</v>
      </c>
      <c r="I1407" s="28"/>
      <c r="J1407" s="28"/>
    </row>
    <row r="1408" spans="1:10" x14ac:dyDescent="0.3">
      <c r="A1408" s="28"/>
      <c r="B1408" s="28" t="s">
        <v>3296</v>
      </c>
      <c r="C1408" s="28" t="s">
        <v>3297</v>
      </c>
      <c r="D1408" s="28" t="s">
        <v>3183</v>
      </c>
      <c r="E1408" s="28" t="str">
        <f t="shared" si="24"/>
        <v>1.8</v>
      </c>
      <c r="F1408" s="28">
        <v>62</v>
      </c>
      <c r="G1408" s="28" t="s">
        <v>189</v>
      </c>
      <c r="H1408" s="28" t="s">
        <v>6</v>
      </c>
      <c r="I1408" s="28"/>
      <c r="J1408" s="28"/>
    </row>
    <row r="1409" spans="1:10" x14ac:dyDescent="0.3">
      <c r="A1409" s="28"/>
      <c r="B1409" s="28" t="s">
        <v>3298</v>
      </c>
      <c r="C1409" s="28" t="s">
        <v>3299</v>
      </c>
      <c r="D1409" s="28" t="s">
        <v>3183</v>
      </c>
      <c r="E1409" s="28" t="str">
        <f t="shared" si="24"/>
        <v>1.8</v>
      </c>
      <c r="F1409" s="28">
        <v>59</v>
      </c>
      <c r="G1409" s="28" t="s">
        <v>3300</v>
      </c>
      <c r="H1409" s="28" t="s">
        <v>44</v>
      </c>
      <c r="I1409" s="28"/>
      <c r="J1409" s="28"/>
    </row>
    <row r="1410" spans="1:10" x14ac:dyDescent="0.3">
      <c r="A1410" s="28"/>
      <c r="B1410" s="28" t="s">
        <v>3301</v>
      </c>
      <c r="C1410" s="28" t="s">
        <v>3302</v>
      </c>
      <c r="D1410" s="28" t="s">
        <v>3183</v>
      </c>
      <c r="E1410" s="28" t="str">
        <f t="shared" si="24"/>
        <v>1.8</v>
      </c>
      <c r="F1410" s="28">
        <v>95</v>
      </c>
      <c r="G1410" s="28" t="s">
        <v>145</v>
      </c>
      <c r="H1410" s="28" t="s">
        <v>1073</v>
      </c>
      <c r="I1410" s="28"/>
      <c r="J1410" s="28"/>
    </row>
    <row r="1411" spans="1:10" x14ac:dyDescent="0.3">
      <c r="A1411" s="28"/>
      <c r="B1411" s="28" t="s">
        <v>3303</v>
      </c>
      <c r="C1411" s="28" t="s">
        <v>3304</v>
      </c>
      <c r="D1411" s="28" t="s">
        <v>3183</v>
      </c>
      <c r="E1411" s="28" t="str">
        <f t="shared" si="24"/>
        <v>1.8</v>
      </c>
      <c r="F1411" s="28">
        <v>63</v>
      </c>
      <c r="G1411" s="28" t="s">
        <v>3305</v>
      </c>
      <c r="H1411" s="28" t="s">
        <v>7</v>
      </c>
      <c r="I1411" s="28"/>
      <c r="J1411" s="28"/>
    </row>
    <row r="1412" spans="1:10" x14ac:dyDescent="0.3">
      <c r="A1412" s="28"/>
      <c r="B1412" s="28" t="s">
        <v>3306</v>
      </c>
      <c r="C1412" s="28" t="s">
        <v>3307</v>
      </c>
      <c r="D1412" s="28" t="s">
        <v>3183</v>
      </c>
      <c r="E1412" s="28" t="str">
        <f t="shared" si="24"/>
        <v>1.8</v>
      </c>
      <c r="F1412" s="28">
        <v>83</v>
      </c>
      <c r="G1412" s="28" t="s">
        <v>173</v>
      </c>
      <c r="H1412" s="28" t="s">
        <v>166</v>
      </c>
      <c r="I1412" s="28"/>
      <c r="J1412" s="28"/>
    </row>
    <row r="1413" spans="1:10" x14ac:dyDescent="0.3">
      <c r="A1413" s="28"/>
      <c r="B1413" s="28" t="s">
        <v>3308</v>
      </c>
      <c r="C1413" s="28" t="s">
        <v>3309</v>
      </c>
      <c r="D1413" s="28" t="s">
        <v>3183</v>
      </c>
      <c r="E1413" s="28" t="str">
        <f t="shared" si="24"/>
        <v>1.8</v>
      </c>
      <c r="F1413" s="28">
        <v>57</v>
      </c>
      <c r="G1413" s="28" t="s">
        <v>142</v>
      </c>
      <c r="H1413" s="28" t="s">
        <v>6</v>
      </c>
      <c r="I1413" s="28"/>
      <c r="J1413" s="28"/>
    </row>
    <row r="1414" spans="1:10" x14ac:dyDescent="0.3">
      <c r="A1414" s="28"/>
      <c r="B1414" s="28"/>
      <c r="C1414" s="28"/>
      <c r="D1414" s="28"/>
      <c r="E1414" s="28" t="str">
        <f t="shared" si="24"/>
        <v/>
      </c>
      <c r="F1414" s="28"/>
      <c r="G1414" s="28"/>
      <c r="H1414" s="28"/>
      <c r="I1414" s="28"/>
      <c r="J1414" s="28"/>
    </row>
    <row r="1415" spans="1:10" x14ac:dyDescent="0.3">
      <c r="A1415" s="28"/>
      <c r="B1415" s="28" t="s">
        <v>3310</v>
      </c>
      <c r="C1415" s="28" t="s">
        <v>3311</v>
      </c>
      <c r="D1415" s="28" t="s">
        <v>3183</v>
      </c>
      <c r="E1415" s="28" t="str">
        <f t="shared" si="24"/>
        <v>1.8</v>
      </c>
      <c r="F1415" s="28">
        <v>70</v>
      </c>
      <c r="G1415" s="28" t="s">
        <v>3312</v>
      </c>
      <c r="H1415" s="28" t="s">
        <v>44</v>
      </c>
      <c r="I1415" s="28"/>
      <c r="J1415" s="28"/>
    </row>
    <row r="1416" spans="1:10" x14ac:dyDescent="0.3">
      <c r="A1416" s="28"/>
      <c r="B1416" s="28" t="s">
        <v>3313</v>
      </c>
      <c r="C1416" s="28" t="s">
        <v>3314</v>
      </c>
      <c r="D1416" s="28" t="s">
        <v>3183</v>
      </c>
      <c r="E1416" s="28" t="str">
        <f t="shared" ref="E1416:E1479" si="25">MID(D1416,2,3)</f>
        <v>1.8</v>
      </c>
      <c r="F1416" s="28">
        <v>63</v>
      </c>
      <c r="G1416" s="28" t="s">
        <v>3315</v>
      </c>
      <c r="H1416" s="28" t="s">
        <v>364</v>
      </c>
      <c r="I1416" s="28"/>
      <c r="J1416" s="28"/>
    </row>
    <row r="1417" spans="1:10" x14ac:dyDescent="0.3">
      <c r="A1417" s="28"/>
      <c r="B1417" s="28" t="s">
        <v>3316</v>
      </c>
      <c r="C1417" s="28" t="s">
        <v>3317</v>
      </c>
      <c r="D1417" s="28" t="s">
        <v>3318</v>
      </c>
      <c r="E1417" s="28" t="str">
        <f t="shared" si="25"/>
        <v>1.7</v>
      </c>
      <c r="F1417" s="28">
        <v>74</v>
      </c>
      <c r="G1417" s="28" t="s">
        <v>3319</v>
      </c>
      <c r="H1417" s="28" t="s">
        <v>44</v>
      </c>
      <c r="I1417" s="28"/>
      <c r="J1417" s="28"/>
    </row>
    <row r="1418" spans="1:10" x14ac:dyDescent="0.3">
      <c r="A1418" s="28"/>
      <c r="B1418" s="28" t="s">
        <v>3320</v>
      </c>
      <c r="C1418" s="28" t="s">
        <v>3321</v>
      </c>
      <c r="D1418" s="28" t="s">
        <v>3318</v>
      </c>
      <c r="E1418" s="28" t="str">
        <f t="shared" si="25"/>
        <v>1.7</v>
      </c>
      <c r="F1418" s="28">
        <v>73</v>
      </c>
      <c r="G1418" s="28" t="s">
        <v>3228</v>
      </c>
      <c r="H1418" s="28" t="s">
        <v>44</v>
      </c>
      <c r="I1418" s="28"/>
      <c r="J1418" s="28"/>
    </row>
    <row r="1419" spans="1:10" x14ac:dyDescent="0.3">
      <c r="A1419" s="28"/>
      <c r="B1419" s="28" t="s">
        <v>3322</v>
      </c>
      <c r="C1419" s="28" t="s">
        <v>3323</v>
      </c>
      <c r="D1419" s="28" t="s">
        <v>3318</v>
      </c>
      <c r="E1419" s="28" t="str">
        <f t="shared" si="25"/>
        <v>1.7</v>
      </c>
      <c r="F1419" s="28">
        <v>65</v>
      </c>
      <c r="G1419" s="28" t="s">
        <v>2224</v>
      </c>
      <c r="H1419" s="28" t="s">
        <v>235</v>
      </c>
      <c r="I1419" s="28"/>
      <c r="J1419" s="28"/>
    </row>
    <row r="1420" spans="1:10" x14ac:dyDescent="0.3">
      <c r="A1420" s="28"/>
      <c r="B1420" s="28" t="s">
        <v>3324</v>
      </c>
      <c r="C1420" s="28" t="s">
        <v>3325</v>
      </c>
      <c r="D1420" s="28" t="s">
        <v>3318</v>
      </c>
      <c r="E1420" s="28" t="str">
        <f t="shared" si="25"/>
        <v>1.7</v>
      </c>
      <c r="F1420" s="28">
        <v>67</v>
      </c>
      <c r="G1420" s="28" t="s">
        <v>3326</v>
      </c>
      <c r="H1420" s="28" t="s">
        <v>412</v>
      </c>
      <c r="I1420" s="28"/>
      <c r="J1420" s="28"/>
    </row>
    <row r="1421" spans="1:10" x14ac:dyDescent="0.3">
      <c r="A1421" s="28"/>
      <c r="B1421" s="28" t="s">
        <v>3327</v>
      </c>
      <c r="C1421" s="28" t="s">
        <v>3328</v>
      </c>
      <c r="D1421" s="28" t="s">
        <v>3318</v>
      </c>
      <c r="E1421" s="28" t="str">
        <f t="shared" si="25"/>
        <v>1.7</v>
      </c>
      <c r="F1421" s="28">
        <v>74</v>
      </c>
      <c r="G1421" s="28" t="s">
        <v>145</v>
      </c>
      <c r="H1421" s="28" t="s">
        <v>438</v>
      </c>
      <c r="I1421" s="28"/>
      <c r="J1421" s="28"/>
    </row>
    <row r="1422" spans="1:10" x14ac:dyDescent="0.3">
      <c r="A1422" s="28"/>
      <c r="B1422" s="28" t="s">
        <v>3329</v>
      </c>
      <c r="C1422" s="28" t="s">
        <v>3330</v>
      </c>
      <c r="D1422" s="28" t="s">
        <v>3318</v>
      </c>
      <c r="E1422" s="28" t="str">
        <f t="shared" si="25"/>
        <v>1.7</v>
      </c>
      <c r="F1422" s="28">
        <v>75</v>
      </c>
      <c r="G1422" s="28" t="s">
        <v>2618</v>
      </c>
      <c r="H1422" s="28" t="s">
        <v>438</v>
      </c>
      <c r="I1422" s="28"/>
      <c r="J1422" s="28"/>
    </row>
    <row r="1423" spans="1:10" x14ac:dyDescent="0.3">
      <c r="A1423" s="28"/>
      <c r="B1423" s="28" t="s">
        <v>3331</v>
      </c>
      <c r="C1423" s="28" t="s">
        <v>3332</v>
      </c>
      <c r="D1423" s="28" t="s">
        <v>3318</v>
      </c>
      <c r="E1423" s="28" t="str">
        <f t="shared" si="25"/>
        <v>1.7</v>
      </c>
      <c r="F1423" s="28">
        <v>77</v>
      </c>
      <c r="G1423" s="28" t="s">
        <v>602</v>
      </c>
      <c r="H1423" s="28" t="s">
        <v>4</v>
      </c>
      <c r="I1423" s="28"/>
      <c r="J1423" s="28"/>
    </row>
    <row r="1424" spans="1:10" x14ac:dyDescent="0.3">
      <c r="A1424" s="28"/>
      <c r="B1424" s="28" t="s">
        <v>3333</v>
      </c>
      <c r="C1424" s="28" t="s">
        <v>3334</v>
      </c>
      <c r="D1424" s="28" t="s">
        <v>3318</v>
      </c>
      <c r="E1424" s="28" t="str">
        <f t="shared" si="25"/>
        <v>1.7</v>
      </c>
      <c r="F1424" s="28">
        <v>62</v>
      </c>
      <c r="G1424" s="28" t="s">
        <v>3335</v>
      </c>
      <c r="H1424" s="28" t="s">
        <v>4</v>
      </c>
      <c r="I1424" s="28"/>
      <c r="J1424" s="28"/>
    </row>
    <row r="1425" spans="1:10" x14ac:dyDescent="0.3">
      <c r="A1425" s="28"/>
      <c r="B1425" s="28"/>
      <c r="C1425" s="28"/>
      <c r="D1425" s="28"/>
      <c r="E1425" s="28" t="str">
        <f t="shared" si="25"/>
        <v/>
      </c>
      <c r="F1425" s="28"/>
      <c r="G1425" s="28"/>
      <c r="H1425" s="28"/>
      <c r="I1425" s="28"/>
      <c r="J1425" s="28"/>
    </row>
    <row r="1426" spans="1:10" x14ac:dyDescent="0.3">
      <c r="A1426" s="28"/>
      <c r="B1426" s="28" t="s">
        <v>3333</v>
      </c>
      <c r="C1426" s="28" t="s">
        <v>3336</v>
      </c>
      <c r="D1426" s="28" t="s">
        <v>3318</v>
      </c>
      <c r="E1426" s="28" t="str">
        <f t="shared" si="25"/>
        <v>1.7</v>
      </c>
      <c r="F1426" s="28">
        <v>40</v>
      </c>
      <c r="G1426" s="28" t="s">
        <v>3335</v>
      </c>
      <c r="H1426" s="28" t="s">
        <v>4</v>
      </c>
      <c r="I1426" s="28"/>
      <c r="J1426" s="28"/>
    </row>
    <row r="1427" spans="1:10" x14ac:dyDescent="0.3">
      <c r="A1427" s="28"/>
      <c r="B1427" s="28" t="s">
        <v>3337</v>
      </c>
      <c r="C1427" s="28" t="s">
        <v>3338</v>
      </c>
      <c r="D1427" s="28" t="s">
        <v>3318</v>
      </c>
      <c r="E1427" s="28" t="str">
        <f t="shared" si="25"/>
        <v>1.7</v>
      </c>
      <c r="F1427" s="28">
        <v>51</v>
      </c>
      <c r="G1427" s="28" t="s">
        <v>1661</v>
      </c>
      <c r="H1427" s="28" t="s">
        <v>834</v>
      </c>
      <c r="I1427" s="28"/>
      <c r="J1427" s="28"/>
    </row>
    <row r="1428" spans="1:10" x14ac:dyDescent="0.3">
      <c r="A1428" s="28"/>
      <c r="B1428" s="28" t="s">
        <v>3339</v>
      </c>
      <c r="C1428" s="28" t="s">
        <v>3340</v>
      </c>
      <c r="D1428" s="28" t="s">
        <v>3318</v>
      </c>
      <c r="E1428" s="28" t="str">
        <f t="shared" si="25"/>
        <v>1.7</v>
      </c>
      <c r="F1428" s="28">
        <v>49</v>
      </c>
      <c r="G1428" s="28" t="s">
        <v>122</v>
      </c>
      <c r="H1428" s="28" t="s">
        <v>10</v>
      </c>
      <c r="I1428" s="28"/>
      <c r="J1428" s="28"/>
    </row>
    <row r="1429" spans="1:10" x14ac:dyDescent="0.3">
      <c r="A1429" s="28"/>
      <c r="B1429" s="28" t="s">
        <v>3341</v>
      </c>
      <c r="C1429" s="28" t="s">
        <v>3342</v>
      </c>
      <c r="D1429" s="28" t="s">
        <v>3318</v>
      </c>
      <c r="E1429" s="28" t="str">
        <f t="shared" si="25"/>
        <v>1.7</v>
      </c>
      <c r="F1429" s="28">
        <v>62</v>
      </c>
      <c r="G1429" s="28" t="s">
        <v>1713</v>
      </c>
      <c r="H1429" s="28" t="s">
        <v>44</v>
      </c>
      <c r="I1429" s="28"/>
      <c r="J1429" s="28"/>
    </row>
    <row r="1430" spans="1:10" x14ac:dyDescent="0.3">
      <c r="A1430" s="28"/>
      <c r="B1430" s="28" t="s">
        <v>3343</v>
      </c>
      <c r="C1430" s="28" t="s">
        <v>3344</v>
      </c>
      <c r="D1430" s="28" t="s">
        <v>3318</v>
      </c>
      <c r="E1430" s="28" t="str">
        <f t="shared" si="25"/>
        <v>1.7</v>
      </c>
      <c r="F1430" s="28">
        <v>74</v>
      </c>
      <c r="G1430" s="28" t="s">
        <v>3345</v>
      </c>
      <c r="H1430" s="28" t="s">
        <v>44</v>
      </c>
      <c r="I1430" s="28"/>
      <c r="J1430" s="28"/>
    </row>
    <row r="1431" spans="1:10" x14ac:dyDescent="0.3">
      <c r="A1431" s="28"/>
      <c r="B1431" s="28" t="s">
        <v>3346</v>
      </c>
      <c r="C1431" s="28" t="s">
        <v>3347</v>
      </c>
      <c r="D1431" s="28" t="s">
        <v>3318</v>
      </c>
      <c r="E1431" s="28" t="str">
        <f t="shared" si="25"/>
        <v>1.7</v>
      </c>
      <c r="F1431" s="28">
        <v>66</v>
      </c>
      <c r="G1431" s="28" t="s">
        <v>620</v>
      </c>
      <c r="H1431" s="28" t="s">
        <v>166</v>
      </c>
      <c r="I1431" s="28"/>
      <c r="J1431" s="28"/>
    </row>
    <row r="1432" spans="1:10" x14ac:dyDescent="0.3">
      <c r="A1432" s="28"/>
      <c r="B1432" s="28" t="s">
        <v>3348</v>
      </c>
      <c r="C1432" s="28" t="s">
        <v>3349</v>
      </c>
      <c r="D1432" s="28" t="s">
        <v>3318</v>
      </c>
      <c r="E1432" s="28" t="str">
        <f t="shared" si="25"/>
        <v>1.7</v>
      </c>
      <c r="F1432" s="28">
        <v>77</v>
      </c>
      <c r="G1432" s="28" t="s">
        <v>122</v>
      </c>
      <c r="H1432" s="28" t="s">
        <v>1</v>
      </c>
      <c r="I1432" s="28"/>
      <c r="J1432" s="28"/>
    </row>
    <row r="1433" spans="1:10" x14ac:dyDescent="0.3">
      <c r="A1433" s="28"/>
      <c r="B1433" s="28" t="s">
        <v>3350</v>
      </c>
      <c r="C1433" s="28" t="s">
        <v>3351</v>
      </c>
      <c r="D1433" s="28" t="s">
        <v>3318</v>
      </c>
      <c r="E1433" s="28" t="str">
        <f t="shared" si="25"/>
        <v>1.7</v>
      </c>
      <c r="F1433" s="28">
        <v>98</v>
      </c>
      <c r="G1433" s="28" t="s">
        <v>122</v>
      </c>
      <c r="H1433" s="28" t="s">
        <v>6</v>
      </c>
      <c r="I1433" s="28"/>
      <c r="J1433" s="28"/>
    </row>
    <row r="1434" spans="1:10" x14ac:dyDescent="0.3">
      <c r="A1434" s="28"/>
      <c r="B1434" s="28" t="s">
        <v>3352</v>
      </c>
      <c r="C1434" s="28" t="s">
        <v>3353</v>
      </c>
      <c r="D1434" s="28" t="s">
        <v>3318</v>
      </c>
      <c r="E1434" s="28" t="str">
        <f t="shared" si="25"/>
        <v>1.7</v>
      </c>
      <c r="F1434" s="28">
        <v>55</v>
      </c>
      <c r="G1434" s="28" t="s">
        <v>173</v>
      </c>
      <c r="H1434" s="28" t="s">
        <v>515</v>
      </c>
      <c r="I1434" s="28"/>
      <c r="J1434" s="28"/>
    </row>
    <row r="1435" spans="1:10" x14ac:dyDescent="0.3">
      <c r="A1435" s="28"/>
      <c r="B1435" s="28" t="s">
        <v>3354</v>
      </c>
      <c r="C1435" s="28" t="s">
        <v>3355</v>
      </c>
      <c r="D1435" s="28" t="s">
        <v>3318</v>
      </c>
      <c r="E1435" s="28" t="str">
        <f t="shared" si="25"/>
        <v>1.7</v>
      </c>
      <c r="F1435" s="28">
        <v>56</v>
      </c>
      <c r="G1435" s="28" t="s">
        <v>620</v>
      </c>
      <c r="H1435" s="28" t="s">
        <v>10</v>
      </c>
      <c r="I1435" s="28"/>
      <c r="J1435" s="28"/>
    </row>
    <row r="1436" spans="1:10" x14ac:dyDescent="0.3">
      <c r="A1436" s="28"/>
      <c r="B1436" s="28"/>
      <c r="C1436" s="28"/>
      <c r="D1436" s="28"/>
      <c r="E1436" s="28" t="str">
        <f t="shared" si="25"/>
        <v/>
      </c>
      <c r="F1436" s="28"/>
      <c r="G1436" s="28"/>
      <c r="H1436" s="28"/>
      <c r="I1436" s="28"/>
      <c r="J1436" s="28"/>
    </row>
    <row r="1437" spans="1:10" x14ac:dyDescent="0.3">
      <c r="A1437" s="28"/>
      <c r="B1437" s="28" t="s">
        <v>3356</v>
      </c>
      <c r="C1437" s="28" t="s">
        <v>3357</v>
      </c>
      <c r="D1437" s="28" t="s">
        <v>3318</v>
      </c>
      <c r="E1437" s="28" t="str">
        <f t="shared" si="25"/>
        <v>1.7</v>
      </c>
      <c r="F1437" s="28">
        <v>56</v>
      </c>
      <c r="G1437" s="28" t="s">
        <v>932</v>
      </c>
      <c r="H1437" s="28" t="s">
        <v>10</v>
      </c>
      <c r="I1437" s="28"/>
      <c r="J1437" s="28"/>
    </row>
    <row r="1438" spans="1:10" x14ac:dyDescent="0.3">
      <c r="A1438" s="28"/>
      <c r="B1438" s="28" t="s">
        <v>3358</v>
      </c>
      <c r="C1438" s="28" t="s">
        <v>3359</v>
      </c>
      <c r="D1438" s="28" t="s">
        <v>3318</v>
      </c>
      <c r="E1438" s="28" t="str">
        <f t="shared" si="25"/>
        <v>1.7</v>
      </c>
      <c r="F1438" s="28">
        <v>68</v>
      </c>
      <c r="G1438" s="28" t="s">
        <v>268</v>
      </c>
      <c r="H1438" s="28" t="s">
        <v>247</v>
      </c>
      <c r="I1438" s="28"/>
      <c r="J1438" s="28"/>
    </row>
    <row r="1439" spans="1:10" x14ac:dyDescent="0.3">
      <c r="A1439" s="28"/>
      <c r="B1439" s="28" t="s">
        <v>3360</v>
      </c>
      <c r="C1439" s="28" t="s">
        <v>3361</v>
      </c>
      <c r="D1439" s="28" t="s">
        <v>3318</v>
      </c>
      <c r="E1439" s="28" t="str">
        <f t="shared" si="25"/>
        <v>1.7</v>
      </c>
      <c r="F1439" s="28">
        <v>51</v>
      </c>
      <c r="G1439" s="28" t="s">
        <v>122</v>
      </c>
      <c r="H1439" s="28" t="s">
        <v>10</v>
      </c>
      <c r="I1439" s="28"/>
      <c r="J1439" s="28"/>
    </row>
    <row r="1440" spans="1:10" x14ac:dyDescent="0.3">
      <c r="A1440" s="28"/>
      <c r="B1440" s="28" t="s">
        <v>3362</v>
      </c>
      <c r="C1440" s="28" t="s">
        <v>3363</v>
      </c>
      <c r="D1440" s="28" t="s">
        <v>3318</v>
      </c>
      <c r="E1440" s="28" t="str">
        <f t="shared" si="25"/>
        <v>1.7</v>
      </c>
      <c r="F1440" s="28">
        <v>75</v>
      </c>
      <c r="G1440" s="28" t="s">
        <v>145</v>
      </c>
      <c r="H1440" s="28" t="s">
        <v>247</v>
      </c>
      <c r="I1440" s="28"/>
      <c r="J1440" s="28"/>
    </row>
    <row r="1441" spans="1:10" x14ac:dyDescent="0.3">
      <c r="A1441" s="28"/>
      <c r="B1441" s="28" t="s">
        <v>3364</v>
      </c>
      <c r="C1441" s="28" t="s">
        <v>3365</v>
      </c>
      <c r="D1441" s="28" t="s">
        <v>3318</v>
      </c>
      <c r="E1441" s="28" t="str">
        <f t="shared" si="25"/>
        <v>1.7</v>
      </c>
      <c r="F1441" s="28">
        <v>58</v>
      </c>
      <c r="G1441" s="28" t="s">
        <v>3366</v>
      </c>
      <c r="H1441" s="28" t="s">
        <v>758</v>
      </c>
      <c r="I1441" s="28"/>
      <c r="J1441" s="28"/>
    </row>
    <row r="1442" spans="1:10" x14ac:dyDescent="0.3">
      <c r="A1442" s="28"/>
      <c r="B1442" s="28" t="s">
        <v>3367</v>
      </c>
      <c r="C1442" s="28" t="s">
        <v>3368</v>
      </c>
      <c r="D1442" s="28" t="s">
        <v>3318</v>
      </c>
      <c r="E1442" s="28" t="str">
        <f t="shared" si="25"/>
        <v>1.7</v>
      </c>
      <c r="F1442" s="28">
        <v>62</v>
      </c>
      <c r="G1442" s="28" t="s">
        <v>1789</v>
      </c>
      <c r="H1442" s="28" t="s">
        <v>10</v>
      </c>
      <c r="I1442" s="28"/>
      <c r="J1442" s="28"/>
    </row>
    <row r="1443" spans="1:10" x14ac:dyDescent="0.3">
      <c r="A1443" s="28"/>
      <c r="B1443" s="28" t="s">
        <v>3369</v>
      </c>
      <c r="C1443" s="28" t="s">
        <v>3370</v>
      </c>
      <c r="D1443" s="28" t="s">
        <v>3318</v>
      </c>
      <c r="E1443" s="28" t="str">
        <f t="shared" si="25"/>
        <v>1.7</v>
      </c>
      <c r="F1443" s="28">
        <v>45</v>
      </c>
      <c r="G1443" s="28" t="s">
        <v>3189</v>
      </c>
      <c r="H1443" s="28" t="s">
        <v>273</v>
      </c>
      <c r="I1443" s="28"/>
      <c r="J1443" s="28"/>
    </row>
    <row r="1444" spans="1:10" x14ac:dyDescent="0.3">
      <c r="A1444" s="28"/>
      <c r="B1444" s="28" t="s">
        <v>3371</v>
      </c>
      <c r="C1444" s="28" t="s">
        <v>3372</v>
      </c>
      <c r="D1444" s="28" t="s">
        <v>3318</v>
      </c>
      <c r="E1444" s="28" t="str">
        <f t="shared" si="25"/>
        <v>1.7</v>
      </c>
      <c r="F1444" s="28">
        <v>58</v>
      </c>
      <c r="G1444" s="28" t="s">
        <v>2549</v>
      </c>
      <c r="H1444" s="28" t="s">
        <v>247</v>
      </c>
      <c r="I1444" s="28"/>
      <c r="J1444" s="28"/>
    </row>
    <row r="1445" spans="1:10" x14ac:dyDescent="0.3">
      <c r="A1445" s="28"/>
      <c r="B1445" s="28" t="s">
        <v>3373</v>
      </c>
      <c r="C1445" s="28" t="s">
        <v>3374</v>
      </c>
      <c r="D1445" s="28" t="s">
        <v>3318</v>
      </c>
      <c r="E1445" s="28" t="str">
        <f t="shared" si="25"/>
        <v>1.7</v>
      </c>
      <c r="F1445" s="28">
        <v>54</v>
      </c>
      <c r="G1445" s="28" t="s">
        <v>476</v>
      </c>
      <c r="H1445" s="28" t="s">
        <v>44</v>
      </c>
      <c r="I1445" s="28"/>
      <c r="J1445" s="28"/>
    </row>
    <row r="1446" spans="1:10" x14ac:dyDescent="0.3">
      <c r="A1446" s="28"/>
      <c r="B1446" s="28" t="s">
        <v>3375</v>
      </c>
      <c r="C1446" s="28" t="s">
        <v>3376</v>
      </c>
      <c r="D1446" s="28" t="s">
        <v>3318</v>
      </c>
      <c r="E1446" s="28" t="str">
        <f t="shared" si="25"/>
        <v>1.7</v>
      </c>
      <c r="F1446" s="28">
        <v>79</v>
      </c>
      <c r="G1446" s="28" t="s">
        <v>3377</v>
      </c>
      <c r="H1446" s="28" t="s">
        <v>3378</v>
      </c>
      <c r="I1446" s="28"/>
      <c r="J1446" s="28"/>
    </row>
    <row r="1447" spans="1:10" x14ac:dyDescent="0.3">
      <c r="A1447" s="28"/>
      <c r="B1447" s="28"/>
      <c r="C1447" s="28"/>
      <c r="D1447" s="28"/>
      <c r="E1447" s="28" t="str">
        <f t="shared" si="25"/>
        <v/>
      </c>
      <c r="F1447" s="28"/>
      <c r="G1447" s="28"/>
      <c r="H1447" s="28"/>
      <c r="I1447" s="28"/>
      <c r="J1447" s="28"/>
    </row>
    <row r="1448" spans="1:10" x14ac:dyDescent="0.3">
      <c r="A1448" s="28"/>
      <c r="B1448" s="28" t="s">
        <v>3379</v>
      </c>
      <c r="C1448" s="28" t="s">
        <v>3380</v>
      </c>
      <c r="D1448" s="28" t="s">
        <v>3318</v>
      </c>
      <c r="E1448" s="28" t="str">
        <f t="shared" si="25"/>
        <v>1.7</v>
      </c>
      <c r="F1448" s="28">
        <v>78</v>
      </c>
      <c r="G1448" s="28" t="s">
        <v>3381</v>
      </c>
      <c r="H1448" s="28" t="s">
        <v>273</v>
      </c>
      <c r="I1448" s="28"/>
      <c r="J1448" s="28"/>
    </row>
    <row r="1449" spans="1:10" x14ac:dyDescent="0.3">
      <c r="A1449" s="28"/>
      <c r="B1449" s="28" t="s">
        <v>3382</v>
      </c>
      <c r="C1449" s="28" t="s">
        <v>3383</v>
      </c>
      <c r="D1449" s="28" t="s">
        <v>3318</v>
      </c>
      <c r="E1449" s="28" t="str">
        <f t="shared" si="25"/>
        <v>1.7</v>
      </c>
      <c r="F1449" s="28">
        <v>76</v>
      </c>
      <c r="G1449" s="28" t="s">
        <v>1630</v>
      </c>
      <c r="H1449" s="28" t="s">
        <v>166</v>
      </c>
      <c r="I1449" s="28"/>
      <c r="J1449" s="28"/>
    </row>
    <row r="1450" spans="1:10" x14ac:dyDescent="0.3">
      <c r="A1450" s="28"/>
      <c r="B1450" s="28" t="s">
        <v>3384</v>
      </c>
      <c r="C1450" s="28" t="s">
        <v>3385</v>
      </c>
      <c r="D1450" s="28" t="s">
        <v>3318</v>
      </c>
      <c r="E1450" s="28" t="str">
        <f t="shared" si="25"/>
        <v>1.7</v>
      </c>
      <c r="F1450" s="28">
        <v>74</v>
      </c>
      <c r="G1450" s="28" t="s">
        <v>145</v>
      </c>
      <c r="H1450" s="28" t="s">
        <v>273</v>
      </c>
      <c r="I1450" s="28"/>
      <c r="J1450" s="28"/>
    </row>
    <row r="1451" spans="1:10" x14ac:dyDescent="0.3">
      <c r="A1451" s="28"/>
      <c r="B1451" s="28" t="s">
        <v>3386</v>
      </c>
      <c r="C1451" s="28" t="s">
        <v>3387</v>
      </c>
      <c r="D1451" s="28" t="s">
        <v>3318</v>
      </c>
      <c r="E1451" s="28" t="str">
        <f t="shared" si="25"/>
        <v>1.7</v>
      </c>
      <c r="F1451" s="28">
        <v>74</v>
      </c>
      <c r="G1451" s="28" t="s">
        <v>3366</v>
      </c>
      <c r="H1451" s="28" t="s">
        <v>563</v>
      </c>
      <c r="I1451" s="28"/>
      <c r="J1451" s="28"/>
    </row>
    <row r="1452" spans="1:10" x14ac:dyDescent="0.3">
      <c r="A1452" s="28"/>
      <c r="B1452" s="28" t="s">
        <v>3388</v>
      </c>
      <c r="C1452" s="28" t="s">
        <v>3389</v>
      </c>
      <c r="D1452" s="28" t="s">
        <v>3318</v>
      </c>
      <c r="E1452" s="28" t="str">
        <f t="shared" si="25"/>
        <v>1.7</v>
      </c>
      <c r="F1452" s="28">
        <v>33</v>
      </c>
      <c r="G1452" s="28" t="s">
        <v>165</v>
      </c>
      <c r="H1452" s="28" t="s">
        <v>44</v>
      </c>
      <c r="I1452" s="28"/>
      <c r="J1452" s="28"/>
    </row>
    <row r="1453" spans="1:10" x14ac:dyDescent="0.3">
      <c r="A1453" s="28"/>
      <c r="B1453" s="28" t="s">
        <v>3390</v>
      </c>
      <c r="C1453" s="28" t="s">
        <v>3391</v>
      </c>
      <c r="D1453" s="28" t="s">
        <v>3318</v>
      </c>
      <c r="E1453" s="28" t="str">
        <f t="shared" si="25"/>
        <v>1.7</v>
      </c>
      <c r="F1453" s="28">
        <v>61</v>
      </c>
      <c r="G1453" s="28" t="s">
        <v>3392</v>
      </c>
      <c r="H1453" s="28" t="s">
        <v>44</v>
      </c>
      <c r="I1453" s="28"/>
      <c r="J1453" s="28"/>
    </row>
    <row r="1454" spans="1:10" x14ac:dyDescent="0.3">
      <c r="A1454" s="28"/>
      <c r="B1454" s="28" t="s">
        <v>3393</v>
      </c>
      <c r="C1454" s="28" t="s">
        <v>3394</v>
      </c>
      <c r="D1454" s="28" t="s">
        <v>3318</v>
      </c>
      <c r="E1454" s="28" t="str">
        <f t="shared" si="25"/>
        <v>1.7</v>
      </c>
      <c r="F1454" s="28">
        <v>78</v>
      </c>
      <c r="G1454" s="28" t="s">
        <v>122</v>
      </c>
      <c r="H1454" s="28" t="s">
        <v>2</v>
      </c>
      <c r="I1454" s="28"/>
      <c r="J1454" s="28"/>
    </row>
    <row r="1455" spans="1:10" x14ac:dyDescent="0.3">
      <c r="A1455" s="28"/>
      <c r="B1455" s="28" t="s">
        <v>3395</v>
      </c>
      <c r="C1455" s="28" t="s">
        <v>3396</v>
      </c>
      <c r="D1455" s="28" t="s">
        <v>3318</v>
      </c>
      <c r="E1455" s="28" t="str">
        <f t="shared" si="25"/>
        <v>1.7</v>
      </c>
      <c r="F1455" s="28">
        <v>58</v>
      </c>
      <c r="G1455" s="28" t="s">
        <v>268</v>
      </c>
      <c r="H1455" s="28" t="s">
        <v>10</v>
      </c>
      <c r="I1455" s="28"/>
      <c r="J1455" s="28"/>
    </row>
    <row r="1456" spans="1:10" x14ac:dyDescent="0.3">
      <c r="A1456" s="28"/>
      <c r="B1456" s="28" t="s">
        <v>3397</v>
      </c>
      <c r="C1456" s="28" t="s">
        <v>3398</v>
      </c>
      <c r="D1456" s="28" t="s">
        <v>3318</v>
      </c>
      <c r="E1456" s="28" t="str">
        <f t="shared" si="25"/>
        <v>1.7</v>
      </c>
      <c r="F1456" s="28">
        <v>74</v>
      </c>
      <c r="G1456" s="28" t="s">
        <v>126</v>
      </c>
      <c r="H1456" s="28" t="s">
        <v>5</v>
      </c>
      <c r="I1456" s="28"/>
      <c r="J1456" s="28"/>
    </row>
    <row r="1457" spans="1:10" x14ac:dyDescent="0.3">
      <c r="A1457" s="28"/>
      <c r="B1457" s="28" t="s">
        <v>3399</v>
      </c>
      <c r="C1457" s="28" t="s">
        <v>3400</v>
      </c>
      <c r="D1457" s="28" t="s">
        <v>3318</v>
      </c>
      <c r="E1457" s="28" t="str">
        <f t="shared" si="25"/>
        <v>1.7</v>
      </c>
      <c r="F1457" s="28">
        <v>35</v>
      </c>
      <c r="G1457" s="28" t="s">
        <v>165</v>
      </c>
      <c r="H1457" s="28" t="s">
        <v>3233</v>
      </c>
      <c r="I1457" s="28"/>
      <c r="J1457" s="28"/>
    </row>
    <row r="1458" spans="1:10" x14ac:dyDescent="0.3">
      <c r="A1458" s="28"/>
      <c r="B1458" s="28"/>
      <c r="C1458" s="28"/>
      <c r="D1458" s="28"/>
      <c r="E1458" s="28" t="str">
        <f t="shared" si="25"/>
        <v/>
      </c>
      <c r="F1458" s="28"/>
      <c r="G1458" s="28"/>
      <c r="H1458" s="28"/>
      <c r="I1458" s="28"/>
      <c r="J1458" s="28"/>
    </row>
    <row r="1459" spans="1:10" x14ac:dyDescent="0.3">
      <c r="A1459" s="28"/>
      <c r="B1459" s="28" t="s">
        <v>3401</v>
      </c>
      <c r="C1459" s="28" t="s">
        <v>3402</v>
      </c>
      <c r="D1459" s="28" t="s">
        <v>3318</v>
      </c>
      <c r="E1459" s="28" t="str">
        <f t="shared" si="25"/>
        <v>1.7</v>
      </c>
      <c r="F1459" s="28">
        <v>55</v>
      </c>
      <c r="G1459" s="28" t="s">
        <v>3403</v>
      </c>
      <c r="H1459" s="28" t="s">
        <v>44</v>
      </c>
      <c r="I1459" s="28"/>
      <c r="J1459" s="28"/>
    </row>
    <row r="1460" spans="1:10" x14ac:dyDescent="0.3">
      <c r="A1460" s="28"/>
      <c r="B1460" s="28" t="s">
        <v>3404</v>
      </c>
      <c r="C1460" s="28" t="s">
        <v>3405</v>
      </c>
      <c r="D1460" s="28" t="s">
        <v>3318</v>
      </c>
      <c r="E1460" s="28" t="str">
        <f t="shared" si="25"/>
        <v>1.7</v>
      </c>
      <c r="F1460" s="28">
        <v>68</v>
      </c>
      <c r="G1460" s="28" t="s">
        <v>145</v>
      </c>
      <c r="H1460" s="28" t="s">
        <v>1551</v>
      </c>
      <c r="I1460" s="28"/>
      <c r="J1460" s="28"/>
    </row>
    <row r="1461" spans="1:10" x14ac:dyDescent="0.3">
      <c r="A1461" s="28"/>
      <c r="B1461" s="28" t="s">
        <v>3406</v>
      </c>
      <c r="C1461" s="28" t="s">
        <v>3407</v>
      </c>
      <c r="D1461" s="28" t="s">
        <v>3318</v>
      </c>
      <c r="E1461" s="28" t="str">
        <f t="shared" si="25"/>
        <v>1.7</v>
      </c>
      <c r="F1461" s="28">
        <v>74</v>
      </c>
      <c r="G1461" s="28" t="s">
        <v>122</v>
      </c>
      <c r="H1461" s="28" t="s">
        <v>97</v>
      </c>
      <c r="I1461" s="28"/>
      <c r="J1461" s="28"/>
    </row>
    <row r="1462" spans="1:10" x14ac:dyDescent="0.3">
      <c r="A1462" s="28"/>
      <c r="B1462" s="28" t="s">
        <v>3408</v>
      </c>
      <c r="C1462" s="28" t="s">
        <v>3409</v>
      </c>
      <c r="D1462" s="28" t="s">
        <v>3318</v>
      </c>
      <c r="E1462" s="28" t="str">
        <f t="shared" si="25"/>
        <v>1.7</v>
      </c>
      <c r="F1462" s="28">
        <v>59</v>
      </c>
      <c r="G1462" s="28" t="s">
        <v>333</v>
      </c>
      <c r="H1462" s="28" t="s">
        <v>10</v>
      </c>
      <c r="I1462" s="28"/>
      <c r="J1462" s="28"/>
    </row>
    <row r="1463" spans="1:10" x14ac:dyDescent="0.3">
      <c r="A1463" s="28"/>
      <c r="B1463" s="28" t="s">
        <v>3410</v>
      </c>
      <c r="C1463" s="28" t="s">
        <v>3411</v>
      </c>
      <c r="D1463" s="28" t="s">
        <v>3318</v>
      </c>
      <c r="E1463" s="28" t="str">
        <f t="shared" si="25"/>
        <v>1.7</v>
      </c>
      <c r="F1463" s="28">
        <v>59</v>
      </c>
      <c r="G1463" s="28" t="s">
        <v>145</v>
      </c>
      <c r="H1463" s="28" t="s">
        <v>97</v>
      </c>
      <c r="I1463" s="28"/>
      <c r="J1463" s="28"/>
    </row>
    <row r="1464" spans="1:10" x14ac:dyDescent="0.3">
      <c r="A1464" s="28"/>
      <c r="B1464" s="28" t="s">
        <v>3412</v>
      </c>
      <c r="C1464" s="28" t="s">
        <v>3413</v>
      </c>
      <c r="D1464" s="28" t="s">
        <v>3318</v>
      </c>
      <c r="E1464" s="28" t="str">
        <f t="shared" si="25"/>
        <v>1.7</v>
      </c>
      <c r="F1464" s="28">
        <v>91</v>
      </c>
      <c r="G1464" s="28" t="s">
        <v>3195</v>
      </c>
      <c r="H1464" s="28" t="s">
        <v>44</v>
      </c>
      <c r="I1464" s="28"/>
      <c r="J1464" s="28"/>
    </row>
    <row r="1465" spans="1:10" x14ac:dyDescent="0.3">
      <c r="A1465" s="28"/>
      <c r="B1465" s="28" t="s">
        <v>3414</v>
      </c>
      <c r="C1465" s="28" t="s">
        <v>3415</v>
      </c>
      <c r="D1465" s="28" t="s">
        <v>3318</v>
      </c>
      <c r="E1465" s="28" t="str">
        <f t="shared" si="25"/>
        <v>1.7</v>
      </c>
      <c r="F1465" s="28">
        <v>64</v>
      </c>
      <c r="G1465" s="28" t="s">
        <v>2755</v>
      </c>
      <c r="H1465" s="28" t="s">
        <v>327</v>
      </c>
      <c r="I1465" s="28"/>
      <c r="J1465" s="28"/>
    </row>
    <row r="1466" spans="1:10" x14ac:dyDescent="0.3">
      <c r="A1466" s="28"/>
      <c r="B1466" s="28" t="s">
        <v>3416</v>
      </c>
      <c r="C1466" s="28" t="s">
        <v>3417</v>
      </c>
      <c r="D1466" s="28" t="s">
        <v>3318</v>
      </c>
      <c r="E1466" s="28" t="str">
        <f t="shared" si="25"/>
        <v>1.7</v>
      </c>
      <c r="F1466" s="28">
        <v>73</v>
      </c>
      <c r="G1466" s="28" t="s">
        <v>1685</v>
      </c>
      <c r="H1466" s="28" t="s">
        <v>44</v>
      </c>
      <c r="I1466" s="28"/>
      <c r="J1466" s="28"/>
    </row>
    <row r="1467" spans="1:10" x14ac:dyDescent="0.3">
      <c r="A1467" s="28"/>
      <c r="B1467" s="28" t="s">
        <v>3418</v>
      </c>
      <c r="C1467" s="28" t="s">
        <v>3419</v>
      </c>
      <c r="D1467" s="28" t="s">
        <v>3318</v>
      </c>
      <c r="E1467" s="28" t="str">
        <f t="shared" si="25"/>
        <v>1.7</v>
      </c>
      <c r="F1467" s="28">
        <v>55</v>
      </c>
      <c r="G1467" s="28" t="s">
        <v>552</v>
      </c>
      <c r="H1467" s="28" t="s">
        <v>10</v>
      </c>
      <c r="I1467" s="28"/>
      <c r="J1467" s="28"/>
    </row>
    <row r="1468" spans="1:10" x14ac:dyDescent="0.3">
      <c r="A1468" s="28"/>
      <c r="B1468" s="28" t="s">
        <v>3420</v>
      </c>
      <c r="C1468" s="28" t="s">
        <v>3421</v>
      </c>
      <c r="D1468" s="28" t="s">
        <v>3318</v>
      </c>
      <c r="E1468" s="28" t="str">
        <f t="shared" si="25"/>
        <v>1.7</v>
      </c>
      <c r="F1468" s="28">
        <v>67</v>
      </c>
      <c r="G1468" s="28" t="s">
        <v>620</v>
      </c>
      <c r="H1468" s="28" t="s">
        <v>10</v>
      </c>
      <c r="I1468" s="28"/>
      <c r="J1468" s="28"/>
    </row>
    <row r="1469" spans="1:10" x14ac:dyDescent="0.3">
      <c r="A1469" s="28"/>
      <c r="B1469" s="28"/>
      <c r="C1469" s="28"/>
      <c r="D1469" s="28"/>
      <c r="E1469" s="28" t="str">
        <f t="shared" si="25"/>
        <v/>
      </c>
      <c r="F1469" s="28"/>
      <c r="G1469" s="28"/>
      <c r="H1469" s="28"/>
      <c r="I1469" s="28"/>
      <c r="J1469" s="28"/>
    </row>
    <row r="1470" spans="1:10" x14ac:dyDescent="0.3">
      <c r="A1470" s="28"/>
      <c r="B1470" s="28" t="s">
        <v>3422</v>
      </c>
      <c r="C1470" s="28" t="s">
        <v>3423</v>
      </c>
      <c r="D1470" s="28" t="s">
        <v>3318</v>
      </c>
      <c r="E1470" s="28" t="str">
        <f t="shared" si="25"/>
        <v>1.7</v>
      </c>
      <c r="F1470" s="28">
        <v>70</v>
      </c>
      <c r="G1470" s="28" t="s">
        <v>1685</v>
      </c>
      <c r="H1470" s="28" t="s">
        <v>44</v>
      </c>
      <c r="I1470" s="28"/>
      <c r="J1470" s="28"/>
    </row>
    <row r="1471" spans="1:10" x14ac:dyDescent="0.3">
      <c r="A1471" s="28"/>
      <c r="B1471" s="28" t="s">
        <v>3422</v>
      </c>
      <c r="C1471" s="28" t="s">
        <v>3424</v>
      </c>
      <c r="D1471" s="28" t="s">
        <v>3318</v>
      </c>
      <c r="E1471" s="28" t="str">
        <f t="shared" si="25"/>
        <v>1.7</v>
      </c>
      <c r="F1471" s="28">
        <v>74</v>
      </c>
      <c r="G1471" s="28" t="s">
        <v>1685</v>
      </c>
      <c r="H1471" s="28" t="s">
        <v>44</v>
      </c>
      <c r="I1471" s="28"/>
      <c r="J1471" s="28"/>
    </row>
    <row r="1472" spans="1:10" x14ac:dyDescent="0.3">
      <c r="A1472" s="28"/>
      <c r="B1472" s="28" t="s">
        <v>3425</v>
      </c>
      <c r="C1472" s="28" t="s">
        <v>3426</v>
      </c>
      <c r="D1472" s="28" t="s">
        <v>3318</v>
      </c>
      <c r="E1472" s="28" t="str">
        <f t="shared" si="25"/>
        <v>1.7</v>
      </c>
      <c r="F1472" s="28">
        <v>52</v>
      </c>
      <c r="G1472" s="28" t="s">
        <v>3427</v>
      </c>
      <c r="H1472" s="28" t="s">
        <v>4</v>
      </c>
      <c r="I1472" s="28"/>
      <c r="J1472" s="28"/>
    </row>
    <row r="1473" spans="1:10" x14ac:dyDescent="0.3">
      <c r="A1473" s="28"/>
      <c r="B1473" s="28" t="s">
        <v>3425</v>
      </c>
      <c r="C1473" s="28" t="s">
        <v>3428</v>
      </c>
      <c r="D1473" s="28" t="s">
        <v>3318</v>
      </c>
      <c r="E1473" s="28" t="str">
        <f t="shared" si="25"/>
        <v>1.7</v>
      </c>
      <c r="F1473" s="28">
        <v>56</v>
      </c>
      <c r="G1473" s="28" t="s">
        <v>3427</v>
      </c>
      <c r="H1473" s="28" t="s">
        <v>4</v>
      </c>
      <c r="I1473" s="28"/>
      <c r="J1473" s="28"/>
    </row>
    <row r="1474" spans="1:10" x14ac:dyDescent="0.3">
      <c r="A1474" s="28"/>
      <c r="B1474" s="28" t="s">
        <v>3429</v>
      </c>
      <c r="C1474" s="28" t="s">
        <v>3430</v>
      </c>
      <c r="D1474" s="28" t="s">
        <v>3318</v>
      </c>
      <c r="E1474" s="28" t="str">
        <f t="shared" si="25"/>
        <v>1.7</v>
      </c>
      <c r="F1474" s="28">
        <v>74</v>
      </c>
      <c r="G1474" s="28" t="s">
        <v>3431</v>
      </c>
      <c r="H1474" s="28" t="s">
        <v>364</v>
      </c>
      <c r="I1474" s="28"/>
      <c r="J1474" s="28"/>
    </row>
    <row r="1475" spans="1:10" x14ac:dyDescent="0.3">
      <c r="A1475" s="28"/>
      <c r="B1475" s="28" t="s">
        <v>3432</v>
      </c>
      <c r="C1475" s="28" t="s">
        <v>3433</v>
      </c>
      <c r="D1475" s="28" t="s">
        <v>3318</v>
      </c>
      <c r="E1475" s="28" t="str">
        <f t="shared" si="25"/>
        <v>1.7</v>
      </c>
      <c r="F1475" s="28">
        <v>76</v>
      </c>
      <c r="G1475" s="28" t="s">
        <v>306</v>
      </c>
      <c r="H1475" s="28" t="s">
        <v>44</v>
      </c>
      <c r="I1475" s="28"/>
      <c r="J1475" s="28"/>
    </row>
    <row r="1476" spans="1:10" x14ac:dyDescent="0.3">
      <c r="A1476" s="28"/>
      <c r="B1476" s="28" t="s">
        <v>3434</v>
      </c>
      <c r="C1476" s="28" t="s">
        <v>3435</v>
      </c>
      <c r="D1476" s="28" t="s">
        <v>3318</v>
      </c>
      <c r="E1476" s="28" t="str">
        <f t="shared" si="25"/>
        <v>1.7</v>
      </c>
      <c r="F1476" s="28">
        <v>86</v>
      </c>
      <c r="G1476" s="28" t="s">
        <v>3436</v>
      </c>
      <c r="H1476" s="28" t="s">
        <v>6</v>
      </c>
      <c r="I1476" s="28"/>
      <c r="J1476" s="28"/>
    </row>
    <row r="1477" spans="1:10" x14ac:dyDescent="0.3">
      <c r="A1477" s="28"/>
      <c r="B1477" s="28" t="s">
        <v>3437</v>
      </c>
      <c r="C1477" s="28" t="s">
        <v>3438</v>
      </c>
      <c r="D1477" s="28" t="s">
        <v>3318</v>
      </c>
      <c r="E1477" s="28" t="str">
        <f t="shared" si="25"/>
        <v>1.7</v>
      </c>
      <c r="F1477" s="28">
        <v>63</v>
      </c>
      <c r="G1477" s="28" t="s">
        <v>145</v>
      </c>
      <c r="H1477" s="28" t="s">
        <v>3439</v>
      </c>
      <c r="I1477" s="28"/>
      <c r="J1477" s="28"/>
    </row>
    <row r="1478" spans="1:10" x14ac:dyDescent="0.3">
      <c r="A1478" s="28"/>
      <c r="B1478" s="28" t="s">
        <v>3440</v>
      </c>
      <c r="C1478" s="28" t="s">
        <v>3441</v>
      </c>
      <c r="D1478" s="28" t="s">
        <v>3318</v>
      </c>
      <c r="E1478" s="28" t="str">
        <f t="shared" si="25"/>
        <v>1.7</v>
      </c>
      <c r="F1478" s="28">
        <v>51</v>
      </c>
      <c r="G1478" s="28" t="s">
        <v>122</v>
      </c>
      <c r="H1478" s="28" t="s">
        <v>161</v>
      </c>
      <c r="I1478" s="28"/>
      <c r="J1478" s="28"/>
    </row>
    <row r="1479" spans="1:10" x14ac:dyDescent="0.3">
      <c r="A1479" s="28"/>
      <c r="B1479" s="28" t="s">
        <v>3442</v>
      </c>
      <c r="C1479" s="28" t="s">
        <v>3443</v>
      </c>
      <c r="D1479" s="28" t="s">
        <v>3318</v>
      </c>
      <c r="E1479" s="28" t="str">
        <f t="shared" si="25"/>
        <v>1.7</v>
      </c>
      <c r="F1479" s="28">
        <v>77</v>
      </c>
      <c r="G1479" s="28" t="s">
        <v>145</v>
      </c>
      <c r="H1479" s="28" t="s">
        <v>1551</v>
      </c>
      <c r="I1479" s="28"/>
      <c r="J1479" s="28"/>
    </row>
    <row r="1480" spans="1:10" x14ac:dyDescent="0.3">
      <c r="A1480" s="28"/>
      <c r="B1480" s="28"/>
      <c r="C1480" s="28"/>
      <c r="D1480" s="28"/>
      <c r="E1480" s="28" t="str">
        <f t="shared" ref="E1480:E1543" si="26">MID(D1480,2,3)</f>
        <v/>
      </c>
      <c r="F1480" s="28"/>
      <c r="G1480" s="28"/>
      <c r="H1480" s="28"/>
      <c r="I1480" s="28"/>
      <c r="J1480" s="28"/>
    </row>
    <row r="1481" spans="1:10" x14ac:dyDescent="0.3">
      <c r="A1481" s="28"/>
      <c r="B1481" s="28" t="s">
        <v>3444</v>
      </c>
      <c r="C1481" s="28" t="s">
        <v>3445</v>
      </c>
      <c r="D1481" s="28" t="s">
        <v>3318</v>
      </c>
      <c r="E1481" s="28" t="str">
        <f t="shared" si="26"/>
        <v>1.7</v>
      </c>
      <c r="F1481" s="28">
        <v>59</v>
      </c>
      <c r="G1481" s="28" t="s">
        <v>122</v>
      </c>
      <c r="H1481" s="28" t="s">
        <v>10</v>
      </c>
      <c r="I1481" s="28"/>
      <c r="J1481" s="28"/>
    </row>
    <row r="1482" spans="1:10" x14ac:dyDescent="0.3">
      <c r="A1482" s="28"/>
      <c r="B1482" s="28" t="s">
        <v>3446</v>
      </c>
      <c r="C1482" s="28" t="s">
        <v>3447</v>
      </c>
      <c r="D1482" s="28" t="s">
        <v>3318</v>
      </c>
      <c r="E1482" s="28" t="str">
        <f t="shared" si="26"/>
        <v>1.7</v>
      </c>
      <c r="F1482" s="28">
        <v>83</v>
      </c>
      <c r="G1482" s="28" t="s">
        <v>122</v>
      </c>
      <c r="H1482" s="28" t="s">
        <v>146</v>
      </c>
      <c r="I1482" s="28"/>
      <c r="J1482" s="28"/>
    </row>
    <row r="1483" spans="1:10" x14ac:dyDescent="0.3">
      <c r="A1483" s="28"/>
      <c r="B1483" s="28" t="s">
        <v>3448</v>
      </c>
      <c r="C1483" s="28" t="s">
        <v>3449</v>
      </c>
      <c r="D1483" s="28" t="s">
        <v>3318</v>
      </c>
      <c r="E1483" s="28" t="str">
        <f t="shared" si="26"/>
        <v>1.7</v>
      </c>
      <c r="F1483" s="28">
        <v>64</v>
      </c>
      <c r="G1483" s="28" t="s">
        <v>122</v>
      </c>
      <c r="H1483" s="28" t="s">
        <v>438</v>
      </c>
      <c r="I1483" s="28"/>
      <c r="J1483" s="28"/>
    </row>
    <row r="1484" spans="1:10" x14ac:dyDescent="0.3">
      <c r="A1484" s="28"/>
      <c r="B1484" s="28" t="s">
        <v>3450</v>
      </c>
      <c r="C1484" s="28" t="s">
        <v>3451</v>
      </c>
      <c r="D1484" s="28" t="s">
        <v>3318</v>
      </c>
      <c r="E1484" s="28" t="str">
        <f t="shared" si="26"/>
        <v>1.7</v>
      </c>
      <c r="F1484" s="28">
        <v>86</v>
      </c>
      <c r="G1484" s="28" t="s">
        <v>3452</v>
      </c>
      <c r="H1484" s="28" t="s">
        <v>2168</v>
      </c>
      <c r="I1484" s="28"/>
      <c r="J1484" s="28"/>
    </row>
    <row r="1485" spans="1:10" x14ac:dyDescent="0.3">
      <c r="A1485" s="28"/>
      <c r="B1485" s="28" t="s">
        <v>3453</v>
      </c>
      <c r="C1485" s="28" t="s">
        <v>3454</v>
      </c>
      <c r="D1485" s="28" t="s">
        <v>3318</v>
      </c>
      <c r="E1485" s="28" t="str">
        <f t="shared" si="26"/>
        <v>1.7</v>
      </c>
      <c r="F1485" s="28">
        <v>95</v>
      </c>
      <c r="G1485" s="28" t="s">
        <v>52</v>
      </c>
      <c r="H1485" s="28" t="s">
        <v>44</v>
      </c>
      <c r="I1485" s="28"/>
      <c r="J1485" s="28"/>
    </row>
    <row r="1486" spans="1:10" x14ac:dyDescent="0.3">
      <c r="A1486" s="28"/>
      <c r="B1486" s="28" t="s">
        <v>3455</v>
      </c>
      <c r="C1486" s="28" t="s">
        <v>3456</v>
      </c>
      <c r="D1486" s="28" t="s">
        <v>3318</v>
      </c>
      <c r="E1486" s="28" t="str">
        <f t="shared" si="26"/>
        <v>1.7</v>
      </c>
      <c r="F1486" s="28">
        <v>44</v>
      </c>
      <c r="G1486" s="28" t="s">
        <v>435</v>
      </c>
      <c r="H1486" s="28" t="s">
        <v>515</v>
      </c>
      <c r="I1486" s="28"/>
      <c r="J1486" s="28"/>
    </row>
    <row r="1487" spans="1:10" x14ac:dyDescent="0.3">
      <c r="A1487" s="28"/>
      <c r="B1487" s="28" t="s">
        <v>3457</v>
      </c>
      <c r="C1487" s="28" t="s">
        <v>3458</v>
      </c>
      <c r="D1487" s="28" t="s">
        <v>3318</v>
      </c>
      <c r="E1487" s="28" t="str">
        <f t="shared" si="26"/>
        <v>1.7</v>
      </c>
      <c r="F1487" s="28">
        <v>61</v>
      </c>
      <c r="G1487" s="28" t="s">
        <v>769</v>
      </c>
      <c r="H1487" s="28" t="s">
        <v>4</v>
      </c>
      <c r="I1487" s="28"/>
      <c r="J1487" s="28"/>
    </row>
    <row r="1488" spans="1:10" x14ac:dyDescent="0.3">
      <c r="A1488" s="28"/>
      <c r="B1488" s="28" t="s">
        <v>3459</v>
      </c>
      <c r="C1488" s="28" t="s">
        <v>3460</v>
      </c>
      <c r="D1488" s="28" t="s">
        <v>3318</v>
      </c>
      <c r="E1488" s="28" t="str">
        <f t="shared" si="26"/>
        <v>1.7</v>
      </c>
      <c r="F1488" s="28">
        <v>76</v>
      </c>
      <c r="G1488" s="28" t="s">
        <v>3461</v>
      </c>
      <c r="H1488" s="28" t="s">
        <v>44</v>
      </c>
      <c r="I1488" s="28"/>
      <c r="J1488" s="28"/>
    </row>
    <row r="1489" spans="1:10" x14ac:dyDescent="0.3">
      <c r="A1489" s="28"/>
      <c r="B1489" s="28" t="s">
        <v>3462</v>
      </c>
      <c r="C1489" s="28" t="s">
        <v>3463</v>
      </c>
      <c r="D1489" s="28" t="s">
        <v>3318</v>
      </c>
      <c r="E1489" s="28" t="str">
        <f t="shared" si="26"/>
        <v>1.7</v>
      </c>
      <c r="F1489" s="28">
        <v>57</v>
      </c>
      <c r="G1489" s="28" t="s">
        <v>122</v>
      </c>
      <c r="H1489" s="28" t="s">
        <v>908</v>
      </c>
      <c r="I1489" s="28"/>
      <c r="J1489" s="28"/>
    </row>
    <row r="1490" spans="1:10" x14ac:dyDescent="0.3">
      <c r="A1490" s="28"/>
      <c r="B1490" s="28" t="s">
        <v>3464</v>
      </c>
      <c r="C1490" s="28" t="s">
        <v>3465</v>
      </c>
      <c r="D1490" s="28" t="s">
        <v>3318</v>
      </c>
      <c r="E1490" s="28" t="str">
        <f t="shared" si="26"/>
        <v>1.7</v>
      </c>
      <c r="F1490" s="28">
        <v>74</v>
      </c>
      <c r="G1490" s="28" t="s">
        <v>3466</v>
      </c>
      <c r="H1490" s="28" t="s">
        <v>9</v>
      </c>
      <c r="I1490" s="28"/>
      <c r="J1490" s="28"/>
    </row>
    <row r="1491" spans="1:10" x14ac:dyDescent="0.3">
      <c r="A1491" s="28"/>
      <c r="B1491" s="28"/>
      <c r="C1491" s="28"/>
      <c r="D1491" s="28"/>
      <c r="E1491" s="28" t="str">
        <f t="shared" si="26"/>
        <v/>
      </c>
      <c r="F1491" s="28"/>
      <c r="G1491" s="28"/>
      <c r="H1491" s="28"/>
      <c r="I1491" s="28"/>
      <c r="J1491" s="28"/>
    </row>
    <row r="1492" spans="1:10" x14ac:dyDescent="0.3">
      <c r="A1492" s="28"/>
      <c r="B1492" s="28" t="s">
        <v>3467</v>
      </c>
      <c r="C1492" s="28" t="s">
        <v>3468</v>
      </c>
      <c r="D1492" s="28" t="s">
        <v>3318</v>
      </c>
      <c r="E1492" s="28" t="str">
        <f t="shared" si="26"/>
        <v>1.7</v>
      </c>
      <c r="F1492" s="28">
        <v>66</v>
      </c>
      <c r="G1492" s="28" t="s">
        <v>620</v>
      </c>
      <c r="H1492" s="28" t="s">
        <v>44</v>
      </c>
      <c r="I1492" s="28"/>
      <c r="J1492" s="28"/>
    </row>
    <row r="1493" spans="1:10" x14ac:dyDescent="0.3">
      <c r="A1493" s="28"/>
      <c r="B1493" s="28" t="s">
        <v>3469</v>
      </c>
      <c r="C1493" s="28" t="s">
        <v>3470</v>
      </c>
      <c r="D1493" s="28" t="s">
        <v>3471</v>
      </c>
      <c r="E1493" s="28" t="str">
        <f t="shared" si="26"/>
        <v>1.6</v>
      </c>
      <c r="F1493" s="28">
        <v>57</v>
      </c>
      <c r="G1493" s="28" t="s">
        <v>3472</v>
      </c>
      <c r="H1493" s="28" t="s">
        <v>146</v>
      </c>
      <c r="I1493" s="28"/>
      <c r="J1493" s="28"/>
    </row>
    <row r="1494" spans="1:10" x14ac:dyDescent="0.3">
      <c r="A1494" s="28"/>
      <c r="B1494" s="28" t="s">
        <v>3473</v>
      </c>
      <c r="C1494" s="28" t="s">
        <v>3474</v>
      </c>
      <c r="D1494" s="28" t="s">
        <v>3471</v>
      </c>
      <c r="E1494" s="28" t="str">
        <f t="shared" si="26"/>
        <v>1.6</v>
      </c>
      <c r="F1494" s="28">
        <v>73</v>
      </c>
      <c r="G1494" s="28" t="s">
        <v>3475</v>
      </c>
      <c r="H1494" s="28" t="s">
        <v>313</v>
      </c>
      <c r="I1494" s="28"/>
      <c r="J1494" s="28"/>
    </row>
    <row r="1495" spans="1:10" x14ac:dyDescent="0.3">
      <c r="A1495" s="28"/>
      <c r="B1495" s="28" t="s">
        <v>3476</v>
      </c>
      <c r="C1495" s="28" t="s">
        <v>3477</v>
      </c>
      <c r="D1495" s="28" t="s">
        <v>3471</v>
      </c>
      <c r="E1495" s="28" t="str">
        <f t="shared" si="26"/>
        <v>1.6</v>
      </c>
      <c r="F1495" s="28">
        <v>79</v>
      </c>
      <c r="G1495" s="28" t="s">
        <v>620</v>
      </c>
      <c r="H1495" s="28" t="s">
        <v>97</v>
      </c>
      <c r="I1495" s="28"/>
      <c r="J1495" s="28"/>
    </row>
    <row r="1496" spans="1:10" x14ac:dyDescent="0.3">
      <c r="A1496" s="28"/>
      <c r="B1496" s="28" t="s">
        <v>3478</v>
      </c>
      <c r="C1496" s="28" t="s">
        <v>3479</v>
      </c>
      <c r="D1496" s="28" t="s">
        <v>3471</v>
      </c>
      <c r="E1496" s="28" t="str">
        <f t="shared" si="26"/>
        <v>1.6</v>
      </c>
      <c r="F1496" s="28">
        <v>83</v>
      </c>
      <c r="G1496" s="28" t="s">
        <v>400</v>
      </c>
      <c r="H1496" s="28" t="s">
        <v>1926</v>
      </c>
      <c r="I1496" s="28"/>
      <c r="J1496" s="28"/>
    </row>
    <row r="1497" spans="1:10" x14ac:dyDescent="0.3">
      <c r="A1497" s="28"/>
      <c r="B1497" s="28" t="s">
        <v>3480</v>
      </c>
      <c r="C1497" s="28" t="s">
        <v>3481</v>
      </c>
      <c r="D1497" s="28" t="s">
        <v>3471</v>
      </c>
      <c r="E1497" s="28" t="str">
        <f t="shared" si="26"/>
        <v>1.6</v>
      </c>
      <c r="F1497" s="28">
        <v>46</v>
      </c>
      <c r="G1497" s="28" t="s">
        <v>3482</v>
      </c>
      <c r="H1497" s="28" t="s">
        <v>44</v>
      </c>
      <c r="I1497" s="28"/>
      <c r="J1497" s="28"/>
    </row>
    <row r="1498" spans="1:10" x14ac:dyDescent="0.3">
      <c r="A1498" s="28"/>
      <c r="B1498" s="28" t="s">
        <v>3483</v>
      </c>
      <c r="C1498" s="28" t="s">
        <v>3484</v>
      </c>
      <c r="D1498" s="28" t="s">
        <v>3471</v>
      </c>
      <c r="E1498" s="28" t="str">
        <f t="shared" si="26"/>
        <v>1.6</v>
      </c>
      <c r="F1498" s="28">
        <v>74</v>
      </c>
      <c r="G1498" s="28" t="s">
        <v>320</v>
      </c>
      <c r="H1498" s="28" t="s">
        <v>7</v>
      </c>
      <c r="I1498" s="28"/>
      <c r="J1498" s="28"/>
    </row>
    <row r="1499" spans="1:10" x14ac:dyDescent="0.3">
      <c r="A1499" s="28"/>
      <c r="B1499" s="28" t="s">
        <v>3485</v>
      </c>
      <c r="C1499" s="28" t="s">
        <v>3486</v>
      </c>
      <c r="D1499" s="28" t="s">
        <v>3471</v>
      </c>
      <c r="E1499" s="28" t="str">
        <f t="shared" si="26"/>
        <v>1.6</v>
      </c>
      <c r="F1499" s="28" t="s">
        <v>8</v>
      </c>
      <c r="G1499" s="28" t="s">
        <v>118</v>
      </c>
      <c r="H1499" s="28" t="s">
        <v>1926</v>
      </c>
      <c r="I1499" s="28"/>
      <c r="J1499" s="28"/>
    </row>
    <row r="1500" spans="1:10" x14ac:dyDescent="0.3">
      <c r="A1500" s="28"/>
      <c r="B1500" s="28" t="s">
        <v>3487</v>
      </c>
      <c r="C1500" s="28" t="s">
        <v>3488</v>
      </c>
      <c r="D1500" s="28" t="s">
        <v>3471</v>
      </c>
      <c r="E1500" s="28" t="str">
        <f t="shared" si="26"/>
        <v>1.6</v>
      </c>
      <c r="F1500" s="28">
        <v>76</v>
      </c>
      <c r="G1500" s="28" t="s">
        <v>268</v>
      </c>
      <c r="H1500" s="28" t="s">
        <v>44</v>
      </c>
      <c r="I1500" s="28"/>
      <c r="J1500" s="28"/>
    </row>
    <row r="1501" spans="1:10" x14ac:dyDescent="0.3">
      <c r="A1501" s="28"/>
      <c r="B1501" s="28" t="s">
        <v>3489</v>
      </c>
      <c r="C1501" s="28" t="s">
        <v>3490</v>
      </c>
      <c r="D1501" s="28" t="s">
        <v>3471</v>
      </c>
      <c r="E1501" s="28" t="str">
        <f t="shared" si="26"/>
        <v>1.6</v>
      </c>
      <c r="F1501" s="28">
        <v>76</v>
      </c>
      <c r="G1501" s="28" t="s">
        <v>145</v>
      </c>
      <c r="H1501" s="28" t="s">
        <v>834</v>
      </c>
      <c r="I1501" s="28"/>
      <c r="J1501" s="28"/>
    </row>
    <row r="1502" spans="1:10" x14ac:dyDescent="0.3">
      <c r="A1502" s="28"/>
      <c r="B1502" s="28"/>
      <c r="C1502" s="28"/>
      <c r="D1502" s="28"/>
      <c r="E1502" s="28" t="str">
        <f t="shared" si="26"/>
        <v/>
      </c>
      <c r="F1502" s="28"/>
      <c r="G1502" s="28"/>
      <c r="H1502" s="28"/>
      <c r="I1502" s="28"/>
      <c r="J1502" s="28"/>
    </row>
    <row r="1503" spans="1:10" x14ac:dyDescent="0.3">
      <c r="A1503" s="28"/>
      <c r="B1503" s="28" t="s">
        <v>3491</v>
      </c>
      <c r="C1503" s="28" t="s">
        <v>3492</v>
      </c>
      <c r="D1503" s="28" t="s">
        <v>3471</v>
      </c>
      <c r="E1503" s="28" t="str">
        <f t="shared" si="26"/>
        <v>1.6</v>
      </c>
      <c r="F1503" s="28">
        <v>68</v>
      </c>
      <c r="G1503" s="28" t="s">
        <v>122</v>
      </c>
      <c r="H1503" s="28" t="s">
        <v>10</v>
      </c>
      <c r="I1503" s="28"/>
      <c r="J1503" s="28"/>
    </row>
    <row r="1504" spans="1:10" x14ac:dyDescent="0.3">
      <c r="A1504" s="28"/>
      <c r="B1504" s="28" t="s">
        <v>3493</v>
      </c>
      <c r="C1504" s="28" t="s">
        <v>3494</v>
      </c>
      <c r="D1504" s="28" t="s">
        <v>3471</v>
      </c>
      <c r="E1504" s="28" t="str">
        <f t="shared" si="26"/>
        <v>1.6</v>
      </c>
      <c r="F1504" s="28">
        <v>57</v>
      </c>
      <c r="G1504" s="28" t="s">
        <v>268</v>
      </c>
      <c r="H1504" s="28" t="s">
        <v>44</v>
      </c>
      <c r="I1504" s="28"/>
      <c r="J1504" s="28"/>
    </row>
    <row r="1505" spans="1:10" x14ac:dyDescent="0.3">
      <c r="A1505" s="28"/>
      <c r="B1505" s="28" t="s">
        <v>3495</v>
      </c>
      <c r="C1505" s="28" t="s">
        <v>3496</v>
      </c>
      <c r="D1505" s="28" t="s">
        <v>3471</v>
      </c>
      <c r="E1505" s="28" t="str">
        <f t="shared" si="26"/>
        <v>1.6</v>
      </c>
      <c r="F1505" s="28">
        <v>57</v>
      </c>
      <c r="G1505" s="28" t="s">
        <v>3497</v>
      </c>
      <c r="H1505" s="28" t="s">
        <v>10</v>
      </c>
      <c r="I1505" s="28"/>
      <c r="J1505" s="28"/>
    </row>
    <row r="1506" spans="1:10" x14ac:dyDescent="0.3">
      <c r="A1506" s="28"/>
      <c r="B1506" s="28" t="s">
        <v>3498</v>
      </c>
      <c r="C1506" s="28" t="s">
        <v>3499</v>
      </c>
      <c r="D1506" s="28" t="s">
        <v>3471</v>
      </c>
      <c r="E1506" s="28" t="str">
        <f t="shared" si="26"/>
        <v>1.6</v>
      </c>
      <c r="F1506" s="28">
        <v>60</v>
      </c>
      <c r="G1506" s="28" t="s">
        <v>68</v>
      </c>
      <c r="H1506" s="28" t="s">
        <v>10</v>
      </c>
      <c r="I1506" s="28"/>
      <c r="J1506" s="28"/>
    </row>
    <row r="1507" spans="1:10" x14ac:dyDescent="0.3">
      <c r="A1507" s="28"/>
      <c r="B1507" s="28" t="s">
        <v>3500</v>
      </c>
      <c r="C1507" s="28" t="s">
        <v>3501</v>
      </c>
      <c r="D1507" s="28" t="s">
        <v>3471</v>
      </c>
      <c r="E1507" s="28" t="str">
        <f t="shared" si="26"/>
        <v>1.6</v>
      </c>
      <c r="F1507" s="28">
        <v>73</v>
      </c>
      <c r="G1507" s="28" t="s">
        <v>3502</v>
      </c>
      <c r="H1507" s="28" t="s">
        <v>9</v>
      </c>
      <c r="I1507" s="28"/>
      <c r="J1507" s="28"/>
    </row>
    <row r="1508" spans="1:10" x14ac:dyDescent="0.3">
      <c r="A1508" s="28"/>
      <c r="B1508" s="28" t="s">
        <v>3503</v>
      </c>
      <c r="C1508" s="28" t="s">
        <v>3504</v>
      </c>
      <c r="D1508" s="28" t="s">
        <v>3471</v>
      </c>
      <c r="E1508" s="28" t="str">
        <f t="shared" si="26"/>
        <v>1.6</v>
      </c>
      <c r="F1508" s="28">
        <v>51</v>
      </c>
      <c r="G1508" s="28" t="s">
        <v>338</v>
      </c>
      <c r="H1508" s="28" t="s">
        <v>273</v>
      </c>
      <c r="I1508" s="28"/>
      <c r="J1508" s="28"/>
    </row>
    <row r="1509" spans="1:10" x14ac:dyDescent="0.3">
      <c r="A1509" s="28"/>
      <c r="B1509" s="28" t="s">
        <v>3505</v>
      </c>
      <c r="C1509" s="28" t="s">
        <v>3506</v>
      </c>
      <c r="D1509" s="28" t="s">
        <v>3471</v>
      </c>
      <c r="E1509" s="28" t="str">
        <f t="shared" si="26"/>
        <v>1.6</v>
      </c>
      <c r="F1509" s="28">
        <v>52</v>
      </c>
      <c r="G1509" s="28" t="s">
        <v>126</v>
      </c>
      <c r="H1509" s="28" t="s">
        <v>7</v>
      </c>
      <c r="I1509" s="28"/>
      <c r="J1509" s="28"/>
    </row>
    <row r="1510" spans="1:10" x14ac:dyDescent="0.3">
      <c r="A1510" s="28"/>
      <c r="B1510" s="28" t="s">
        <v>3507</v>
      </c>
      <c r="C1510" s="28" t="s">
        <v>3508</v>
      </c>
      <c r="D1510" s="28" t="s">
        <v>3471</v>
      </c>
      <c r="E1510" s="28" t="str">
        <f t="shared" si="26"/>
        <v>1.6</v>
      </c>
      <c r="F1510" s="28">
        <v>46</v>
      </c>
      <c r="G1510" s="28" t="s">
        <v>3509</v>
      </c>
      <c r="H1510" s="28" t="s">
        <v>1551</v>
      </c>
      <c r="I1510" s="28"/>
      <c r="J1510" s="28"/>
    </row>
    <row r="1511" spans="1:10" x14ac:dyDescent="0.3">
      <c r="A1511" s="28"/>
      <c r="B1511" s="28" t="s">
        <v>3510</v>
      </c>
      <c r="C1511" s="28" t="s">
        <v>3511</v>
      </c>
      <c r="D1511" s="28" t="s">
        <v>3471</v>
      </c>
      <c r="E1511" s="28" t="str">
        <f t="shared" si="26"/>
        <v>1.6</v>
      </c>
      <c r="F1511" s="28">
        <v>54</v>
      </c>
      <c r="G1511" s="28" t="s">
        <v>1490</v>
      </c>
      <c r="H1511" s="28" t="s">
        <v>815</v>
      </c>
      <c r="I1511" s="28"/>
      <c r="J1511" s="28"/>
    </row>
    <row r="1512" spans="1:10" x14ac:dyDescent="0.3">
      <c r="A1512" s="28"/>
      <c r="B1512" s="28" t="s">
        <v>3512</v>
      </c>
      <c r="C1512" s="28" t="s">
        <v>3513</v>
      </c>
      <c r="D1512" s="28" t="s">
        <v>3471</v>
      </c>
      <c r="E1512" s="28" t="str">
        <f t="shared" si="26"/>
        <v>1.6</v>
      </c>
      <c r="F1512" s="28">
        <v>57</v>
      </c>
      <c r="G1512" s="28" t="s">
        <v>2205</v>
      </c>
      <c r="H1512" s="28" t="s">
        <v>412</v>
      </c>
      <c r="I1512" s="28"/>
      <c r="J1512" s="28"/>
    </row>
    <row r="1513" spans="1:10" x14ac:dyDescent="0.3">
      <c r="A1513" s="28"/>
      <c r="B1513" s="28"/>
      <c r="C1513" s="28"/>
      <c r="D1513" s="28"/>
      <c r="E1513" s="28" t="str">
        <f t="shared" si="26"/>
        <v/>
      </c>
      <c r="F1513" s="28"/>
      <c r="G1513" s="28"/>
      <c r="H1513" s="28"/>
      <c r="I1513" s="28"/>
      <c r="J1513" s="28"/>
    </row>
    <row r="1514" spans="1:10" x14ac:dyDescent="0.3">
      <c r="A1514" s="28"/>
      <c r="B1514" s="28" t="s">
        <v>3514</v>
      </c>
      <c r="C1514" s="28" t="s">
        <v>3515</v>
      </c>
      <c r="D1514" s="28" t="s">
        <v>3471</v>
      </c>
      <c r="E1514" s="28" t="str">
        <f t="shared" si="26"/>
        <v>1.6</v>
      </c>
      <c r="F1514" s="28">
        <v>51</v>
      </c>
      <c r="G1514" s="28" t="s">
        <v>3516</v>
      </c>
      <c r="H1514" s="28" t="s">
        <v>161</v>
      </c>
      <c r="I1514" s="28"/>
      <c r="J1514" s="28"/>
    </row>
    <row r="1515" spans="1:10" x14ac:dyDescent="0.3">
      <c r="A1515" s="28"/>
      <c r="B1515" s="28" t="s">
        <v>3517</v>
      </c>
      <c r="C1515" s="28" t="s">
        <v>3518</v>
      </c>
      <c r="D1515" s="28" t="s">
        <v>3471</v>
      </c>
      <c r="E1515" s="28" t="str">
        <f t="shared" si="26"/>
        <v>1.6</v>
      </c>
      <c r="F1515" s="28">
        <v>72</v>
      </c>
      <c r="G1515" s="28" t="s">
        <v>431</v>
      </c>
      <c r="H1515" s="28" t="s">
        <v>2</v>
      </c>
      <c r="I1515" s="28"/>
      <c r="J1515" s="28"/>
    </row>
    <row r="1516" spans="1:10" x14ac:dyDescent="0.3">
      <c r="A1516" s="28"/>
      <c r="B1516" s="28" t="s">
        <v>3519</v>
      </c>
      <c r="C1516" s="28" t="s">
        <v>3520</v>
      </c>
      <c r="D1516" s="28" t="s">
        <v>3471</v>
      </c>
      <c r="E1516" s="28" t="str">
        <f t="shared" si="26"/>
        <v>1.6</v>
      </c>
      <c r="F1516" s="28">
        <v>60</v>
      </c>
      <c r="G1516" s="28" t="s">
        <v>122</v>
      </c>
      <c r="H1516" s="28" t="s">
        <v>438</v>
      </c>
      <c r="I1516" s="28"/>
      <c r="J1516" s="28"/>
    </row>
    <row r="1517" spans="1:10" x14ac:dyDescent="0.3">
      <c r="A1517" s="28"/>
      <c r="B1517" s="28" t="s">
        <v>3521</v>
      </c>
      <c r="C1517" s="28" t="s">
        <v>3522</v>
      </c>
      <c r="D1517" s="28" t="s">
        <v>3471</v>
      </c>
      <c r="E1517" s="28" t="str">
        <f t="shared" si="26"/>
        <v>1.6</v>
      </c>
      <c r="F1517" s="28">
        <v>61</v>
      </c>
      <c r="G1517" s="28" t="s">
        <v>199</v>
      </c>
      <c r="H1517" s="28" t="s">
        <v>44</v>
      </c>
      <c r="I1517" s="28"/>
      <c r="J1517" s="28"/>
    </row>
    <row r="1518" spans="1:10" x14ac:dyDescent="0.3">
      <c r="A1518" s="28"/>
      <c r="B1518" s="28" t="s">
        <v>3523</v>
      </c>
      <c r="C1518" s="28" t="s">
        <v>3524</v>
      </c>
      <c r="D1518" s="28" t="s">
        <v>3471</v>
      </c>
      <c r="E1518" s="28" t="str">
        <f t="shared" si="26"/>
        <v>1.6</v>
      </c>
      <c r="F1518" s="28">
        <v>93</v>
      </c>
      <c r="G1518" s="28" t="s">
        <v>306</v>
      </c>
      <c r="H1518" s="28" t="s">
        <v>6</v>
      </c>
      <c r="I1518" s="28"/>
      <c r="J1518" s="28"/>
    </row>
    <row r="1519" spans="1:10" x14ac:dyDescent="0.3">
      <c r="A1519" s="28"/>
      <c r="B1519" s="28" t="s">
        <v>3525</v>
      </c>
      <c r="C1519" s="28" t="s">
        <v>3526</v>
      </c>
      <c r="D1519" s="28" t="s">
        <v>3471</v>
      </c>
      <c r="E1519" s="28" t="str">
        <f t="shared" si="26"/>
        <v>1.6</v>
      </c>
      <c r="F1519" s="28">
        <v>97</v>
      </c>
      <c r="G1519" s="28" t="s">
        <v>1444</v>
      </c>
      <c r="H1519" s="28" t="s">
        <v>44</v>
      </c>
      <c r="I1519" s="28"/>
      <c r="J1519" s="28"/>
    </row>
    <row r="1520" spans="1:10" x14ac:dyDescent="0.3">
      <c r="A1520" s="28"/>
      <c r="B1520" s="28" t="s">
        <v>3527</v>
      </c>
      <c r="C1520" s="28" t="s">
        <v>3528</v>
      </c>
      <c r="D1520" s="28" t="s">
        <v>3471</v>
      </c>
      <c r="E1520" s="28" t="str">
        <f t="shared" si="26"/>
        <v>1.6</v>
      </c>
      <c r="F1520" s="28">
        <v>43</v>
      </c>
      <c r="G1520" s="28" t="s">
        <v>431</v>
      </c>
      <c r="H1520" s="28" t="s">
        <v>10</v>
      </c>
      <c r="I1520" s="28"/>
      <c r="J1520" s="28"/>
    </row>
    <row r="1521" spans="1:10" x14ac:dyDescent="0.3">
      <c r="A1521" s="28"/>
      <c r="B1521" s="28" t="s">
        <v>3529</v>
      </c>
      <c r="C1521" s="28" t="s">
        <v>3530</v>
      </c>
      <c r="D1521" s="28" t="s">
        <v>3471</v>
      </c>
      <c r="E1521" s="28" t="str">
        <f t="shared" si="26"/>
        <v>1.6</v>
      </c>
      <c r="F1521" s="28">
        <v>56</v>
      </c>
      <c r="G1521" s="28" t="s">
        <v>3531</v>
      </c>
      <c r="H1521" s="28" t="s">
        <v>10</v>
      </c>
      <c r="I1521" s="28"/>
      <c r="J1521" s="28"/>
    </row>
    <row r="1522" spans="1:10" x14ac:dyDescent="0.3">
      <c r="A1522" s="28"/>
      <c r="B1522" s="28" t="s">
        <v>3532</v>
      </c>
      <c r="C1522" s="28" t="s">
        <v>3533</v>
      </c>
      <c r="D1522" s="28" t="s">
        <v>3471</v>
      </c>
      <c r="E1522" s="28" t="str">
        <f t="shared" si="26"/>
        <v>1.6</v>
      </c>
      <c r="F1522" s="28">
        <v>69</v>
      </c>
      <c r="G1522" s="28" t="s">
        <v>3534</v>
      </c>
      <c r="H1522" s="28" t="s">
        <v>1551</v>
      </c>
      <c r="I1522" s="28"/>
      <c r="J1522" s="28"/>
    </row>
    <row r="1523" spans="1:10" x14ac:dyDescent="0.3">
      <c r="A1523" s="28"/>
      <c r="B1523" s="28" t="s">
        <v>3535</v>
      </c>
      <c r="C1523" s="28" t="s">
        <v>3536</v>
      </c>
      <c r="D1523" s="28" t="s">
        <v>3471</v>
      </c>
      <c r="E1523" s="28" t="str">
        <f t="shared" si="26"/>
        <v>1.6</v>
      </c>
      <c r="F1523" s="28">
        <v>66</v>
      </c>
      <c r="G1523" s="28" t="s">
        <v>3537</v>
      </c>
      <c r="H1523" s="28" t="s">
        <v>44</v>
      </c>
      <c r="I1523" s="28"/>
      <c r="J1523" s="28"/>
    </row>
    <row r="1524" spans="1:10" x14ac:dyDescent="0.3">
      <c r="A1524" s="28"/>
      <c r="B1524" s="28"/>
      <c r="C1524" s="28"/>
      <c r="D1524" s="28"/>
      <c r="E1524" s="28" t="str">
        <f t="shared" si="26"/>
        <v/>
      </c>
      <c r="F1524" s="28"/>
      <c r="G1524" s="28"/>
      <c r="H1524" s="28"/>
      <c r="I1524" s="28"/>
      <c r="J1524" s="28"/>
    </row>
    <row r="1525" spans="1:10" x14ac:dyDescent="0.3">
      <c r="A1525" s="28"/>
      <c r="B1525" s="28" t="s">
        <v>3538</v>
      </c>
      <c r="C1525" s="28" t="s">
        <v>3539</v>
      </c>
      <c r="D1525" s="28" t="s">
        <v>3471</v>
      </c>
      <c r="E1525" s="28" t="str">
        <f t="shared" si="26"/>
        <v>1.6</v>
      </c>
      <c r="F1525" s="28">
        <v>51</v>
      </c>
      <c r="G1525" s="28" t="s">
        <v>122</v>
      </c>
      <c r="H1525" s="28" t="s">
        <v>3540</v>
      </c>
      <c r="I1525" s="28"/>
      <c r="J1525" s="28"/>
    </row>
    <row r="1526" spans="1:10" x14ac:dyDescent="0.3">
      <c r="A1526" s="28"/>
      <c r="B1526" s="28" t="s">
        <v>3541</v>
      </c>
      <c r="C1526" s="28" t="s">
        <v>3542</v>
      </c>
      <c r="D1526" s="28" t="s">
        <v>3471</v>
      </c>
      <c r="E1526" s="28" t="str">
        <f t="shared" si="26"/>
        <v>1.6</v>
      </c>
      <c r="F1526" s="28">
        <v>75</v>
      </c>
      <c r="G1526" s="28" t="s">
        <v>3543</v>
      </c>
      <c r="H1526" s="28" t="s">
        <v>10</v>
      </c>
      <c r="I1526" s="28"/>
      <c r="J1526" s="28"/>
    </row>
    <row r="1527" spans="1:10" x14ac:dyDescent="0.3">
      <c r="A1527" s="28"/>
      <c r="B1527" s="28" t="s">
        <v>3544</v>
      </c>
      <c r="C1527" s="28" t="s">
        <v>3545</v>
      </c>
      <c r="D1527" s="28" t="s">
        <v>3471</v>
      </c>
      <c r="E1527" s="28" t="str">
        <f t="shared" si="26"/>
        <v>1.6</v>
      </c>
      <c r="F1527" s="28">
        <v>54</v>
      </c>
      <c r="G1527" s="28" t="s">
        <v>199</v>
      </c>
      <c r="H1527" s="28" t="s">
        <v>44</v>
      </c>
      <c r="I1527" s="28"/>
      <c r="J1527" s="28"/>
    </row>
    <row r="1528" spans="1:10" x14ac:dyDescent="0.3">
      <c r="A1528" s="28"/>
      <c r="B1528" s="28" t="s">
        <v>3544</v>
      </c>
      <c r="C1528" s="28" t="s">
        <v>3546</v>
      </c>
      <c r="D1528" s="28" t="s">
        <v>3471</v>
      </c>
      <c r="E1528" s="28" t="str">
        <f t="shared" si="26"/>
        <v>1.6</v>
      </c>
      <c r="F1528" s="28">
        <v>54</v>
      </c>
      <c r="G1528" s="28" t="s">
        <v>199</v>
      </c>
      <c r="H1528" s="28" t="s">
        <v>44</v>
      </c>
      <c r="I1528" s="28"/>
      <c r="J1528" s="28"/>
    </row>
    <row r="1529" spans="1:10" x14ac:dyDescent="0.3">
      <c r="A1529" s="28"/>
      <c r="B1529" s="28" t="s">
        <v>3544</v>
      </c>
      <c r="C1529" s="28" t="s">
        <v>3547</v>
      </c>
      <c r="D1529" s="28" t="s">
        <v>3471</v>
      </c>
      <c r="E1529" s="28" t="str">
        <f t="shared" si="26"/>
        <v>1.6</v>
      </c>
      <c r="F1529" s="28">
        <v>35</v>
      </c>
      <c r="G1529" s="28" t="s">
        <v>3548</v>
      </c>
      <c r="H1529" s="28" t="s">
        <v>44</v>
      </c>
      <c r="I1529" s="28"/>
      <c r="J1529" s="28"/>
    </row>
    <row r="1530" spans="1:10" x14ac:dyDescent="0.3">
      <c r="A1530" s="28"/>
      <c r="B1530" s="28" t="s">
        <v>3544</v>
      </c>
      <c r="C1530" s="28" t="s">
        <v>3549</v>
      </c>
      <c r="D1530" s="28" t="s">
        <v>3471</v>
      </c>
      <c r="E1530" s="28" t="str">
        <f t="shared" si="26"/>
        <v>1.6</v>
      </c>
      <c r="F1530" s="28" t="s">
        <v>8</v>
      </c>
      <c r="G1530" s="28" t="s">
        <v>1009</v>
      </c>
      <c r="H1530" s="28" t="s">
        <v>10</v>
      </c>
      <c r="I1530" s="28"/>
      <c r="J1530" s="28"/>
    </row>
    <row r="1531" spans="1:10" x14ac:dyDescent="0.3">
      <c r="A1531" s="28"/>
      <c r="B1531" s="28" t="s">
        <v>3550</v>
      </c>
      <c r="C1531" s="28" t="s">
        <v>3551</v>
      </c>
      <c r="D1531" s="28" t="s">
        <v>3471</v>
      </c>
      <c r="E1531" s="28" t="str">
        <f t="shared" si="26"/>
        <v>1.6</v>
      </c>
      <c r="F1531" s="28">
        <v>88</v>
      </c>
      <c r="G1531" s="28" t="s">
        <v>3552</v>
      </c>
      <c r="H1531" s="28" t="s">
        <v>44</v>
      </c>
      <c r="I1531" s="28"/>
      <c r="J1531" s="28"/>
    </row>
    <row r="1532" spans="1:10" x14ac:dyDescent="0.3">
      <c r="A1532" s="28"/>
      <c r="B1532" s="28" t="s">
        <v>3553</v>
      </c>
      <c r="C1532" s="28" t="s">
        <v>3554</v>
      </c>
      <c r="D1532" s="28" t="s">
        <v>3471</v>
      </c>
      <c r="E1532" s="28" t="str">
        <f t="shared" si="26"/>
        <v>1.6</v>
      </c>
      <c r="F1532" s="28">
        <v>67</v>
      </c>
      <c r="G1532" s="28" t="s">
        <v>122</v>
      </c>
      <c r="H1532" s="28" t="s">
        <v>161</v>
      </c>
      <c r="I1532" s="28"/>
      <c r="J1532" s="28"/>
    </row>
    <row r="1533" spans="1:10" x14ac:dyDescent="0.3">
      <c r="A1533" s="28"/>
      <c r="B1533" s="28" t="s">
        <v>3555</v>
      </c>
      <c r="C1533" s="28" t="s">
        <v>3556</v>
      </c>
      <c r="D1533" s="28" t="s">
        <v>3471</v>
      </c>
      <c r="E1533" s="28" t="str">
        <f t="shared" si="26"/>
        <v>1.6</v>
      </c>
      <c r="F1533" s="28">
        <v>89</v>
      </c>
      <c r="G1533" s="28" t="s">
        <v>435</v>
      </c>
      <c r="H1533" s="28" t="s">
        <v>97</v>
      </c>
      <c r="I1533" s="28"/>
      <c r="J1533" s="28"/>
    </row>
    <row r="1534" spans="1:10" x14ac:dyDescent="0.3">
      <c r="A1534" s="28"/>
      <c r="B1534" s="28" t="s">
        <v>3557</v>
      </c>
      <c r="C1534" s="28" t="s">
        <v>3558</v>
      </c>
      <c r="D1534" s="28" t="s">
        <v>3471</v>
      </c>
      <c r="E1534" s="28" t="str">
        <f t="shared" si="26"/>
        <v>1.6</v>
      </c>
      <c r="F1534" s="28">
        <v>71</v>
      </c>
      <c r="G1534" s="28" t="s">
        <v>3559</v>
      </c>
      <c r="H1534" s="28" t="s">
        <v>3560</v>
      </c>
      <c r="I1534" s="28"/>
      <c r="J1534" s="28"/>
    </row>
    <row r="1535" spans="1:10" x14ac:dyDescent="0.3">
      <c r="A1535" s="28"/>
      <c r="B1535" s="28"/>
      <c r="C1535" s="28"/>
      <c r="D1535" s="28"/>
      <c r="E1535" s="28" t="str">
        <f t="shared" si="26"/>
        <v/>
      </c>
      <c r="F1535" s="28"/>
      <c r="G1535" s="28"/>
      <c r="H1535" s="28"/>
      <c r="I1535" s="28"/>
      <c r="J1535" s="28"/>
    </row>
    <row r="1536" spans="1:10" x14ac:dyDescent="0.3">
      <c r="A1536" s="28"/>
      <c r="B1536" s="28" t="s">
        <v>3561</v>
      </c>
      <c r="C1536" s="28" t="s">
        <v>3562</v>
      </c>
      <c r="D1536" s="28" t="s">
        <v>3471</v>
      </c>
      <c r="E1536" s="28" t="str">
        <f t="shared" si="26"/>
        <v>1.6</v>
      </c>
      <c r="F1536" s="28">
        <v>53</v>
      </c>
      <c r="G1536" s="28" t="s">
        <v>3563</v>
      </c>
      <c r="H1536" s="28" t="s">
        <v>1</v>
      </c>
      <c r="I1536" s="28"/>
      <c r="J1536" s="28"/>
    </row>
    <row r="1537" spans="1:10" x14ac:dyDescent="0.3">
      <c r="A1537" s="28"/>
      <c r="B1537" s="28" t="s">
        <v>3564</v>
      </c>
      <c r="C1537" s="28" t="s">
        <v>3565</v>
      </c>
      <c r="D1537" s="28" t="s">
        <v>3471</v>
      </c>
      <c r="E1537" s="28" t="str">
        <f t="shared" si="26"/>
        <v>1.6</v>
      </c>
      <c r="F1537" s="28">
        <v>79</v>
      </c>
      <c r="G1537" s="28" t="s">
        <v>1713</v>
      </c>
      <c r="H1537" s="28" t="s">
        <v>44</v>
      </c>
      <c r="I1537" s="28"/>
      <c r="J1537" s="28"/>
    </row>
    <row r="1538" spans="1:10" x14ac:dyDescent="0.3">
      <c r="A1538" s="28"/>
      <c r="B1538" s="28" t="s">
        <v>3566</v>
      </c>
      <c r="C1538" s="28" t="s">
        <v>3567</v>
      </c>
      <c r="D1538" s="28" t="s">
        <v>3471</v>
      </c>
      <c r="E1538" s="28" t="str">
        <f t="shared" si="26"/>
        <v>1.6</v>
      </c>
      <c r="F1538" s="28">
        <v>67</v>
      </c>
      <c r="G1538" s="28" t="s">
        <v>268</v>
      </c>
      <c r="H1538" s="28" t="s">
        <v>44</v>
      </c>
      <c r="I1538" s="28"/>
      <c r="J1538" s="28"/>
    </row>
    <row r="1539" spans="1:10" x14ac:dyDescent="0.3">
      <c r="A1539" s="28"/>
      <c r="B1539" s="28" t="s">
        <v>3568</v>
      </c>
      <c r="C1539" s="28" t="s">
        <v>3569</v>
      </c>
      <c r="D1539" s="28" t="s">
        <v>3471</v>
      </c>
      <c r="E1539" s="28" t="str">
        <f t="shared" si="26"/>
        <v>1.6</v>
      </c>
      <c r="F1539" s="28">
        <v>57</v>
      </c>
      <c r="G1539" s="28" t="s">
        <v>620</v>
      </c>
      <c r="H1539" s="28" t="s">
        <v>10</v>
      </c>
      <c r="I1539" s="28"/>
      <c r="J1539" s="28"/>
    </row>
    <row r="1540" spans="1:10" x14ac:dyDescent="0.3">
      <c r="A1540" s="28"/>
      <c r="B1540" s="28" t="s">
        <v>3570</v>
      </c>
      <c r="C1540" s="28" t="s">
        <v>3571</v>
      </c>
      <c r="D1540" s="28" t="s">
        <v>3471</v>
      </c>
      <c r="E1540" s="28" t="str">
        <f t="shared" si="26"/>
        <v>1.6</v>
      </c>
      <c r="F1540" s="28">
        <v>57</v>
      </c>
      <c r="G1540" s="28" t="s">
        <v>3572</v>
      </c>
      <c r="H1540" s="28" t="s">
        <v>10</v>
      </c>
      <c r="I1540" s="28"/>
      <c r="J1540" s="28"/>
    </row>
    <row r="1541" spans="1:10" x14ac:dyDescent="0.3">
      <c r="A1541" s="28"/>
      <c r="B1541" s="28" t="s">
        <v>3573</v>
      </c>
      <c r="C1541" s="28" t="s">
        <v>3574</v>
      </c>
      <c r="D1541" s="28" t="s">
        <v>3471</v>
      </c>
      <c r="E1541" s="28" t="str">
        <f t="shared" si="26"/>
        <v>1.6</v>
      </c>
      <c r="F1541" s="28">
        <v>70</v>
      </c>
      <c r="G1541" s="28" t="s">
        <v>2030</v>
      </c>
      <c r="H1541" s="28" t="s">
        <v>10</v>
      </c>
      <c r="I1541" s="28"/>
      <c r="J1541" s="28"/>
    </row>
    <row r="1542" spans="1:10" x14ac:dyDescent="0.3">
      <c r="A1542" s="28"/>
      <c r="B1542" s="28" t="s">
        <v>3575</v>
      </c>
      <c r="C1542" s="28" t="s">
        <v>3576</v>
      </c>
      <c r="D1542" s="28" t="s">
        <v>3471</v>
      </c>
      <c r="E1542" s="28" t="str">
        <f t="shared" si="26"/>
        <v>1.6</v>
      </c>
      <c r="F1542" s="28">
        <v>64</v>
      </c>
      <c r="G1542" s="28" t="s">
        <v>1630</v>
      </c>
      <c r="H1542" s="28" t="s">
        <v>2</v>
      </c>
      <c r="I1542" s="28"/>
      <c r="J1542" s="28"/>
    </row>
    <row r="1543" spans="1:10" x14ac:dyDescent="0.3">
      <c r="A1543" s="28"/>
      <c r="B1543" s="28" t="s">
        <v>3577</v>
      </c>
      <c r="C1543" s="28" t="s">
        <v>3578</v>
      </c>
      <c r="D1543" s="28" t="s">
        <v>3471</v>
      </c>
      <c r="E1543" s="28" t="str">
        <f t="shared" si="26"/>
        <v>1.6</v>
      </c>
      <c r="F1543" s="28">
        <v>58</v>
      </c>
      <c r="G1543" s="28" t="s">
        <v>145</v>
      </c>
      <c r="H1543" s="28" t="s">
        <v>97</v>
      </c>
      <c r="I1543" s="28"/>
      <c r="J1543" s="28"/>
    </row>
    <row r="1544" spans="1:10" x14ac:dyDescent="0.3">
      <c r="A1544" s="28"/>
      <c r="B1544" s="28" t="s">
        <v>3579</v>
      </c>
      <c r="C1544" s="28" t="s">
        <v>3580</v>
      </c>
      <c r="D1544" s="28" t="s">
        <v>3471</v>
      </c>
      <c r="E1544" s="28" t="str">
        <f t="shared" ref="E1544:E1607" si="27">MID(D1544,2,3)</f>
        <v>1.6</v>
      </c>
      <c r="F1544" s="28">
        <v>39</v>
      </c>
      <c r="G1544" s="28" t="s">
        <v>3581</v>
      </c>
      <c r="H1544" s="28" t="s">
        <v>302</v>
      </c>
      <c r="I1544" s="28"/>
      <c r="J1544" s="28"/>
    </row>
    <row r="1545" spans="1:10" x14ac:dyDescent="0.3">
      <c r="A1545" s="28"/>
      <c r="B1545" s="28" t="s">
        <v>3582</v>
      </c>
      <c r="C1545" s="28" t="s">
        <v>3583</v>
      </c>
      <c r="D1545" s="28" t="s">
        <v>3471</v>
      </c>
      <c r="E1545" s="28" t="str">
        <f t="shared" si="27"/>
        <v>1.6</v>
      </c>
      <c r="F1545" s="28">
        <v>80</v>
      </c>
      <c r="G1545" s="28" t="s">
        <v>3584</v>
      </c>
      <c r="H1545" s="28" t="s">
        <v>1423</v>
      </c>
      <c r="I1545" s="28"/>
      <c r="J1545" s="28"/>
    </row>
    <row r="1546" spans="1:10" x14ac:dyDescent="0.3">
      <c r="A1546" s="28"/>
      <c r="B1546" s="28"/>
      <c r="C1546" s="28"/>
      <c r="D1546" s="28"/>
      <c r="E1546" s="28" t="str">
        <f t="shared" si="27"/>
        <v/>
      </c>
      <c r="F1546" s="28"/>
      <c r="G1546" s="28"/>
      <c r="H1546" s="28"/>
      <c r="I1546" s="28"/>
      <c r="J1546" s="28"/>
    </row>
    <row r="1547" spans="1:10" x14ac:dyDescent="0.3">
      <c r="A1547" s="28"/>
      <c r="B1547" s="28" t="s">
        <v>3585</v>
      </c>
      <c r="C1547" s="28" t="s">
        <v>3586</v>
      </c>
      <c r="D1547" s="28" t="s">
        <v>3471</v>
      </c>
      <c r="E1547" s="28" t="str">
        <f t="shared" si="27"/>
        <v>1.6</v>
      </c>
      <c r="F1547" s="28">
        <v>63</v>
      </c>
      <c r="G1547" s="28" t="s">
        <v>368</v>
      </c>
      <c r="H1547" s="28" t="s">
        <v>97</v>
      </c>
      <c r="I1547" s="28"/>
      <c r="J1547" s="28"/>
    </row>
    <row r="1548" spans="1:10" x14ac:dyDescent="0.3">
      <c r="A1548" s="28"/>
      <c r="B1548" s="28" t="s">
        <v>3587</v>
      </c>
      <c r="C1548" s="28" t="s">
        <v>3588</v>
      </c>
      <c r="D1548" s="28" t="s">
        <v>3471</v>
      </c>
      <c r="E1548" s="28" t="str">
        <f t="shared" si="27"/>
        <v>1.6</v>
      </c>
      <c r="F1548" s="28">
        <v>67</v>
      </c>
      <c r="G1548" s="28" t="s">
        <v>207</v>
      </c>
      <c r="H1548" s="28" t="s">
        <v>161</v>
      </c>
      <c r="I1548" s="28"/>
      <c r="J1548" s="28"/>
    </row>
    <row r="1549" spans="1:10" x14ac:dyDescent="0.3">
      <c r="A1549" s="28"/>
      <c r="B1549" s="28" t="s">
        <v>3589</v>
      </c>
      <c r="C1549" s="28" t="s">
        <v>3590</v>
      </c>
      <c r="D1549" s="28" t="s">
        <v>3471</v>
      </c>
      <c r="E1549" s="28" t="str">
        <f t="shared" si="27"/>
        <v>1.6</v>
      </c>
      <c r="F1549" s="28">
        <v>48</v>
      </c>
      <c r="G1549" s="28" t="s">
        <v>3591</v>
      </c>
      <c r="H1549" s="28" t="s">
        <v>161</v>
      </c>
      <c r="I1549" s="28"/>
      <c r="J1549" s="28"/>
    </row>
    <row r="1550" spans="1:10" x14ac:dyDescent="0.3">
      <c r="A1550" s="28"/>
      <c r="B1550" s="28" t="s">
        <v>3592</v>
      </c>
      <c r="C1550" s="28" t="s">
        <v>3593</v>
      </c>
      <c r="D1550" s="28" t="s">
        <v>3471</v>
      </c>
      <c r="E1550" s="28" t="str">
        <f t="shared" si="27"/>
        <v>1.6</v>
      </c>
      <c r="F1550" s="28">
        <v>49</v>
      </c>
      <c r="G1550" s="28" t="s">
        <v>72</v>
      </c>
      <c r="H1550" s="28" t="s">
        <v>44</v>
      </c>
      <c r="I1550" s="28"/>
      <c r="J1550" s="28"/>
    </row>
    <row r="1551" spans="1:10" x14ac:dyDescent="0.3">
      <c r="A1551" s="28"/>
      <c r="B1551" s="28" t="s">
        <v>3594</v>
      </c>
      <c r="C1551" s="28" t="s">
        <v>3595</v>
      </c>
      <c r="D1551" s="28" t="s">
        <v>3471</v>
      </c>
      <c r="E1551" s="28" t="str">
        <f t="shared" si="27"/>
        <v>1.6</v>
      </c>
      <c r="F1551" s="28">
        <v>55</v>
      </c>
      <c r="G1551" s="28" t="s">
        <v>3596</v>
      </c>
      <c r="H1551" s="28" t="s">
        <v>5</v>
      </c>
      <c r="I1551" s="28"/>
      <c r="J1551" s="28"/>
    </row>
    <row r="1552" spans="1:10" x14ac:dyDescent="0.3">
      <c r="A1552" s="28"/>
      <c r="B1552" s="28" t="s">
        <v>3597</v>
      </c>
      <c r="C1552" s="28" t="s">
        <v>3598</v>
      </c>
      <c r="D1552" s="28" t="s">
        <v>3471</v>
      </c>
      <c r="E1552" s="28" t="str">
        <f t="shared" si="27"/>
        <v>1.6</v>
      </c>
      <c r="F1552" s="28">
        <v>36</v>
      </c>
      <c r="G1552" s="28" t="s">
        <v>3599</v>
      </c>
      <c r="H1552" s="28" t="s">
        <v>44</v>
      </c>
      <c r="I1552" s="28"/>
      <c r="J1552" s="28"/>
    </row>
    <row r="1553" spans="1:10" x14ac:dyDescent="0.3">
      <c r="A1553" s="28"/>
      <c r="B1553" s="28" t="s">
        <v>3600</v>
      </c>
      <c r="C1553" s="28" t="s">
        <v>3601</v>
      </c>
      <c r="D1553" s="28" t="s">
        <v>3471</v>
      </c>
      <c r="E1553" s="28" t="str">
        <f t="shared" si="27"/>
        <v>1.6</v>
      </c>
      <c r="F1553" s="28">
        <v>54</v>
      </c>
      <c r="G1553" s="28" t="s">
        <v>620</v>
      </c>
      <c r="H1553" s="28" t="s">
        <v>10</v>
      </c>
      <c r="I1553" s="28"/>
      <c r="J1553" s="28"/>
    </row>
    <row r="1554" spans="1:10" x14ac:dyDescent="0.3">
      <c r="A1554" s="28"/>
      <c r="B1554" s="28" t="s">
        <v>3602</v>
      </c>
      <c r="C1554" s="28" t="s">
        <v>3603</v>
      </c>
      <c r="D1554" s="28" t="s">
        <v>3471</v>
      </c>
      <c r="E1554" s="28" t="str">
        <f t="shared" si="27"/>
        <v>1.6</v>
      </c>
      <c r="F1554" s="28">
        <v>77</v>
      </c>
      <c r="G1554" s="28" t="s">
        <v>3381</v>
      </c>
      <c r="H1554" s="28" t="s">
        <v>302</v>
      </c>
      <c r="I1554" s="28"/>
      <c r="J1554" s="28"/>
    </row>
    <row r="1555" spans="1:10" x14ac:dyDescent="0.3">
      <c r="A1555" s="28"/>
      <c r="B1555" s="28" t="s">
        <v>3604</v>
      </c>
      <c r="C1555" s="28" t="s">
        <v>3605</v>
      </c>
      <c r="D1555" s="28" t="s">
        <v>3471</v>
      </c>
      <c r="E1555" s="28" t="str">
        <f t="shared" si="27"/>
        <v>1.6</v>
      </c>
      <c r="F1555" s="28">
        <v>78</v>
      </c>
      <c r="G1555" s="28" t="s">
        <v>722</v>
      </c>
      <c r="H1555" s="28" t="s">
        <v>9</v>
      </c>
      <c r="I1555" s="28"/>
      <c r="J1555" s="28"/>
    </row>
    <row r="1556" spans="1:10" x14ac:dyDescent="0.3">
      <c r="A1556" s="28"/>
      <c r="B1556" s="28" t="s">
        <v>3606</v>
      </c>
      <c r="C1556" s="28" t="s">
        <v>3607</v>
      </c>
      <c r="D1556" s="28" t="s">
        <v>3471</v>
      </c>
      <c r="E1556" s="28" t="str">
        <f t="shared" si="27"/>
        <v>1.6</v>
      </c>
      <c r="F1556" s="28">
        <v>77</v>
      </c>
      <c r="G1556" s="28" t="s">
        <v>1365</v>
      </c>
      <c r="H1556" s="28" t="s">
        <v>6</v>
      </c>
      <c r="I1556" s="28"/>
      <c r="J1556" s="28"/>
    </row>
    <row r="1557" spans="1:10" x14ac:dyDescent="0.3">
      <c r="A1557" s="28"/>
      <c r="B1557" s="28"/>
      <c r="C1557" s="28"/>
      <c r="D1557" s="28"/>
      <c r="E1557" s="28" t="str">
        <f t="shared" si="27"/>
        <v/>
      </c>
      <c r="F1557" s="28"/>
      <c r="G1557" s="28"/>
      <c r="H1557" s="28"/>
      <c r="I1557" s="28"/>
      <c r="J1557" s="28"/>
    </row>
    <row r="1558" spans="1:10" x14ac:dyDescent="0.3">
      <c r="A1558" s="28"/>
      <c r="B1558" s="28" t="s">
        <v>3608</v>
      </c>
      <c r="C1558" s="28" t="s">
        <v>3609</v>
      </c>
      <c r="D1558" s="28" t="s">
        <v>3471</v>
      </c>
      <c r="E1558" s="28" t="str">
        <f t="shared" si="27"/>
        <v>1.6</v>
      </c>
      <c r="F1558" s="28">
        <v>57</v>
      </c>
      <c r="G1558" s="28" t="s">
        <v>268</v>
      </c>
      <c r="H1558" s="28" t="s">
        <v>302</v>
      </c>
      <c r="I1558" s="28"/>
      <c r="J1558" s="28"/>
    </row>
    <row r="1559" spans="1:10" x14ac:dyDescent="0.3">
      <c r="A1559" s="28"/>
      <c r="B1559" s="28" t="s">
        <v>3610</v>
      </c>
      <c r="C1559" s="28" t="s">
        <v>3611</v>
      </c>
      <c r="D1559" s="28" t="s">
        <v>3471</v>
      </c>
      <c r="E1559" s="28" t="str">
        <f t="shared" si="27"/>
        <v>1.6</v>
      </c>
      <c r="F1559" s="28">
        <v>50</v>
      </c>
      <c r="G1559" s="28" t="s">
        <v>268</v>
      </c>
      <c r="H1559" s="28" t="s">
        <v>302</v>
      </c>
      <c r="I1559" s="28"/>
      <c r="J1559" s="28"/>
    </row>
    <row r="1560" spans="1:10" x14ac:dyDescent="0.3">
      <c r="A1560" s="28"/>
      <c r="B1560" s="28" t="s">
        <v>3612</v>
      </c>
      <c r="C1560" s="28" t="s">
        <v>3613</v>
      </c>
      <c r="D1560" s="28" t="s">
        <v>3471</v>
      </c>
      <c r="E1560" s="28" t="str">
        <f t="shared" si="27"/>
        <v>1.6</v>
      </c>
      <c r="F1560" s="28">
        <v>82</v>
      </c>
      <c r="G1560" s="28" t="s">
        <v>3614</v>
      </c>
      <c r="H1560" s="28" t="s">
        <v>44</v>
      </c>
      <c r="I1560" s="28"/>
      <c r="J1560" s="28"/>
    </row>
    <row r="1561" spans="1:10" x14ac:dyDescent="0.3">
      <c r="A1561" s="28"/>
      <c r="B1561" s="28" t="s">
        <v>3615</v>
      </c>
      <c r="C1561" s="28" t="s">
        <v>3616</v>
      </c>
      <c r="D1561" s="28" t="s">
        <v>3471</v>
      </c>
      <c r="E1561" s="28" t="str">
        <f t="shared" si="27"/>
        <v>1.6</v>
      </c>
      <c r="F1561" s="28">
        <v>72</v>
      </c>
      <c r="G1561" s="28" t="s">
        <v>1102</v>
      </c>
      <c r="H1561" s="28" t="s">
        <v>4</v>
      </c>
      <c r="I1561" s="28"/>
      <c r="J1561" s="28"/>
    </row>
    <row r="1562" spans="1:10" x14ac:dyDescent="0.3">
      <c r="A1562" s="28"/>
      <c r="B1562" s="28" t="s">
        <v>3617</v>
      </c>
      <c r="C1562" s="28" t="s">
        <v>3618</v>
      </c>
      <c r="D1562" s="28" t="s">
        <v>3471</v>
      </c>
      <c r="E1562" s="28" t="str">
        <f t="shared" si="27"/>
        <v>1.6</v>
      </c>
      <c r="F1562" s="28">
        <v>51</v>
      </c>
      <c r="G1562" s="28" t="s">
        <v>740</v>
      </c>
      <c r="H1562" s="28" t="s">
        <v>146</v>
      </c>
      <c r="I1562" s="28"/>
      <c r="J1562" s="28"/>
    </row>
    <row r="1563" spans="1:10" x14ac:dyDescent="0.3">
      <c r="A1563" s="28"/>
      <c r="B1563" s="28" t="s">
        <v>3619</v>
      </c>
      <c r="C1563" s="28" t="s">
        <v>3620</v>
      </c>
      <c r="D1563" s="28" t="s">
        <v>3471</v>
      </c>
      <c r="E1563" s="28" t="str">
        <f t="shared" si="27"/>
        <v>1.6</v>
      </c>
      <c r="F1563" s="28">
        <v>64</v>
      </c>
      <c r="G1563" s="28" t="s">
        <v>3534</v>
      </c>
      <c r="H1563" s="28" t="s">
        <v>1551</v>
      </c>
      <c r="I1563" s="28"/>
      <c r="J1563" s="28"/>
    </row>
    <row r="1564" spans="1:10" x14ac:dyDescent="0.3">
      <c r="A1564" s="28"/>
      <c r="B1564" s="28" t="s">
        <v>3621</v>
      </c>
      <c r="C1564" s="28" t="s">
        <v>3622</v>
      </c>
      <c r="D1564" s="28" t="s">
        <v>3471</v>
      </c>
      <c r="E1564" s="28" t="str">
        <f t="shared" si="27"/>
        <v>1.6</v>
      </c>
      <c r="F1564" s="28">
        <v>55</v>
      </c>
      <c r="G1564" s="28" t="s">
        <v>199</v>
      </c>
      <c r="H1564" s="28" t="s">
        <v>9</v>
      </c>
      <c r="I1564" s="28"/>
      <c r="J1564" s="28"/>
    </row>
    <row r="1565" spans="1:10" x14ac:dyDescent="0.3">
      <c r="A1565" s="28"/>
      <c r="B1565" s="28" t="s">
        <v>3623</v>
      </c>
      <c r="C1565" s="28" t="s">
        <v>3624</v>
      </c>
      <c r="D1565" s="28" t="s">
        <v>3471</v>
      </c>
      <c r="E1565" s="28" t="str">
        <f t="shared" si="27"/>
        <v>1.6</v>
      </c>
      <c r="F1565" s="28">
        <v>86</v>
      </c>
      <c r="G1565" s="28" t="s">
        <v>3625</v>
      </c>
      <c r="H1565" s="28" t="s">
        <v>1926</v>
      </c>
      <c r="I1565" s="28"/>
      <c r="J1565" s="28"/>
    </row>
    <row r="1566" spans="1:10" x14ac:dyDescent="0.3">
      <c r="A1566" s="28"/>
      <c r="B1566" s="28" t="s">
        <v>3626</v>
      </c>
      <c r="C1566" s="28" t="s">
        <v>3627</v>
      </c>
      <c r="D1566" s="28" t="s">
        <v>3471</v>
      </c>
      <c r="E1566" s="28" t="str">
        <f t="shared" si="27"/>
        <v>1.6</v>
      </c>
      <c r="F1566" s="28">
        <v>74</v>
      </c>
      <c r="G1566" s="28" t="s">
        <v>656</v>
      </c>
      <c r="H1566" s="28" t="s">
        <v>1</v>
      </c>
      <c r="I1566" s="28"/>
      <c r="J1566" s="28"/>
    </row>
    <row r="1567" spans="1:10" x14ac:dyDescent="0.3">
      <c r="A1567" s="28"/>
      <c r="B1567" s="28" t="s">
        <v>3628</v>
      </c>
      <c r="C1567" s="28" t="s">
        <v>3629</v>
      </c>
      <c r="D1567" s="28" t="s">
        <v>3471</v>
      </c>
      <c r="E1567" s="28" t="str">
        <f t="shared" si="27"/>
        <v>1.6</v>
      </c>
      <c r="F1567" s="28">
        <v>66</v>
      </c>
      <c r="G1567" s="28" t="s">
        <v>1685</v>
      </c>
      <c r="H1567" s="28" t="s">
        <v>3</v>
      </c>
      <c r="I1567" s="28"/>
      <c r="J1567" s="28"/>
    </row>
    <row r="1568" spans="1:10" x14ac:dyDescent="0.3">
      <c r="A1568" s="28"/>
      <c r="B1568" s="28"/>
      <c r="C1568" s="28"/>
      <c r="D1568" s="28"/>
      <c r="E1568" s="28" t="str">
        <f t="shared" si="27"/>
        <v/>
      </c>
      <c r="F1568" s="28"/>
      <c r="G1568" s="28"/>
      <c r="H1568" s="28"/>
      <c r="I1568" s="28"/>
      <c r="J1568" s="28"/>
    </row>
    <row r="1569" spans="1:10" x14ac:dyDescent="0.3">
      <c r="A1569" s="28"/>
      <c r="B1569" s="28" t="s">
        <v>3630</v>
      </c>
      <c r="C1569" s="28" t="s">
        <v>3631</v>
      </c>
      <c r="D1569" s="28" t="s">
        <v>3471</v>
      </c>
      <c r="E1569" s="28" t="str">
        <f t="shared" si="27"/>
        <v>1.6</v>
      </c>
      <c r="F1569" s="28">
        <v>65</v>
      </c>
      <c r="G1569" s="28" t="s">
        <v>2471</v>
      </c>
      <c r="H1569" s="28" t="s">
        <v>3</v>
      </c>
      <c r="I1569" s="28"/>
      <c r="J1569" s="28"/>
    </row>
    <row r="1570" spans="1:10" x14ac:dyDescent="0.3">
      <c r="A1570" s="28"/>
      <c r="B1570" s="28" t="s">
        <v>3632</v>
      </c>
      <c r="C1570" s="28" t="s">
        <v>3633</v>
      </c>
      <c r="D1570" s="28" t="s">
        <v>3471</v>
      </c>
      <c r="E1570" s="28" t="str">
        <f t="shared" si="27"/>
        <v>1.6</v>
      </c>
      <c r="F1570" s="28">
        <v>83</v>
      </c>
      <c r="G1570" s="28" t="s">
        <v>435</v>
      </c>
      <c r="H1570" s="28" t="s">
        <v>10</v>
      </c>
      <c r="I1570" s="28"/>
      <c r="J1570" s="28"/>
    </row>
    <row r="1571" spans="1:10" x14ac:dyDescent="0.3">
      <c r="A1571" s="28"/>
      <c r="B1571" s="28" t="s">
        <v>3634</v>
      </c>
      <c r="C1571" s="28" t="s">
        <v>3635</v>
      </c>
      <c r="D1571" s="28" t="s">
        <v>3471</v>
      </c>
      <c r="E1571" s="28" t="str">
        <f t="shared" si="27"/>
        <v>1.6</v>
      </c>
      <c r="F1571" s="28">
        <v>70</v>
      </c>
      <c r="G1571" s="28" t="s">
        <v>3636</v>
      </c>
      <c r="H1571" s="28" t="s">
        <v>161</v>
      </c>
      <c r="I1571" s="28"/>
      <c r="J1571" s="28"/>
    </row>
    <row r="1572" spans="1:10" x14ac:dyDescent="0.3">
      <c r="A1572" s="28"/>
      <c r="B1572" s="28" t="s">
        <v>3637</v>
      </c>
      <c r="C1572" s="28" t="s">
        <v>3638</v>
      </c>
      <c r="D1572" s="28" t="s">
        <v>3471</v>
      </c>
      <c r="E1572" s="28" t="str">
        <f t="shared" si="27"/>
        <v>1.6</v>
      </c>
      <c r="F1572" s="28">
        <v>73</v>
      </c>
      <c r="G1572" s="28" t="s">
        <v>3639</v>
      </c>
      <c r="H1572" s="28" t="s">
        <v>3</v>
      </c>
      <c r="I1572" s="28"/>
      <c r="J1572" s="28"/>
    </row>
    <row r="1573" spans="1:10" x14ac:dyDescent="0.3">
      <c r="A1573" s="28"/>
      <c r="B1573" s="28" t="s">
        <v>3640</v>
      </c>
      <c r="C1573" s="28" t="s">
        <v>3641</v>
      </c>
      <c r="D1573" s="28" t="s">
        <v>3642</v>
      </c>
      <c r="E1573" s="28" t="str">
        <f t="shared" si="27"/>
        <v>1.5</v>
      </c>
      <c r="F1573" s="28">
        <v>79</v>
      </c>
      <c r="G1573" s="28" t="s">
        <v>3335</v>
      </c>
      <c r="H1573" s="28" t="s">
        <v>3</v>
      </c>
      <c r="I1573" s="28"/>
      <c r="J1573" s="28"/>
    </row>
    <row r="1574" spans="1:10" x14ac:dyDescent="0.3">
      <c r="A1574" s="28"/>
      <c r="B1574" s="28" t="s">
        <v>3643</v>
      </c>
      <c r="C1574" s="28" t="s">
        <v>3644</v>
      </c>
      <c r="D1574" s="28" t="s">
        <v>3642</v>
      </c>
      <c r="E1574" s="28" t="str">
        <f t="shared" si="27"/>
        <v>1.5</v>
      </c>
      <c r="F1574" s="28">
        <v>58</v>
      </c>
      <c r="G1574" s="28" t="s">
        <v>3645</v>
      </c>
      <c r="H1574" s="28" t="s">
        <v>273</v>
      </c>
      <c r="I1574" s="28"/>
      <c r="J1574" s="28"/>
    </row>
    <row r="1575" spans="1:10" x14ac:dyDescent="0.3">
      <c r="A1575" s="28"/>
      <c r="B1575" s="28" t="s">
        <v>3646</v>
      </c>
      <c r="C1575" s="28" t="s">
        <v>3647</v>
      </c>
      <c r="D1575" s="28" t="s">
        <v>3642</v>
      </c>
      <c r="E1575" s="28" t="str">
        <f t="shared" si="27"/>
        <v>1.5</v>
      </c>
      <c r="F1575" s="28">
        <v>56</v>
      </c>
      <c r="G1575" s="28" t="s">
        <v>374</v>
      </c>
      <c r="H1575" s="28" t="s">
        <v>97</v>
      </c>
      <c r="I1575" s="28"/>
      <c r="J1575" s="28"/>
    </row>
    <row r="1576" spans="1:10" x14ac:dyDescent="0.3">
      <c r="A1576" s="28"/>
      <c r="B1576" s="28" t="s">
        <v>3648</v>
      </c>
      <c r="C1576" s="28" t="s">
        <v>3649</v>
      </c>
      <c r="D1576" s="28" t="s">
        <v>3642</v>
      </c>
      <c r="E1576" s="28" t="str">
        <f t="shared" si="27"/>
        <v>1.5</v>
      </c>
      <c r="F1576" s="28">
        <v>51</v>
      </c>
      <c r="G1576" s="28" t="s">
        <v>3650</v>
      </c>
      <c r="H1576" s="28" t="s">
        <v>161</v>
      </c>
      <c r="I1576" s="28"/>
      <c r="J1576" s="28"/>
    </row>
    <row r="1577" spans="1:10" x14ac:dyDescent="0.3">
      <c r="A1577" s="28"/>
      <c r="B1577" s="28" t="s">
        <v>3651</v>
      </c>
      <c r="C1577" s="28" t="s">
        <v>3652</v>
      </c>
      <c r="D1577" s="28" t="s">
        <v>3642</v>
      </c>
      <c r="E1577" s="28" t="str">
        <f t="shared" si="27"/>
        <v>1.5</v>
      </c>
      <c r="F1577" s="28">
        <v>65</v>
      </c>
      <c r="G1577" s="28" t="s">
        <v>176</v>
      </c>
      <c r="H1577" s="28" t="s">
        <v>1</v>
      </c>
      <c r="I1577" s="28"/>
      <c r="J1577" s="28"/>
    </row>
    <row r="1578" spans="1:10" x14ac:dyDescent="0.3">
      <c r="A1578" s="28"/>
      <c r="B1578" s="28" t="s">
        <v>3653</v>
      </c>
      <c r="C1578" s="28" t="s">
        <v>3654</v>
      </c>
      <c r="D1578" s="28" t="s">
        <v>3642</v>
      </c>
      <c r="E1578" s="28" t="str">
        <f t="shared" si="27"/>
        <v>1.5</v>
      </c>
      <c r="F1578" s="28">
        <v>94</v>
      </c>
      <c r="G1578" s="28" t="s">
        <v>3655</v>
      </c>
      <c r="H1578" s="28" t="s">
        <v>1423</v>
      </c>
      <c r="I1578" s="28"/>
      <c r="J1578" s="28"/>
    </row>
    <row r="1579" spans="1:10" x14ac:dyDescent="0.3">
      <c r="A1579" s="28"/>
      <c r="B1579" s="28"/>
      <c r="C1579" s="28"/>
      <c r="D1579" s="28"/>
      <c r="E1579" s="28" t="str">
        <f t="shared" si="27"/>
        <v/>
      </c>
      <c r="F1579" s="28"/>
      <c r="G1579" s="28"/>
      <c r="H1579" s="28"/>
      <c r="I1579" s="28"/>
      <c r="J1579" s="28"/>
    </row>
    <row r="1580" spans="1:10" x14ac:dyDescent="0.3">
      <c r="A1580" s="28"/>
      <c r="B1580" s="28" t="s">
        <v>3656</v>
      </c>
      <c r="C1580" s="28" t="s">
        <v>3657</v>
      </c>
      <c r="D1580" s="28" t="s">
        <v>3642</v>
      </c>
      <c r="E1580" s="28" t="str">
        <f t="shared" si="27"/>
        <v>1.5</v>
      </c>
      <c r="F1580" s="28">
        <v>68</v>
      </c>
      <c r="G1580" s="28" t="s">
        <v>1891</v>
      </c>
      <c r="H1580" s="28" t="s">
        <v>44</v>
      </c>
      <c r="I1580" s="28"/>
      <c r="J1580" s="28"/>
    </row>
    <row r="1581" spans="1:10" x14ac:dyDescent="0.3">
      <c r="A1581" s="28"/>
      <c r="B1581" s="28" t="s">
        <v>3658</v>
      </c>
      <c r="C1581" s="28" t="s">
        <v>3659</v>
      </c>
      <c r="D1581" s="28" t="s">
        <v>3642</v>
      </c>
      <c r="E1581" s="28" t="str">
        <f t="shared" si="27"/>
        <v>1.5</v>
      </c>
      <c r="F1581" s="28">
        <v>54</v>
      </c>
      <c r="G1581" s="28" t="s">
        <v>1891</v>
      </c>
      <c r="H1581" s="28" t="s">
        <v>44</v>
      </c>
      <c r="I1581" s="28"/>
      <c r="J1581" s="28"/>
    </row>
    <row r="1582" spans="1:10" x14ac:dyDescent="0.3">
      <c r="A1582" s="28"/>
      <c r="B1582" s="28" t="s">
        <v>3660</v>
      </c>
      <c r="C1582" s="28" t="s">
        <v>3661</v>
      </c>
      <c r="D1582" s="28" t="s">
        <v>3642</v>
      </c>
      <c r="E1582" s="28" t="str">
        <f t="shared" si="27"/>
        <v>1.5</v>
      </c>
      <c r="F1582" s="28">
        <v>74</v>
      </c>
      <c r="G1582" s="28" t="s">
        <v>3662</v>
      </c>
      <c r="H1582" s="28" t="s">
        <v>2453</v>
      </c>
      <c r="I1582" s="28"/>
      <c r="J1582" s="28"/>
    </row>
    <row r="1583" spans="1:10" x14ac:dyDescent="0.3">
      <c r="A1583" s="28"/>
      <c r="B1583" s="28" t="s">
        <v>3663</v>
      </c>
      <c r="C1583" s="28" t="s">
        <v>3664</v>
      </c>
      <c r="D1583" s="28" t="s">
        <v>3642</v>
      </c>
      <c r="E1583" s="28" t="str">
        <f t="shared" si="27"/>
        <v>1.5</v>
      </c>
      <c r="F1583" s="28">
        <v>87</v>
      </c>
      <c r="G1583" s="28" t="s">
        <v>189</v>
      </c>
      <c r="H1583" s="28" t="s">
        <v>5</v>
      </c>
      <c r="I1583" s="28"/>
      <c r="J1583" s="28"/>
    </row>
    <row r="1584" spans="1:10" x14ac:dyDescent="0.3">
      <c r="A1584" s="28"/>
      <c r="B1584" s="28" t="s">
        <v>3665</v>
      </c>
      <c r="C1584" s="28" t="s">
        <v>3666</v>
      </c>
      <c r="D1584" s="28" t="s">
        <v>3642</v>
      </c>
      <c r="E1584" s="28" t="str">
        <f t="shared" si="27"/>
        <v>1.5</v>
      </c>
      <c r="F1584" s="28">
        <v>73</v>
      </c>
      <c r="G1584" s="28" t="s">
        <v>122</v>
      </c>
      <c r="H1584" s="28" t="s">
        <v>247</v>
      </c>
      <c r="I1584" s="28"/>
      <c r="J1584" s="28"/>
    </row>
    <row r="1585" spans="1:10" x14ac:dyDescent="0.3">
      <c r="A1585" s="28"/>
      <c r="B1585" s="28" t="s">
        <v>3667</v>
      </c>
      <c r="C1585" s="28" t="s">
        <v>3668</v>
      </c>
      <c r="D1585" s="28" t="s">
        <v>3642</v>
      </c>
      <c r="E1585" s="28" t="str">
        <f t="shared" si="27"/>
        <v>1.5</v>
      </c>
      <c r="F1585" s="28">
        <v>85</v>
      </c>
      <c r="G1585" s="28" t="s">
        <v>425</v>
      </c>
      <c r="H1585" s="28" t="s">
        <v>44</v>
      </c>
      <c r="I1585" s="28"/>
      <c r="J1585" s="28"/>
    </row>
    <row r="1586" spans="1:10" x14ac:dyDescent="0.3">
      <c r="A1586" s="28"/>
      <c r="B1586" s="28" t="s">
        <v>3669</v>
      </c>
      <c r="C1586" s="28" t="s">
        <v>3670</v>
      </c>
      <c r="D1586" s="28" t="s">
        <v>3642</v>
      </c>
      <c r="E1586" s="28" t="str">
        <f t="shared" si="27"/>
        <v>1.5</v>
      </c>
      <c r="F1586" s="28">
        <v>59</v>
      </c>
      <c r="G1586" s="28" t="s">
        <v>1365</v>
      </c>
      <c r="H1586" s="28" t="s">
        <v>515</v>
      </c>
      <c r="I1586" s="28"/>
      <c r="J1586" s="28"/>
    </row>
    <row r="1587" spans="1:10" x14ac:dyDescent="0.3">
      <c r="A1587" s="28"/>
      <c r="B1587" s="28" t="s">
        <v>3671</v>
      </c>
      <c r="C1587" s="28" t="s">
        <v>3672</v>
      </c>
      <c r="D1587" s="28" t="s">
        <v>3642</v>
      </c>
      <c r="E1587" s="28" t="str">
        <f t="shared" si="27"/>
        <v>1.5</v>
      </c>
      <c r="F1587" s="28">
        <v>65</v>
      </c>
      <c r="G1587" s="28" t="s">
        <v>3673</v>
      </c>
      <c r="H1587" s="28" t="s">
        <v>10</v>
      </c>
      <c r="I1587" s="28"/>
      <c r="J1587" s="28"/>
    </row>
    <row r="1588" spans="1:10" x14ac:dyDescent="0.3">
      <c r="A1588" s="28"/>
      <c r="B1588" s="28" t="s">
        <v>3674</v>
      </c>
      <c r="C1588" s="28" t="s">
        <v>3675</v>
      </c>
      <c r="D1588" s="28" t="s">
        <v>3642</v>
      </c>
      <c r="E1588" s="28" t="str">
        <f t="shared" si="27"/>
        <v>1.5</v>
      </c>
      <c r="F1588" s="28">
        <v>59</v>
      </c>
      <c r="G1588" s="28" t="s">
        <v>875</v>
      </c>
      <c r="H1588" s="28" t="s">
        <v>161</v>
      </c>
      <c r="I1588" s="28"/>
      <c r="J1588" s="28"/>
    </row>
    <row r="1589" spans="1:10" x14ac:dyDescent="0.3">
      <c r="A1589" s="28"/>
      <c r="B1589" s="28" t="s">
        <v>3676</v>
      </c>
      <c r="C1589" s="28" t="s">
        <v>3677</v>
      </c>
      <c r="D1589" s="28" t="s">
        <v>3642</v>
      </c>
      <c r="E1589" s="28" t="str">
        <f t="shared" si="27"/>
        <v>1.5</v>
      </c>
      <c r="F1589" s="28">
        <v>64</v>
      </c>
      <c r="G1589" s="28" t="s">
        <v>722</v>
      </c>
      <c r="H1589" s="28" t="s">
        <v>9</v>
      </c>
      <c r="I1589" s="28"/>
      <c r="J1589" s="28"/>
    </row>
    <row r="1590" spans="1:10" x14ac:dyDescent="0.3">
      <c r="A1590" s="28"/>
      <c r="B1590" s="28"/>
      <c r="C1590" s="28"/>
      <c r="D1590" s="28"/>
      <c r="E1590" s="28" t="str">
        <f t="shared" si="27"/>
        <v/>
      </c>
      <c r="F1590" s="28"/>
      <c r="G1590" s="28"/>
      <c r="H1590" s="28"/>
      <c r="I1590" s="28"/>
      <c r="J1590" s="28"/>
    </row>
    <row r="1591" spans="1:10" x14ac:dyDescent="0.3">
      <c r="A1591" s="28"/>
      <c r="B1591" s="28" t="s">
        <v>3678</v>
      </c>
      <c r="C1591" s="28" t="s">
        <v>3679</v>
      </c>
      <c r="D1591" s="28" t="s">
        <v>3642</v>
      </c>
      <c r="E1591" s="28" t="str">
        <f t="shared" si="27"/>
        <v>1.5</v>
      </c>
      <c r="F1591" s="28">
        <v>85</v>
      </c>
      <c r="G1591" s="28" t="s">
        <v>3680</v>
      </c>
      <c r="H1591" s="28" t="s">
        <v>97</v>
      </c>
      <c r="I1591" s="28"/>
      <c r="J1591" s="28"/>
    </row>
    <row r="1592" spans="1:10" x14ac:dyDescent="0.3">
      <c r="A1592" s="28"/>
      <c r="B1592" s="28" t="s">
        <v>3681</v>
      </c>
      <c r="C1592" s="28" t="s">
        <v>3682</v>
      </c>
      <c r="D1592" s="28" t="s">
        <v>3642</v>
      </c>
      <c r="E1592" s="28" t="str">
        <f t="shared" si="27"/>
        <v>1.5</v>
      </c>
      <c r="F1592" s="28">
        <v>72</v>
      </c>
      <c r="G1592" s="28" t="s">
        <v>2364</v>
      </c>
      <c r="H1592" s="28" t="s">
        <v>44</v>
      </c>
      <c r="I1592" s="28"/>
      <c r="J1592" s="28"/>
    </row>
    <row r="1593" spans="1:10" x14ac:dyDescent="0.3">
      <c r="A1593" s="28"/>
      <c r="B1593" s="28" t="s">
        <v>3683</v>
      </c>
      <c r="C1593" s="28" t="s">
        <v>3684</v>
      </c>
      <c r="D1593" s="28" t="s">
        <v>3642</v>
      </c>
      <c r="E1593" s="28" t="str">
        <f t="shared" si="27"/>
        <v>1.5</v>
      </c>
      <c r="F1593" s="28">
        <v>62</v>
      </c>
      <c r="G1593" s="28" t="s">
        <v>3685</v>
      </c>
      <c r="H1593" s="28" t="s">
        <v>10</v>
      </c>
      <c r="I1593" s="28"/>
      <c r="J1593" s="28"/>
    </row>
    <row r="1594" spans="1:10" x14ac:dyDescent="0.3">
      <c r="A1594" s="28"/>
      <c r="B1594" s="28" t="s">
        <v>3686</v>
      </c>
      <c r="C1594" s="28" t="s">
        <v>3687</v>
      </c>
      <c r="D1594" s="28" t="s">
        <v>3642</v>
      </c>
      <c r="E1594" s="28" t="str">
        <f t="shared" si="27"/>
        <v>1.5</v>
      </c>
      <c r="F1594" s="28">
        <v>93</v>
      </c>
      <c r="G1594" s="28" t="s">
        <v>3688</v>
      </c>
      <c r="H1594" s="28" t="s">
        <v>9</v>
      </c>
      <c r="I1594" s="28"/>
      <c r="J1594" s="28"/>
    </row>
    <row r="1595" spans="1:10" x14ac:dyDescent="0.3">
      <c r="A1595" s="28"/>
      <c r="B1595" s="28" t="s">
        <v>3689</v>
      </c>
      <c r="C1595" s="28" t="s">
        <v>3690</v>
      </c>
      <c r="D1595" s="28" t="s">
        <v>3642</v>
      </c>
      <c r="E1595" s="28" t="str">
        <f t="shared" si="27"/>
        <v>1.5</v>
      </c>
      <c r="F1595" s="28">
        <v>64</v>
      </c>
      <c r="G1595" s="28" t="s">
        <v>170</v>
      </c>
      <c r="H1595" s="28" t="s">
        <v>97</v>
      </c>
      <c r="I1595" s="28"/>
      <c r="J1595" s="28"/>
    </row>
    <row r="1596" spans="1:10" x14ac:dyDescent="0.3">
      <c r="A1596" s="28"/>
      <c r="B1596" s="28" t="s">
        <v>3691</v>
      </c>
      <c r="C1596" s="28" t="s">
        <v>3692</v>
      </c>
      <c r="D1596" s="28" t="s">
        <v>3642</v>
      </c>
      <c r="E1596" s="28" t="str">
        <f t="shared" si="27"/>
        <v>1.5</v>
      </c>
      <c r="F1596" s="28">
        <v>68</v>
      </c>
      <c r="G1596" s="28" t="s">
        <v>173</v>
      </c>
      <c r="H1596" s="28" t="s">
        <v>327</v>
      </c>
      <c r="I1596" s="28"/>
      <c r="J1596" s="28"/>
    </row>
    <row r="1597" spans="1:10" x14ac:dyDescent="0.3">
      <c r="A1597" s="28"/>
      <c r="B1597" s="28" t="s">
        <v>3693</v>
      </c>
      <c r="C1597" s="28" t="s">
        <v>3694</v>
      </c>
      <c r="D1597" s="28" t="s">
        <v>3642</v>
      </c>
      <c r="E1597" s="28" t="str">
        <f t="shared" si="27"/>
        <v>1.5</v>
      </c>
      <c r="F1597" s="28">
        <v>60</v>
      </c>
      <c r="G1597" s="28" t="s">
        <v>3695</v>
      </c>
      <c r="H1597" s="28" t="s">
        <v>10</v>
      </c>
      <c r="I1597" s="28"/>
      <c r="J1597" s="28"/>
    </row>
    <row r="1598" spans="1:10" x14ac:dyDescent="0.3">
      <c r="A1598" s="28"/>
      <c r="B1598" s="28" t="s">
        <v>3696</v>
      </c>
      <c r="C1598" s="28" t="s">
        <v>3697</v>
      </c>
      <c r="D1598" s="28" t="s">
        <v>3642</v>
      </c>
      <c r="E1598" s="28" t="str">
        <f t="shared" si="27"/>
        <v>1.5</v>
      </c>
      <c r="F1598" s="28">
        <v>59</v>
      </c>
      <c r="G1598" s="28" t="s">
        <v>722</v>
      </c>
      <c r="H1598" s="28" t="s">
        <v>4</v>
      </c>
      <c r="I1598" s="28"/>
      <c r="J1598" s="28"/>
    </row>
    <row r="1599" spans="1:10" x14ac:dyDescent="0.3">
      <c r="A1599" s="28"/>
      <c r="B1599" s="28" t="s">
        <v>3698</v>
      </c>
      <c r="C1599" s="28" t="s">
        <v>3699</v>
      </c>
      <c r="D1599" s="28" t="s">
        <v>3642</v>
      </c>
      <c r="E1599" s="28" t="str">
        <f t="shared" si="27"/>
        <v>1.5</v>
      </c>
      <c r="F1599" s="28">
        <v>57</v>
      </c>
      <c r="G1599" s="28" t="s">
        <v>1365</v>
      </c>
      <c r="H1599" s="28" t="s">
        <v>9</v>
      </c>
      <c r="I1599" s="28"/>
      <c r="J1599" s="28"/>
    </row>
    <row r="1600" spans="1:10" x14ac:dyDescent="0.3">
      <c r="A1600" s="28"/>
      <c r="B1600" s="28" t="s">
        <v>3700</v>
      </c>
      <c r="C1600" s="28" t="s">
        <v>3701</v>
      </c>
      <c r="D1600" s="28" t="s">
        <v>3642</v>
      </c>
      <c r="E1600" s="28" t="str">
        <f t="shared" si="27"/>
        <v>1.5</v>
      </c>
      <c r="F1600" s="28">
        <v>66</v>
      </c>
      <c r="G1600" s="28" t="s">
        <v>122</v>
      </c>
      <c r="H1600" s="28" t="s">
        <v>3702</v>
      </c>
      <c r="I1600" s="28"/>
      <c r="J1600" s="28"/>
    </row>
    <row r="1601" spans="1:10" x14ac:dyDescent="0.3">
      <c r="A1601" s="28"/>
      <c r="B1601" s="28"/>
      <c r="C1601" s="28"/>
      <c r="D1601" s="28"/>
      <c r="E1601" s="28" t="str">
        <f t="shared" si="27"/>
        <v/>
      </c>
      <c r="F1601" s="28"/>
      <c r="G1601" s="28"/>
      <c r="H1601" s="28"/>
      <c r="I1601" s="28"/>
      <c r="J1601" s="28"/>
    </row>
    <row r="1602" spans="1:10" x14ac:dyDescent="0.3">
      <c r="A1602" s="28"/>
      <c r="B1602" s="28" t="s">
        <v>3703</v>
      </c>
      <c r="C1602" s="28" t="s">
        <v>3704</v>
      </c>
      <c r="D1602" s="28" t="s">
        <v>3642</v>
      </c>
      <c r="E1602" s="28" t="str">
        <f t="shared" si="27"/>
        <v>1.5</v>
      </c>
      <c r="F1602" s="28">
        <v>75</v>
      </c>
      <c r="G1602" s="28" t="s">
        <v>189</v>
      </c>
      <c r="H1602" s="28" t="s">
        <v>273</v>
      </c>
      <c r="I1602" s="28"/>
      <c r="J1602" s="28"/>
    </row>
    <row r="1603" spans="1:10" x14ac:dyDescent="0.3">
      <c r="A1603" s="28"/>
      <c r="B1603" s="28" t="s">
        <v>3705</v>
      </c>
      <c r="C1603" s="28" t="s">
        <v>3706</v>
      </c>
      <c r="D1603" s="28" t="s">
        <v>3642</v>
      </c>
      <c r="E1603" s="28" t="str">
        <f t="shared" si="27"/>
        <v>1.5</v>
      </c>
      <c r="F1603" s="28" t="s">
        <v>8</v>
      </c>
      <c r="G1603" s="28" t="s">
        <v>3707</v>
      </c>
      <c r="H1603" s="28" t="s">
        <v>97</v>
      </c>
      <c r="I1603" s="28"/>
      <c r="J1603" s="28"/>
    </row>
    <row r="1604" spans="1:10" x14ac:dyDescent="0.3">
      <c r="A1604" s="28"/>
      <c r="B1604" s="28" t="s">
        <v>3708</v>
      </c>
      <c r="C1604" s="28" t="s">
        <v>3709</v>
      </c>
      <c r="D1604" s="28" t="s">
        <v>3642</v>
      </c>
      <c r="E1604" s="28" t="str">
        <f t="shared" si="27"/>
        <v>1.5</v>
      </c>
      <c r="F1604" s="28">
        <v>70</v>
      </c>
      <c r="G1604" s="28" t="s">
        <v>122</v>
      </c>
      <c r="H1604" s="28" t="s">
        <v>438</v>
      </c>
      <c r="I1604" s="28"/>
      <c r="J1604" s="28"/>
    </row>
    <row r="1605" spans="1:10" x14ac:dyDescent="0.3">
      <c r="A1605" s="28"/>
      <c r="B1605" s="28" t="s">
        <v>3710</v>
      </c>
      <c r="C1605" s="28" t="s">
        <v>3711</v>
      </c>
      <c r="D1605" s="28" t="s">
        <v>3642</v>
      </c>
      <c r="E1605" s="28" t="str">
        <f t="shared" si="27"/>
        <v>1.5</v>
      </c>
      <c r="F1605" s="28">
        <v>64</v>
      </c>
      <c r="G1605" s="28" t="s">
        <v>3712</v>
      </c>
      <c r="H1605" s="28" t="s">
        <v>44</v>
      </c>
      <c r="I1605" s="28"/>
      <c r="J1605" s="28"/>
    </row>
    <row r="1606" spans="1:10" x14ac:dyDescent="0.3">
      <c r="A1606" s="28"/>
      <c r="B1606" s="28" t="s">
        <v>3713</v>
      </c>
      <c r="C1606" s="28" t="s">
        <v>3714</v>
      </c>
      <c r="D1606" s="28" t="s">
        <v>3642</v>
      </c>
      <c r="E1606" s="28" t="str">
        <f t="shared" si="27"/>
        <v>1.5</v>
      </c>
      <c r="F1606" s="28">
        <v>45</v>
      </c>
      <c r="G1606" s="28" t="s">
        <v>320</v>
      </c>
      <c r="H1606" s="28" t="s">
        <v>912</v>
      </c>
      <c r="I1606" s="28"/>
      <c r="J1606" s="28"/>
    </row>
    <row r="1607" spans="1:10" x14ac:dyDescent="0.3">
      <c r="A1607" s="28"/>
      <c r="B1607" s="28" t="s">
        <v>3715</v>
      </c>
      <c r="C1607" s="28" t="s">
        <v>3716</v>
      </c>
      <c r="D1607" s="28" t="s">
        <v>3642</v>
      </c>
      <c r="E1607" s="28" t="str">
        <f t="shared" si="27"/>
        <v>1.5</v>
      </c>
      <c r="F1607" s="28">
        <v>62</v>
      </c>
      <c r="G1607" s="28" t="s">
        <v>333</v>
      </c>
      <c r="H1607" s="28" t="s">
        <v>1</v>
      </c>
      <c r="I1607" s="28"/>
      <c r="J1607" s="28"/>
    </row>
    <row r="1608" spans="1:10" x14ac:dyDescent="0.3">
      <c r="A1608" s="28"/>
      <c r="B1608" s="28" t="s">
        <v>3717</v>
      </c>
      <c r="C1608" s="28" t="s">
        <v>3718</v>
      </c>
      <c r="D1608" s="28" t="s">
        <v>3642</v>
      </c>
      <c r="E1608" s="28" t="str">
        <f t="shared" ref="E1608:E1671" si="28">MID(D1608,2,3)</f>
        <v>1.5</v>
      </c>
      <c r="F1608" s="28">
        <v>59</v>
      </c>
      <c r="G1608" s="28" t="s">
        <v>122</v>
      </c>
      <c r="H1608" s="28" t="s">
        <v>146</v>
      </c>
      <c r="I1608" s="28"/>
      <c r="J1608" s="28"/>
    </row>
    <row r="1609" spans="1:10" x14ac:dyDescent="0.3">
      <c r="A1609" s="28"/>
      <c r="B1609" s="28" t="s">
        <v>3719</v>
      </c>
      <c r="C1609" s="28" t="s">
        <v>3720</v>
      </c>
      <c r="D1609" s="28" t="s">
        <v>3642</v>
      </c>
      <c r="E1609" s="28" t="str">
        <f t="shared" si="28"/>
        <v>1.5</v>
      </c>
      <c r="F1609" s="28">
        <v>41</v>
      </c>
      <c r="G1609" s="28" t="s">
        <v>769</v>
      </c>
      <c r="H1609" s="28" t="s">
        <v>9</v>
      </c>
      <c r="I1609" s="28"/>
      <c r="J1609" s="28"/>
    </row>
    <row r="1610" spans="1:10" x14ac:dyDescent="0.3">
      <c r="A1610" s="28"/>
      <c r="B1610" s="28" t="s">
        <v>3721</v>
      </c>
      <c r="C1610" s="28" t="s">
        <v>3722</v>
      </c>
      <c r="D1610" s="28" t="s">
        <v>3642</v>
      </c>
      <c r="E1610" s="28" t="str">
        <f t="shared" si="28"/>
        <v>1.5</v>
      </c>
      <c r="F1610" s="28">
        <v>81</v>
      </c>
      <c r="G1610" s="28" t="s">
        <v>3723</v>
      </c>
      <c r="H1610" s="28" t="s">
        <v>44</v>
      </c>
      <c r="I1610" s="28"/>
      <c r="J1610" s="28"/>
    </row>
    <row r="1611" spans="1:10" x14ac:dyDescent="0.3">
      <c r="A1611" s="28"/>
      <c r="B1611" s="28" t="s">
        <v>3724</v>
      </c>
      <c r="C1611" s="28" t="s">
        <v>3725</v>
      </c>
      <c r="D1611" s="28" t="s">
        <v>3642</v>
      </c>
      <c r="E1611" s="28" t="str">
        <f t="shared" si="28"/>
        <v>1.5</v>
      </c>
      <c r="F1611" s="28">
        <v>59</v>
      </c>
      <c r="G1611" s="28" t="s">
        <v>3726</v>
      </c>
      <c r="H1611" s="28" t="s">
        <v>44</v>
      </c>
      <c r="I1611" s="28"/>
      <c r="J1611" s="28"/>
    </row>
    <row r="1612" spans="1:10" x14ac:dyDescent="0.3">
      <c r="A1612" s="28"/>
      <c r="B1612" s="28"/>
      <c r="C1612" s="28"/>
      <c r="D1612" s="28"/>
      <c r="E1612" s="28" t="str">
        <f t="shared" si="28"/>
        <v/>
      </c>
      <c r="F1612" s="28"/>
      <c r="G1612" s="28"/>
      <c r="H1612" s="28"/>
      <c r="I1612" s="28"/>
      <c r="J1612" s="28"/>
    </row>
    <row r="1613" spans="1:10" x14ac:dyDescent="0.3">
      <c r="A1613" s="28"/>
      <c r="B1613" s="28" t="s">
        <v>3727</v>
      </c>
      <c r="C1613" s="28" t="s">
        <v>3728</v>
      </c>
      <c r="D1613" s="28" t="s">
        <v>3642</v>
      </c>
      <c r="E1613" s="28" t="str">
        <f t="shared" si="28"/>
        <v>1.5</v>
      </c>
      <c r="F1613" s="28">
        <v>69</v>
      </c>
      <c r="G1613" s="28" t="s">
        <v>3729</v>
      </c>
      <c r="H1613" s="28" t="s">
        <v>10</v>
      </c>
      <c r="I1613" s="28"/>
      <c r="J1613" s="28"/>
    </row>
    <row r="1614" spans="1:10" x14ac:dyDescent="0.3">
      <c r="A1614" s="28"/>
      <c r="B1614" s="28" t="s">
        <v>3730</v>
      </c>
      <c r="C1614" s="28" t="s">
        <v>3731</v>
      </c>
      <c r="D1614" s="28" t="s">
        <v>3642</v>
      </c>
      <c r="E1614" s="28" t="str">
        <f t="shared" si="28"/>
        <v>1.5</v>
      </c>
      <c r="F1614" s="28">
        <v>56</v>
      </c>
      <c r="G1614" s="28" t="s">
        <v>145</v>
      </c>
      <c r="H1614" s="28" t="s">
        <v>273</v>
      </c>
      <c r="I1614" s="28"/>
      <c r="J1614" s="28"/>
    </row>
    <row r="1615" spans="1:10" x14ac:dyDescent="0.3">
      <c r="A1615" s="28"/>
      <c r="B1615" s="28" t="s">
        <v>3732</v>
      </c>
      <c r="C1615" s="28" t="s">
        <v>3733</v>
      </c>
      <c r="D1615" s="28" t="s">
        <v>3642</v>
      </c>
      <c r="E1615" s="28" t="str">
        <f t="shared" si="28"/>
        <v>1.5</v>
      </c>
      <c r="F1615" s="28">
        <v>91</v>
      </c>
      <c r="G1615" s="28" t="s">
        <v>3734</v>
      </c>
      <c r="H1615" s="28" t="s">
        <v>44</v>
      </c>
      <c r="I1615" s="28"/>
      <c r="J1615" s="28"/>
    </row>
    <row r="1616" spans="1:10" x14ac:dyDescent="0.3">
      <c r="A1616" s="28"/>
      <c r="B1616" s="28" t="s">
        <v>3735</v>
      </c>
      <c r="C1616" s="28" t="s">
        <v>3736</v>
      </c>
      <c r="D1616" s="28" t="s">
        <v>3642</v>
      </c>
      <c r="E1616" s="28" t="str">
        <f t="shared" si="28"/>
        <v>1.5</v>
      </c>
      <c r="F1616" s="28">
        <v>59</v>
      </c>
      <c r="G1616" s="28" t="s">
        <v>400</v>
      </c>
      <c r="H1616" s="28" t="s">
        <v>6</v>
      </c>
      <c r="I1616" s="28"/>
      <c r="J1616" s="28"/>
    </row>
    <row r="1617" spans="1:10" x14ac:dyDescent="0.3">
      <c r="A1617" s="28"/>
      <c r="B1617" s="28" t="s">
        <v>3737</v>
      </c>
      <c r="C1617" s="28" t="s">
        <v>3738</v>
      </c>
      <c r="D1617" s="28" t="s">
        <v>3642</v>
      </c>
      <c r="E1617" s="28" t="str">
        <f t="shared" si="28"/>
        <v>1.5</v>
      </c>
      <c r="F1617" s="28">
        <v>56</v>
      </c>
      <c r="G1617" s="28" t="s">
        <v>3739</v>
      </c>
      <c r="H1617" s="28" t="s">
        <v>10</v>
      </c>
      <c r="I1617" s="28"/>
      <c r="J1617" s="28"/>
    </row>
    <row r="1618" spans="1:10" x14ac:dyDescent="0.3">
      <c r="A1618" s="28"/>
      <c r="B1618" s="28" t="s">
        <v>3740</v>
      </c>
      <c r="C1618" s="28" t="s">
        <v>3741</v>
      </c>
      <c r="D1618" s="28" t="s">
        <v>3642</v>
      </c>
      <c r="E1618" s="28" t="str">
        <f t="shared" si="28"/>
        <v>1.5</v>
      </c>
      <c r="F1618" s="28">
        <v>74</v>
      </c>
      <c r="G1618" s="28" t="s">
        <v>268</v>
      </c>
      <c r="H1618" s="28" t="s">
        <v>44</v>
      </c>
      <c r="I1618" s="28"/>
      <c r="J1618" s="28"/>
    </row>
    <row r="1619" spans="1:10" x14ac:dyDescent="0.3">
      <c r="A1619" s="28"/>
      <c r="B1619" s="28" t="s">
        <v>3742</v>
      </c>
      <c r="C1619" s="28" t="s">
        <v>3743</v>
      </c>
      <c r="D1619" s="28" t="s">
        <v>3642</v>
      </c>
      <c r="E1619" s="28" t="str">
        <f t="shared" si="28"/>
        <v>1.5</v>
      </c>
      <c r="F1619" s="28">
        <v>73</v>
      </c>
      <c r="G1619" s="28" t="s">
        <v>3744</v>
      </c>
      <c r="H1619" s="28" t="s">
        <v>3233</v>
      </c>
      <c r="I1619" s="28"/>
      <c r="J1619" s="28"/>
    </row>
    <row r="1620" spans="1:10" x14ac:dyDescent="0.3">
      <c r="A1620" s="28"/>
      <c r="B1620" s="28" t="s">
        <v>3742</v>
      </c>
      <c r="C1620" s="28" t="s">
        <v>3745</v>
      </c>
      <c r="D1620" s="28" t="s">
        <v>3642</v>
      </c>
      <c r="E1620" s="28" t="str">
        <f t="shared" si="28"/>
        <v>1.5</v>
      </c>
      <c r="F1620" s="28">
        <v>62</v>
      </c>
      <c r="G1620" s="28" t="s">
        <v>199</v>
      </c>
      <c r="H1620" s="28" t="s">
        <v>44</v>
      </c>
      <c r="I1620" s="28"/>
      <c r="J1620" s="28"/>
    </row>
    <row r="1621" spans="1:10" x14ac:dyDescent="0.3">
      <c r="A1621" s="28"/>
      <c r="B1621" s="28" t="s">
        <v>3742</v>
      </c>
      <c r="C1621" s="28" t="s">
        <v>3746</v>
      </c>
      <c r="D1621" s="28" t="s">
        <v>3642</v>
      </c>
      <c r="E1621" s="28" t="str">
        <f t="shared" si="28"/>
        <v>1.5</v>
      </c>
      <c r="F1621" s="28">
        <v>61</v>
      </c>
      <c r="G1621" s="28" t="s">
        <v>268</v>
      </c>
      <c r="H1621" s="28" t="s">
        <v>44</v>
      </c>
      <c r="I1621" s="28"/>
      <c r="J1621" s="28"/>
    </row>
    <row r="1622" spans="1:10" x14ac:dyDescent="0.3">
      <c r="A1622" s="28"/>
      <c r="B1622" s="28" t="s">
        <v>3742</v>
      </c>
      <c r="C1622" s="28" t="s">
        <v>3747</v>
      </c>
      <c r="D1622" s="28" t="s">
        <v>3642</v>
      </c>
      <c r="E1622" s="28" t="str">
        <f t="shared" si="28"/>
        <v>1.5</v>
      </c>
      <c r="F1622" s="28">
        <v>46</v>
      </c>
      <c r="G1622" s="28" t="s">
        <v>118</v>
      </c>
      <c r="H1622" s="28" t="s">
        <v>10</v>
      </c>
      <c r="I1622" s="28"/>
      <c r="J1622" s="28"/>
    </row>
    <row r="1623" spans="1:10" x14ac:dyDescent="0.3">
      <c r="A1623" s="28"/>
      <c r="B1623" s="28"/>
      <c r="C1623" s="28"/>
      <c r="D1623" s="28"/>
      <c r="E1623" s="28" t="str">
        <f t="shared" si="28"/>
        <v/>
      </c>
      <c r="F1623" s="28"/>
      <c r="G1623" s="28"/>
      <c r="H1623" s="28"/>
      <c r="I1623" s="28"/>
      <c r="J1623" s="28"/>
    </row>
    <row r="1624" spans="1:10" x14ac:dyDescent="0.3">
      <c r="A1624" s="28"/>
      <c r="B1624" s="28" t="s">
        <v>3748</v>
      </c>
      <c r="C1624" s="28" t="s">
        <v>3749</v>
      </c>
      <c r="D1624" s="28" t="s">
        <v>3642</v>
      </c>
      <c r="E1624" s="28" t="str">
        <f t="shared" si="28"/>
        <v>1.5</v>
      </c>
      <c r="F1624" s="28">
        <v>38</v>
      </c>
      <c r="G1624" s="28" t="s">
        <v>118</v>
      </c>
      <c r="H1624" s="28" t="s">
        <v>6</v>
      </c>
      <c r="I1624" s="28"/>
      <c r="J1624" s="28"/>
    </row>
    <row r="1625" spans="1:10" x14ac:dyDescent="0.3">
      <c r="A1625" s="28"/>
      <c r="B1625" s="28" t="s">
        <v>3750</v>
      </c>
      <c r="C1625" s="28" t="s">
        <v>3751</v>
      </c>
      <c r="D1625" s="28" t="s">
        <v>3642</v>
      </c>
      <c r="E1625" s="28" t="str">
        <f t="shared" si="28"/>
        <v>1.5</v>
      </c>
      <c r="F1625" s="28">
        <v>67</v>
      </c>
      <c r="G1625" s="28" t="s">
        <v>2679</v>
      </c>
      <c r="H1625" s="28" t="s">
        <v>44</v>
      </c>
      <c r="I1625" s="28"/>
      <c r="J1625" s="28"/>
    </row>
    <row r="1626" spans="1:10" x14ac:dyDescent="0.3">
      <c r="A1626" s="28"/>
      <c r="B1626" s="28" t="s">
        <v>3752</v>
      </c>
      <c r="C1626" s="28" t="s">
        <v>3753</v>
      </c>
      <c r="D1626" s="28" t="s">
        <v>3642</v>
      </c>
      <c r="E1626" s="28" t="str">
        <f t="shared" si="28"/>
        <v>1.5</v>
      </c>
      <c r="F1626" s="28">
        <v>69</v>
      </c>
      <c r="G1626" s="28" t="s">
        <v>145</v>
      </c>
      <c r="H1626" s="28" t="s">
        <v>1551</v>
      </c>
      <c r="I1626" s="28"/>
      <c r="J1626" s="28"/>
    </row>
    <row r="1627" spans="1:10" x14ac:dyDescent="0.3">
      <c r="A1627" s="28"/>
      <c r="B1627" s="28" t="s">
        <v>3754</v>
      </c>
      <c r="C1627" s="28" t="s">
        <v>3755</v>
      </c>
      <c r="D1627" s="28" t="s">
        <v>3642</v>
      </c>
      <c r="E1627" s="28" t="str">
        <f t="shared" si="28"/>
        <v>1.5</v>
      </c>
      <c r="F1627" s="28">
        <v>57</v>
      </c>
      <c r="G1627" s="28" t="s">
        <v>145</v>
      </c>
      <c r="H1627" s="28" t="s">
        <v>844</v>
      </c>
      <c r="I1627" s="28"/>
      <c r="J1627" s="28"/>
    </row>
    <row r="1628" spans="1:10" x14ac:dyDescent="0.3">
      <c r="A1628" s="28"/>
      <c r="B1628" s="28" t="s">
        <v>3756</v>
      </c>
      <c r="C1628" s="28" t="s">
        <v>3757</v>
      </c>
      <c r="D1628" s="28" t="s">
        <v>3642</v>
      </c>
      <c r="E1628" s="28" t="str">
        <f t="shared" si="28"/>
        <v>1.5</v>
      </c>
      <c r="F1628" s="28">
        <v>58</v>
      </c>
      <c r="G1628" s="28" t="s">
        <v>755</v>
      </c>
      <c r="H1628" s="28" t="s">
        <v>44</v>
      </c>
      <c r="I1628" s="28"/>
      <c r="J1628" s="28"/>
    </row>
    <row r="1629" spans="1:10" x14ac:dyDescent="0.3">
      <c r="A1629" s="28"/>
      <c r="B1629" s="28" t="s">
        <v>3758</v>
      </c>
      <c r="C1629" s="28" t="s">
        <v>3759</v>
      </c>
      <c r="D1629" s="28" t="s">
        <v>3642</v>
      </c>
      <c r="E1629" s="28" t="str">
        <f t="shared" si="28"/>
        <v>1.5</v>
      </c>
      <c r="F1629" s="28">
        <v>61</v>
      </c>
      <c r="G1629" s="28" t="s">
        <v>3760</v>
      </c>
      <c r="H1629" s="28" t="s">
        <v>161</v>
      </c>
      <c r="I1629" s="28"/>
      <c r="J1629" s="28"/>
    </row>
    <row r="1630" spans="1:10" x14ac:dyDescent="0.3">
      <c r="A1630" s="28"/>
      <c r="B1630" s="28" t="s">
        <v>3761</v>
      </c>
      <c r="C1630" s="28" t="s">
        <v>3762</v>
      </c>
      <c r="D1630" s="28" t="s">
        <v>3642</v>
      </c>
      <c r="E1630" s="28" t="str">
        <f t="shared" si="28"/>
        <v>1.5</v>
      </c>
      <c r="F1630" s="28">
        <v>64</v>
      </c>
      <c r="G1630" s="28" t="s">
        <v>1444</v>
      </c>
      <c r="H1630" s="28" t="s">
        <v>4</v>
      </c>
      <c r="I1630" s="28"/>
      <c r="J1630" s="28"/>
    </row>
    <row r="1631" spans="1:10" x14ac:dyDescent="0.3">
      <c r="A1631" s="28"/>
      <c r="B1631" s="28" t="s">
        <v>3763</v>
      </c>
      <c r="C1631" s="28" t="s">
        <v>3764</v>
      </c>
      <c r="D1631" s="28" t="s">
        <v>3642</v>
      </c>
      <c r="E1631" s="28" t="str">
        <f t="shared" si="28"/>
        <v>1.5</v>
      </c>
      <c r="F1631" s="28">
        <v>90</v>
      </c>
      <c r="G1631" s="28" t="s">
        <v>3765</v>
      </c>
      <c r="H1631" s="28" t="s">
        <v>844</v>
      </c>
      <c r="I1631" s="28"/>
      <c r="J1631" s="28"/>
    </row>
    <row r="1632" spans="1:10" x14ac:dyDescent="0.3">
      <c r="A1632" s="28"/>
      <c r="B1632" s="28" t="s">
        <v>3766</v>
      </c>
      <c r="C1632" s="28" t="s">
        <v>3767</v>
      </c>
      <c r="D1632" s="28" t="s">
        <v>3642</v>
      </c>
      <c r="E1632" s="28" t="str">
        <f t="shared" si="28"/>
        <v>1.5</v>
      </c>
      <c r="F1632" s="28">
        <v>57</v>
      </c>
      <c r="G1632" s="28" t="s">
        <v>3768</v>
      </c>
      <c r="H1632" s="28" t="s">
        <v>10</v>
      </c>
      <c r="I1632" s="28"/>
      <c r="J1632" s="28"/>
    </row>
    <row r="1633" spans="1:10" x14ac:dyDescent="0.3">
      <c r="A1633" s="28"/>
      <c r="B1633" s="28" t="s">
        <v>3769</v>
      </c>
      <c r="C1633" s="28" t="s">
        <v>3770</v>
      </c>
      <c r="D1633" s="28" t="s">
        <v>3642</v>
      </c>
      <c r="E1633" s="28" t="str">
        <f t="shared" si="28"/>
        <v>1.5</v>
      </c>
      <c r="F1633" s="28">
        <v>65</v>
      </c>
      <c r="G1633" s="28" t="s">
        <v>2298</v>
      </c>
      <c r="H1633" s="28" t="s">
        <v>44</v>
      </c>
      <c r="I1633" s="28"/>
      <c r="J1633" s="28"/>
    </row>
    <row r="1634" spans="1:10" x14ac:dyDescent="0.3">
      <c r="A1634" s="28"/>
      <c r="B1634" s="28"/>
      <c r="C1634" s="28"/>
      <c r="D1634" s="28"/>
      <c r="E1634" s="28" t="str">
        <f t="shared" si="28"/>
        <v/>
      </c>
      <c r="F1634" s="28"/>
      <c r="G1634" s="28"/>
      <c r="H1634" s="28"/>
      <c r="I1634" s="28"/>
      <c r="J1634" s="28"/>
    </row>
    <row r="1635" spans="1:10" x14ac:dyDescent="0.3">
      <c r="A1635" s="28"/>
      <c r="B1635" s="28" t="s">
        <v>3771</v>
      </c>
      <c r="C1635" s="28" t="s">
        <v>3772</v>
      </c>
      <c r="D1635" s="28" t="s">
        <v>3642</v>
      </c>
      <c r="E1635" s="28" t="str">
        <f t="shared" si="28"/>
        <v>1.5</v>
      </c>
      <c r="F1635" s="28">
        <v>70</v>
      </c>
      <c r="G1635" s="28" t="s">
        <v>268</v>
      </c>
      <c r="H1635" s="28" t="s">
        <v>438</v>
      </c>
      <c r="I1635" s="28"/>
      <c r="J1635" s="28"/>
    </row>
    <row r="1636" spans="1:10" x14ac:dyDescent="0.3">
      <c r="A1636" s="28"/>
      <c r="B1636" s="28" t="s">
        <v>3773</v>
      </c>
      <c r="C1636" s="28" t="s">
        <v>3774</v>
      </c>
      <c r="D1636" s="28" t="s">
        <v>3642</v>
      </c>
      <c r="E1636" s="28" t="str">
        <f t="shared" si="28"/>
        <v>1.5</v>
      </c>
      <c r="F1636" s="28">
        <v>52</v>
      </c>
      <c r="G1636" s="28" t="s">
        <v>3775</v>
      </c>
      <c r="H1636" s="28" t="s">
        <v>161</v>
      </c>
      <c r="I1636" s="28"/>
      <c r="J1636" s="28"/>
    </row>
    <row r="1637" spans="1:10" x14ac:dyDescent="0.3">
      <c r="A1637" s="28"/>
      <c r="B1637" s="28" t="s">
        <v>3776</v>
      </c>
      <c r="C1637" s="28" t="s">
        <v>3777</v>
      </c>
      <c r="D1637" s="28" t="s">
        <v>3642</v>
      </c>
      <c r="E1637" s="28" t="str">
        <f t="shared" si="28"/>
        <v>1.5</v>
      </c>
      <c r="F1637" s="28">
        <v>54</v>
      </c>
      <c r="G1637" s="28" t="s">
        <v>778</v>
      </c>
      <c r="H1637" s="28" t="s">
        <v>10</v>
      </c>
      <c r="I1637" s="28"/>
      <c r="J1637" s="28"/>
    </row>
    <row r="1638" spans="1:10" x14ac:dyDescent="0.3">
      <c r="A1638" s="28"/>
      <c r="B1638" s="28" t="s">
        <v>3778</v>
      </c>
      <c r="C1638" s="28" t="s">
        <v>3779</v>
      </c>
      <c r="D1638" s="28" t="s">
        <v>3642</v>
      </c>
      <c r="E1638" s="28" t="str">
        <f t="shared" si="28"/>
        <v>1.5</v>
      </c>
      <c r="F1638" s="28">
        <v>66</v>
      </c>
      <c r="G1638" s="28" t="s">
        <v>3780</v>
      </c>
      <c r="H1638" s="28" t="s">
        <v>44</v>
      </c>
      <c r="I1638" s="28"/>
      <c r="J1638" s="28"/>
    </row>
    <row r="1639" spans="1:10" x14ac:dyDescent="0.3">
      <c r="A1639" s="28"/>
      <c r="B1639" s="28" t="s">
        <v>3781</v>
      </c>
      <c r="C1639" s="28" t="s">
        <v>3782</v>
      </c>
      <c r="D1639" s="28" t="s">
        <v>3642</v>
      </c>
      <c r="E1639" s="28" t="str">
        <f t="shared" si="28"/>
        <v>1.5</v>
      </c>
      <c r="F1639" s="28">
        <v>59</v>
      </c>
      <c r="G1639" s="28" t="s">
        <v>903</v>
      </c>
      <c r="H1639" s="28" t="s">
        <v>44</v>
      </c>
      <c r="I1639" s="28"/>
      <c r="J1639" s="28"/>
    </row>
    <row r="1640" spans="1:10" x14ac:dyDescent="0.3">
      <c r="A1640" s="28"/>
      <c r="B1640" s="28" t="s">
        <v>3783</v>
      </c>
      <c r="C1640" s="28" t="s">
        <v>3784</v>
      </c>
      <c r="D1640" s="28" t="s">
        <v>3642</v>
      </c>
      <c r="E1640" s="28" t="str">
        <f t="shared" si="28"/>
        <v>1.5</v>
      </c>
      <c r="F1640" s="28">
        <v>48</v>
      </c>
      <c r="G1640" s="28" t="s">
        <v>3785</v>
      </c>
      <c r="H1640" s="28" t="s">
        <v>44</v>
      </c>
      <c r="I1640" s="28"/>
      <c r="J1640" s="28"/>
    </row>
    <row r="1641" spans="1:10" x14ac:dyDescent="0.3">
      <c r="A1641" s="28"/>
      <c r="B1641" s="28" t="s">
        <v>3786</v>
      </c>
      <c r="C1641" s="28" t="s">
        <v>3787</v>
      </c>
      <c r="D1641" s="28" t="s">
        <v>3642</v>
      </c>
      <c r="E1641" s="28" t="str">
        <f t="shared" si="28"/>
        <v>1.5</v>
      </c>
      <c r="F1641" s="28">
        <v>61</v>
      </c>
      <c r="G1641" s="28" t="s">
        <v>3788</v>
      </c>
      <c r="H1641" s="28" t="s">
        <v>10</v>
      </c>
      <c r="I1641" s="28"/>
      <c r="J1641" s="28"/>
    </row>
    <row r="1642" spans="1:10" x14ac:dyDescent="0.3">
      <c r="A1642" s="28"/>
      <c r="B1642" s="28" t="s">
        <v>3789</v>
      </c>
      <c r="C1642" s="28" t="s">
        <v>3790</v>
      </c>
      <c r="D1642" s="28" t="s">
        <v>3642</v>
      </c>
      <c r="E1642" s="28" t="str">
        <f t="shared" si="28"/>
        <v>1.5</v>
      </c>
      <c r="F1642" s="28">
        <v>53</v>
      </c>
      <c r="G1642" s="28" t="s">
        <v>68</v>
      </c>
      <c r="H1642" s="28" t="s">
        <v>563</v>
      </c>
      <c r="I1642" s="28"/>
      <c r="J1642" s="28"/>
    </row>
    <row r="1643" spans="1:10" x14ac:dyDescent="0.3">
      <c r="A1643" s="28"/>
      <c r="B1643" s="28" t="s">
        <v>3791</v>
      </c>
      <c r="C1643" s="28" t="s">
        <v>3792</v>
      </c>
      <c r="D1643" s="28" t="s">
        <v>3642</v>
      </c>
      <c r="E1643" s="28" t="str">
        <f t="shared" si="28"/>
        <v>1.5</v>
      </c>
      <c r="F1643" s="28">
        <v>86</v>
      </c>
      <c r="G1643" s="28" t="s">
        <v>374</v>
      </c>
      <c r="H1643" s="28" t="s">
        <v>6</v>
      </c>
      <c r="I1643" s="28"/>
      <c r="J1643" s="28"/>
    </row>
    <row r="1644" spans="1:10" x14ac:dyDescent="0.3">
      <c r="A1644" s="28"/>
      <c r="B1644" s="28" t="s">
        <v>3793</v>
      </c>
      <c r="C1644" s="28" t="s">
        <v>3794</v>
      </c>
      <c r="D1644" s="28" t="s">
        <v>3642</v>
      </c>
      <c r="E1644" s="28" t="str">
        <f t="shared" si="28"/>
        <v>1.5</v>
      </c>
      <c r="F1644" s="28">
        <v>56</v>
      </c>
      <c r="G1644" s="28" t="s">
        <v>333</v>
      </c>
      <c r="H1644" s="28" t="s">
        <v>1</v>
      </c>
      <c r="I1644" s="28"/>
      <c r="J1644" s="28"/>
    </row>
    <row r="1645" spans="1:10" x14ac:dyDescent="0.3">
      <c r="A1645" s="28"/>
      <c r="B1645" s="28"/>
      <c r="C1645" s="28"/>
      <c r="D1645" s="28"/>
      <c r="E1645" s="28" t="str">
        <f t="shared" si="28"/>
        <v/>
      </c>
      <c r="F1645" s="28"/>
      <c r="G1645" s="28"/>
      <c r="H1645" s="28"/>
      <c r="I1645" s="28"/>
      <c r="J1645" s="28"/>
    </row>
    <row r="1646" spans="1:10" x14ac:dyDescent="0.3">
      <c r="A1646" s="28"/>
      <c r="B1646" s="28" t="s">
        <v>3795</v>
      </c>
      <c r="C1646" s="28" t="s">
        <v>3796</v>
      </c>
      <c r="D1646" s="28" t="s">
        <v>3642</v>
      </c>
      <c r="E1646" s="28" t="str">
        <f t="shared" si="28"/>
        <v>1.5</v>
      </c>
      <c r="F1646" s="28">
        <v>85</v>
      </c>
      <c r="G1646" s="28" t="s">
        <v>1146</v>
      </c>
      <c r="H1646" s="28" t="s">
        <v>4</v>
      </c>
      <c r="I1646" s="28"/>
      <c r="J1646" s="28"/>
    </row>
    <row r="1647" spans="1:10" x14ac:dyDescent="0.3">
      <c r="A1647" s="28"/>
      <c r="B1647" s="28" t="s">
        <v>3797</v>
      </c>
      <c r="C1647" s="28" t="s">
        <v>3798</v>
      </c>
      <c r="D1647" s="28" t="s">
        <v>3642</v>
      </c>
      <c r="E1647" s="28" t="str">
        <f t="shared" si="28"/>
        <v>1.5</v>
      </c>
      <c r="F1647" s="28">
        <v>58</v>
      </c>
      <c r="G1647" s="28" t="s">
        <v>268</v>
      </c>
      <c r="H1647" s="28" t="s">
        <v>10</v>
      </c>
      <c r="I1647" s="28"/>
      <c r="J1647" s="28"/>
    </row>
    <row r="1648" spans="1:10" x14ac:dyDescent="0.3">
      <c r="A1648" s="28"/>
      <c r="B1648" s="28" t="s">
        <v>3799</v>
      </c>
      <c r="C1648" s="28" t="s">
        <v>3800</v>
      </c>
      <c r="D1648" s="28" t="s">
        <v>3642</v>
      </c>
      <c r="E1648" s="28" t="str">
        <f t="shared" si="28"/>
        <v>1.5</v>
      </c>
      <c r="F1648" s="28">
        <v>76</v>
      </c>
      <c r="G1648" s="28" t="s">
        <v>3801</v>
      </c>
      <c r="H1648" s="28" t="s">
        <v>9</v>
      </c>
      <c r="I1648" s="28"/>
      <c r="J1648" s="28"/>
    </row>
    <row r="1649" spans="1:10" x14ac:dyDescent="0.3">
      <c r="A1649" s="28"/>
      <c r="B1649" s="28" t="s">
        <v>3802</v>
      </c>
      <c r="C1649" s="28" t="s">
        <v>3803</v>
      </c>
      <c r="D1649" s="28" t="s">
        <v>3642</v>
      </c>
      <c r="E1649" s="28" t="str">
        <f t="shared" si="28"/>
        <v>1.5</v>
      </c>
      <c r="F1649" s="28">
        <v>76</v>
      </c>
      <c r="G1649" s="28" t="s">
        <v>122</v>
      </c>
      <c r="H1649" s="28" t="s">
        <v>9</v>
      </c>
      <c r="I1649" s="28"/>
      <c r="J1649" s="28"/>
    </row>
    <row r="1650" spans="1:10" x14ac:dyDescent="0.3">
      <c r="A1650" s="28"/>
      <c r="B1650" s="28" t="s">
        <v>3804</v>
      </c>
      <c r="C1650" s="28" t="s">
        <v>3805</v>
      </c>
      <c r="D1650" s="28" t="s">
        <v>3642</v>
      </c>
      <c r="E1650" s="28" t="str">
        <f t="shared" si="28"/>
        <v>1.5</v>
      </c>
      <c r="F1650" s="28">
        <v>78</v>
      </c>
      <c r="G1650" s="28" t="s">
        <v>2490</v>
      </c>
      <c r="H1650" s="28" t="s">
        <v>515</v>
      </c>
      <c r="I1650" s="28"/>
      <c r="J1650" s="28"/>
    </row>
    <row r="1651" spans="1:10" x14ac:dyDescent="0.3">
      <c r="A1651" s="28"/>
      <c r="B1651" s="28" t="s">
        <v>3806</v>
      </c>
      <c r="C1651" s="28" t="s">
        <v>3807</v>
      </c>
      <c r="D1651" s="28" t="s">
        <v>3642</v>
      </c>
      <c r="E1651" s="28" t="str">
        <f t="shared" si="28"/>
        <v>1.5</v>
      </c>
      <c r="F1651" s="28">
        <v>61</v>
      </c>
      <c r="G1651" s="28" t="s">
        <v>2298</v>
      </c>
      <c r="H1651" s="28" t="s">
        <v>44</v>
      </c>
      <c r="I1651" s="28"/>
      <c r="J1651" s="28"/>
    </row>
    <row r="1652" spans="1:10" x14ac:dyDescent="0.3">
      <c r="A1652" s="28"/>
      <c r="B1652" s="28" t="s">
        <v>3808</v>
      </c>
      <c r="C1652" s="28" t="s">
        <v>3809</v>
      </c>
      <c r="D1652" s="28" t="s">
        <v>3642</v>
      </c>
      <c r="E1652" s="28" t="str">
        <f t="shared" si="28"/>
        <v>1.5</v>
      </c>
      <c r="F1652" s="28">
        <v>60</v>
      </c>
      <c r="G1652" s="28" t="s">
        <v>3810</v>
      </c>
      <c r="H1652" s="28" t="s">
        <v>44</v>
      </c>
      <c r="I1652" s="28"/>
      <c r="J1652" s="28"/>
    </row>
    <row r="1653" spans="1:10" x14ac:dyDescent="0.3">
      <c r="A1653" s="28"/>
      <c r="B1653" s="28" t="s">
        <v>3808</v>
      </c>
      <c r="C1653" s="28" t="s">
        <v>3811</v>
      </c>
      <c r="D1653" s="28" t="s">
        <v>3642</v>
      </c>
      <c r="E1653" s="28" t="str">
        <f t="shared" si="28"/>
        <v>1.5</v>
      </c>
      <c r="F1653" s="28">
        <v>63</v>
      </c>
      <c r="G1653" s="28" t="s">
        <v>3810</v>
      </c>
      <c r="H1653" s="28" t="s">
        <v>44</v>
      </c>
      <c r="I1653" s="28"/>
      <c r="J1653" s="28"/>
    </row>
    <row r="1654" spans="1:10" x14ac:dyDescent="0.3">
      <c r="A1654" s="28"/>
      <c r="B1654" s="28" t="s">
        <v>3812</v>
      </c>
      <c r="C1654" s="28" t="s">
        <v>3813</v>
      </c>
      <c r="D1654" s="28" t="s">
        <v>3642</v>
      </c>
      <c r="E1654" s="28" t="str">
        <f t="shared" si="28"/>
        <v>1.5</v>
      </c>
      <c r="F1654" s="28">
        <v>81</v>
      </c>
      <c r="G1654" s="28" t="s">
        <v>122</v>
      </c>
      <c r="H1654" s="28" t="s">
        <v>44</v>
      </c>
      <c r="I1654" s="28"/>
      <c r="J1654" s="28"/>
    </row>
    <row r="1655" spans="1:10" x14ac:dyDescent="0.3">
      <c r="A1655" s="28"/>
      <c r="B1655" s="28" t="s">
        <v>3814</v>
      </c>
      <c r="C1655" s="28" t="s">
        <v>3815</v>
      </c>
      <c r="D1655" s="28" t="s">
        <v>3642</v>
      </c>
      <c r="E1655" s="28" t="str">
        <f t="shared" si="28"/>
        <v>1.5</v>
      </c>
      <c r="F1655" s="28">
        <v>73</v>
      </c>
      <c r="G1655" s="28" t="s">
        <v>268</v>
      </c>
      <c r="H1655" s="28" t="s">
        <v>1</v>
      </c>
      <c r="I1655" s="28"/>
      <c r="J1655" s="28"/>
    </row>
    <row r="1656" spans="1:10" x14ac:dyDescent="0.3">
      <c r="A1656" s="28"/>
      <c r="B1656" s="28"/>
      <c r="C1656" s="28"/>
      <c r="D1656" s="28"/>
      <c r="E1656" s="28" t="str">
        <f t="shared" si="28"/>
        <v/>
      </c>
      <c r="F1656" s="28"/>
      <c r="G1656" s="28"/>
      <c r="H1656" s="28"/>
      <c r="I1656" s="28"/>
      <c r="J1656" s="28"/>
    </row>
    <row r="1657" spans="1:10" x14ac:dyDescent="0.3">
      <c r="A1657" s="28"/>
      <c r="B1657" s="28" t="s">
        <v>3816</v>
      </c>
      <c r="C1657" s="28" t="s">
        <v>3817</v>
      </c>
      <c r="D1657" s="28" t="s">
        <v>3642</v>
      </c>
      <c r="E1657" s="28" t="str">
        <f t="shared" si="28"/>
        <v>1.5</v>
      </c>
      <c r="F1657" s="28">
        <v>81</v>
      </c>
      <c r="G1657" s="28" t="s">
        <v>173</v>
      </c>
      <c r="H1657" s="28" t="s">
        <v>166</v>
      </c>
      <c r="I1657" s="28"/>
      <c r="J1657" s="28"/>
    </row>
    <row r="1658" spans="1:10" x14ac:dyDescent="0.3">
      <c r="A1658" s="28"/>
      <c r="B1658" s="28" t="s">
        <v>3818</v>
      </c>
      <c r="C1658" s="28" t="s">
        <v>3819</v>
      </c>
      <c r="D1658" s="28" t="s">
        <v>3642</v>
      </c>
      <c r="E1658" s="28" t="str">
        <f t="shared" si="28"/>
        <v>1.5</v>
      </c>
      <c r="F1658" s="28">
        <v>56</v>
      </c>
      <c r="G1658" s="28" t="s">
        <v>3685</v>
      </c>
      <c r="H1658" s="28" t="s">
        <v>166</v>
      </c>
      <c r="I1658" s="28"/>
      <c r="J1658" s="28"/>
    </row>
    <row r="1659" spans="1:10" x14ac:dyDescent="0.3">
      <c r="A1659" s="28"/>
      <c r="B1659" s="28" t="s">
        <v>3820</v>
      </c>
      <c r="C1659" s="28" t="s">
        <v>3821</v>
      </c>
      <c r="D1659" s="28" t="s">
        <v>3642</v>
      </c>
      <c r="E1659" s="28" t="str">
        <f t="shared" si="28"/>
        <v>1.5</v>
      </c>
      <c r="F1659" s="28">
        <v>78</v>
      </c>
      <c r="G1659" s="28" t="s">
        <v>145</v>
      </c>
      <c r="H1659" s="28" t="s">
        <v>1413</v>
      </c>
      <c r="I1659" s="28"/>
      <c r="J1659" s="28"/>
    </row>
    <row r="1660" spans="1:10" x14ac:dyDescent="0.3">
      <c r="A1660" s="28"/>
      <c r="B1660" s="28" t="s">
        <v>3822</v>
      </c>
      <c r="C1660" s="28" t="s">
        <v>3823</v>
      </c>
      <c r="D1660" s="28" t="s">
        <v>3642</v>
      </c>
      <c r="E1660" s="28" t="str">
        <f t="shared" si="28"/>
        <v>1.5</v>
      </c>
      <c r="F1660" s="28">
        <v>59</v>
      </c>
      <c r="G1660" s="28" t="s">
        <v>3824</v>
      </c>
      <c r="H1660" s="28" t="s">
        <v>7</v>
      </c>
      <c r="I1660" s="28"/>
      <c r="J1660" s="28"/>
    </row>
    <row r="1661" spans="1:10" x14ac:dyDescent="0.3">
      <c r="A1661" s="28"/>
      <c r="B1661" s="28" t="s">
        <v>3825</v>
      </c>
      <c r="C1661" s="28" t="s">
        <v>3826</v>
      </c>
      <c r="D1661" s="28" t="s">
        <v>3642</v>
      </c>
      <c r="E1661" s="28" t="str">
        <f t="shared" si="28"/>
        <v>1.5</v>
      </c>
      <c r="F1661" s="28">
        <v>52</v>
      </c>
      <c r="G1661" s="28" t="s">
        <v>338</v>
      </c>
      <c r="H1661" s="28" t="s">
        <v>44</v>
      </c>
      <c r="I1661" s="28"/>
      <c r="J1661" s="28"/>
    </row>
    <row r="1662" spans="1:10" x14ac:dyDescent="0.3">
      <c r="A1662" s="28"/>
      <c r="B1662" s="28" t="s">
        <v>3827</v>
      </c>
      <c r="C1662" s="28" t="s">
        <v>3828</v>
      </c>
      <c r="D1662" s="28" t="s">
        <v>3642</v>
      </c>
      <c r="E1662" s="28" t="str">
        <f t="shared" si="28"/>
        <v>1.5</v>
      </c>
      <c r="F1662" s="28">
        <v>80</v>
      </c>
      <c r="G1662" s="28" t="s">
        <v>3829</v>
      </c>
      <c r="H1662" s="28" t="s">
        <v>44</v>
      </c>
      <c r="I1662" s="28"/>
      <c r="J1662" s="28"/>
    </row>
    <row r="1663" spans="1:10" x14ac:dyDescent="0.3">
      <c r="A1663" s="28"/>
      <c r="B1663" s="28" t="s">
        <v>3830</v>
      </c>
      <c r="C1663" s="28" t="s">
        <v>3831</v>
      </c>
      <c r="D1663" s="28" t="s">
        <v>3642</v>
      </c>
      <c r="E1663" s="28" t="str">
        <f t="shared" si="28"/>
        <v>1.5</v>
      </c>
      <c r="F1663" s="28">
        <v>62</v>
      </c>
      <c r="G1663" s="28" t="s">
        <v>1244</v>
      </c>
      <c r="H1663" s="28" t="s">
        <v>44</v>
      </c>
      <c r="I1663" s="28"/>
      <c r="J1663" s="28"/>
    </row>
    <row r="1664" spans="1:10" x14ac:dyDescent="0.3">
      <c r="A1664" s="28"/>
      <c r="B1664" s="28" t="s">
        <v>3830</v>
      </c>
      <c r="C1664" s="28" t="s">
        <v>3832</v>
      </c>
      <c r="D1664" s="28" t="s">
        <v>3642</v>
      </c>
      <c r="E1664" s="28" t="str">
        <f t="shared" si="28"/>
        <v>1.5</v>
      </c>
      <c r="F1664" s="28">
        <v>67</v>
      </c>
      <c r="G1664" s="28" t="s">
        <v>1244</v>
      </c>
      <c r="H1664" s="28" t="s">
        <v>44</v>
      </c>
      <c r="I1664" s="28"/>
      <c r="J1664" s="28"/>
    </row>
    <row r="1665" spans="1:10" x14ac:dyDescent="0.3">
      <c r="A1665" s="28"/>
      <c r="B1665" s="28" t="s">
        <v>3833</v>
      </c>
      <c r="C1665" s="28" t="s">
        <v>3834</v>
      </c>
      <c r="D1665" s="28" t="s">
        <v>3642</v>
      </c>
      <c r="E1665" s="28" t="str">
        <f t="shared" si="28"/>
        <v>1.5</v>
      </c>
      <c r="F1665" s="28">
        <v>90</v>
      </c>
      <c r="G1665" s="28" t="s">
        <v>306</v>
      </c>
      <c r="H1665" s="28" t="s">
        <v>44</v>
      </c>
      <c r="I1665" s="28"/>
      <c r="J1665" s="28"/>
    </row>
    <row r="1666" spans="1:10" x14ac:dyDescent="0.3">
      <c r="A1666" s="28"/>
      <c r="B1666" s="28" t="s">
        <v>3835</v>
      </c>
      <c r="C1666" s="28" t="s">
        <v>3836</v>
      </c>
      <c r="D1666" s="28" t="s">
        <v>3642</v>
      </c>
      <c r="E1666" s="28" t="str">
        <f t="shared" si="28"/>
        <v>1.5</v>
      </c>
      <c r="F1666" s="28">
        <v>73</v>
      </c>
      <c r="G1666" s="28" t="s">
        <v>189</v>
      </c>
      <c r="H1666" s="28" t="s">
        <v>7</v>
      </c>
      <c r="I1666" s="28"/>
      <c r="J1666" s="28"/>
    </row>
    <row r="1667" spans="1:10" x14ac:dyDescent="0.3">
      <c r="A1667" s="28"/>
      <c r="B1667" s="28"/>
      <c r="C1667" s="28"/>
      <c r="D1667" s="28"/>
      <c r="E1667" s="28" t="str">
        <f t="shared" si="28"/>
        <v/>
      </c>
      <c r="F1667" s="28"/>
      <c r="G1667" s="28"/>
      <c r="H1667" s="28"/>
      <c r="I1667" s="28"/>
      <c r="J1667" s="28"/>
    </row>
    <row r="1668" spans="1:10" x14ac:dyDescent="0.3">
      <c r="A1668" s="28"/>
      <c r="B1668" s="28" t="s">
        <v>3837</v>
      </c>
      <c r="C1668" s="28" t="s">
        <v>3838</v>
      </c>
      <c r="D1668" s="28" t="s">
        <v>3642</v>
      </c>
      <c r="E1668" s="28" t="str">
        <f t="shared" si="28"/>
        <v>1.5</v>
      </c>
      <c r="F1668" s="28">
        <v>71</v>
      </c>
      <c r="G1668" s="28" t="s">
        <v>620</v>
      </c>
      <c r="H1668" s="28" t="s">
        <v>1888</v>
      </c>
      <c r="I1668" s="28"/>
      <c r="J1668" s="28"/>
    </row>
    <row r="1669" spans="1:10" x14ac:dyDescent="0.3">
      <c r="A1669" s="28"/>
      <c r="B1669" s="28" t="s">
        <v>3839</v>
      </c>
      <c r="C1669" s="28" t="s">
        <v>3840</v>
      </c>
      <c r="D1669" s="28" t="s">
        <v>3642</v>
      </c>
      <c r="E1669" s="28" t="str">
        <f t="shared" si="28"/>
        <v>1.5</v>
      </c>
      <c r="F1669" s="28">
        <v>68</v>
      </c>
      <c r="G1669" s="28" t="s">
        <v>3841</v>
      </c>
      <c r="H1669" s="28" t="s">
        <v>273</v>
      </c>
      <c r="I1669" s="28"/>
      <c r="J1669" s="28"/>
    </row>
    <row r="1670" spans="1:10" x14ac:dyDescent="0.3">
      <c r="A1670" s="28"/>
      <c r="B1670" s="28" t="s">
        <v>3842</v>
      </c>
      <c r="C1670" s="28" t="s">
        <v>3843</v>
      </c>
      <c r="D1670" s="28" t="s">
        <v>3642</v>
      </c>
      <c r="E1670" s="28" t="str">
        <f t="shared" si="28"/>
        <v>1.5</v>
      </c>
      <c r="F1670" s="28">
        <v>69</v>
      </c>
      <c r="G1670" s="28" t="s">
        <v>268</v>
      </c>
      <c r="H1670" s="28" t="s">
        <v>161</v>
      </c>
      <c r="I1670" s="28"/>
      <c r="J1670" s="28"/>
    </row>
    <row r="1671" spans="1:10" x14ac:dyDescent="0.3">
      <c r="A1671" s="28"/>
      <c r="B1671" s="28" t="s">
        <v>3844</v>
      </c>
      <c r="C1671" s="28" t="s">
        <v>3845</v>
      </c>
      <c r="D1671" s="28" t="s">
        <v>3642</v>
      </c>
      <c r="E1671" s="28" t="str">
        <f t="shared" si="28"/>
        <v>1.5</v>
      </c>
      <c r="F1671" s="28">
        <v>64</v>
      </c>
      <c r="G1671" s="28" t="s">
        <v>894</v>
      </c>
      <c r="H1671" s="28" t="s">
        <v>834</v>
      </c>
      <c r="I1671" s="28"/>
      <c r="J1671" s="28"/>
    </row>
    <row r="1672" spans="1:10" x14ac:dyDescent="0.3">
      <c r="A1672" s="28"/>
      <c r="B1672" s="28" t="s">
        <v>3846</v>
      </c>
      <c r="C1672" s="28" t="s">
        <v>3847</v>
      </c>
      <c r="D1672" s="28" t="s">
        <v>3642</v>
      </c>
      <c r="E1672" s="28" t="str">
        <f t="shared" ref="E1672:E1735" si="29">MID(D1672,2,3)</f>
        <v>1.5</v>
      </c>
      <c r="F1672" s="28">
        <v>64</v>
      </c>
      <c r="G1672" s="28" t="s">
        <v>642</v>
      </c>
      <c r="H1672" s="28" t="s">
        <v>4</v>
      </c>
      <c r="I1672" s="28"/>
      <c r="J1672" s="28"/>
    </row>
    <row r="1673" spans="1:10" x14ac:dyDescent="0.3">
      <c r="A1673" s="28"/>
      <c r="B1673" s="28" t="s">
        <v>3846</v>
      </c>
      <c r="C1673" s="28" t="s">
        <v>3848</v>
      </c>
      <c r="D1673" s="28" t="s">
        <v>3642</v>
      </c>
      <c r="E1673" s="28" t="str">
        <f t="shared" si="29"/>
        <v>1.5</v>
      </c>
      <c r="F1673" s="28">
        <v>81</v>
      </c>
      <c r="G1673" s="28" t="s">
        <v>642</v>
      </c>
      <c r="H1673" s="28" t="s">
        <v>4</v>
      </c>
      <c r="I1673" s="28"/>
      <c r="J1673" s="28"/>
    </row>
    <row r="1674" spans="1:10" x14ac:dyDescent="0.3">
      <c r="A1674" s="28"/>
      <c r="B1674" s="28" t="s">
        <v>3849</v>
      </c>
      <c r="C1674" s="28" t="s">
        <v>3850</v>
      </c>
      <c r="D1674" s="28" t="s">
        <v>3642</v>
      </c>
      <c r="E1674" s="28" t="str">
        <f t="shared" si="29"/>
        <v>1.5</v>
      </c>
      <c r="F1674" s="28">
        <v>77</v>
      </c>
      <c r="G1674" s="28" t="s">
        <v>122</v>
      </c>
      <c r="H1674" s="28" t="s">
        <v>44</v>
      </c>
      <c r="I1674" s="28"/>
      <c r="J1674" s="28"/>
    </row>
    <row r="1675" spans="1:10" x14ac:dyDescent="0.3">
      <c r="A1675" s="28"/>
      <c r="B1675" s="28" t="s">
        <v>3851</v>
      </c>
      <c r="C1675" s="28" t="s">
        <v>3852</v>
      </c>
      <c r="D1675" s="28" t="s">
        <v>3642</v>
      </c>
      <c r="E1675" s="28" t="str">
        <f t="shared" si="29"/>
        <v>1.5</v>
      </c>
      <c r="F1675" s="28">
        <v>53</v>
      </c>
      <c r="G1675" s="28" t="s">
        <v>620</v>
      </c>
      <c r="H1675" s="28" t="s">
        <v>438</v>
      </c>
      <c r="I1675" s="28"/>
      <c r="J1675" s="28"/>
    </row>
    <row r="1676" spans="1:10" x14ac:dyDescent="0.3">
      <c r="A1676" s="28"/>
      <c r="B1676" s="28" t="s">
        <v>3853</v>
      </c>
      <c r="C1676" s="28" t="s">
        <v>3854</v>
      </c>
      <c r="D1676" s="28" t="s">
        <v>3855</v>
      </c>
      <c r="E1676" s="28" t="str">
        <f t="shared" si="29"/>
        <v>1.4</v>
      </c>
      <c r="F1676" s="28">
        <v>60</v>
      </c>
      <c r="G1676" s="28" t="s">
        <v>3856</v>
      </c>
      <c r="H1676" s="28" t="s">
        <v>10</v>
      </c>
      <c r="I1676" s="28"/>
      <c r="J1676" s="28"/>
    </row>
    <row r="1677" spans="1:10" x14ac:dyDescent="0.3">
      <c r="A1677" s="28"/>
      <c r="B1677" s="28" t="s">
        <v>3857</v>
      </c>
      <c r="C1677" s="28" t="s">
        <v>3858</v>
      </c>
      <c r="D1677" s="28" t="s">
        <v>3855</v>
      </c>
      <c r="E1677" s="28" t="str">
        <f t="shared" si="29"/>
        <v>1.4</v>
      </c>
      <c r="F1677" s="28">
        <v>76</v>
      </c>
      <c r="G1677" s="28" t="s">
        <v>2161</v>
      </c>
      <c r="H1677" s="28" t="s">
        <v>44</v>
      </c>
      <c r="I1677" s="28"/>
      <c r="J1677" s="28"/>
    </row>
    <row r="1678" spans="1:10" x14ac:dyDescent="0.3">
      <c r="A1678" s="28"/>
      <c r="B1678" s="28"/>
      <c r="C1678" s="28"/>
      <c r="D1678" s="28"/>
      <c r="E1678" s="28" t="str">
        <f t="shared" si="29"/>
        <v/>
      </c>
      <c r="F1678" s="28"/>
      <c r="G1678" s="28"/>
      <c r="H1678" s="28"/>
      <c r="I1678" s="28"/>
      <c r="J1678" s="28"/>
    </row>
    <row r="1679" spans="1:10" x14ac:dyDescent="0.3">
      <c r="A1679" s="28"/>
      <c r="B1679" s="28" t="s">
        <v>3859</v>
      </c>
      <c r="C1679" s="28" t="s">
        <v>3860</v>
      </c>
      <c r="D1679" s="28" t="s">
        <v>3855</v>
      </c>
      <c r="E1679" s="28" t="str">
        <f t="shared" si="29"/>
        <v>1.4</v>
      </c>
      <c r="F1679" s="28">
        <v>71</v>
      </c>
      <c r="G1679" s="28" t="s">
        <v>63</v>
      </c>
      <c r="H1679" s="28" t="s">
        <v>44</v>
      </c>
      <c r="I1679" s="28"/>
      <c r="J1679" s="28"/>
    </row>
    <row r="1680" spans="1:10" x14ac:dyDescent="0.3">
      <c r="A1680" s="28"/>
      <c r="B1680" s="28" t="s">
        <v>3861</v>
      </c>
      <c r="C1680" s="28" t="s">
        <v>3862</v>
      </c>
      <c r="D1680" s="28" t="s">
        <v>3855</v>
      </c>
      <c r="E1680" s="28" t="str">
        <f t="shared" si="29"/>
        <v>1.4</v>
      </c>
      <c r="F1680" s="28">
        <v>65</v>
      </c>
      <c r="G1680" s="28" t="s">
        <v>268</v>
      </c>
      <c r="H1680" s="28" t="s">
        <v>166</v>
      </c>
      <c r="I1680" s="28"/>
      <c r="J1680" s="28"/>
    </row>
    <row r="1681" spans="1:10" x14ac:dyDescent="0.3">
      <c r="A1681" s="28"/>
      <c r="B1681" s="28" t="s">
        <v>3863</v>
      </c>
      <c r="C1681" s="28" t="s">
        <v>3864</v>
      </c>
      <c r="D1681" s="28" t="s">
        <v>3855</v>
      </c>
      <c r="E1681" s="28" t="str">
        <f t="shared" si="29"/>
        <v>1.4</v>
      </c>
      <c r="F1681" s="28">
        <v>51</v>
      </c>
      <c r="G1681" s="28" t="s">
        <v>2883</v>
      </c>
      <c r="H1681" s="28" t="s">
        <v>9</v>
      </c>
      <c r="I1681" s="28"/>
      <c r="J1681" s="28"/>
    </row>
    <row r="1682" spans="1:10" x14ac:dyDescent="0.3">
      <c r="A1682" s="28"/>
      <c r="B1682" s="28" t="s">
        <v>3865</v>
      </c>
      <c r="C1682" s="28" t="s">
        <v>3866</v>
      </c>
      <c r="D1682" s="28" t="s">
        <v>3855</v>
      </c>
      <c r="E1682" s="28" t="str">
        <f t="shared" si="29"/>
        <v>1.4</v>
      </c>
      <c r="F1682" s="28">
        <v>48</v>
      </c>
      <c r="G1682" s="28" t="s">
        <v>68</v>
      </c>
      <c r="H1682" s="28" t="s">
        <v>10</v>
      </c>
      <c r="I1682" s="28"/>
      <c r="J1682" s="28"/>
    </row>
    <row r="1683" spans="1:10" x14ac:dyDescent="0.3">
      <c r="A1683" s="28"/>
      <c r="B1683" s="28" t="s">
        <v>3867</v>
      </c>
      <c r="C1683" s="28" t="s">
        <v>3868</v>
      </c>
      <c r="D1683" s="28" t="s">
        <v>3855</v>
      </c>
      <c r="E1683" s="28" t="str">
        <f t="shared" si="29"/>
        <v>1.4</v>
      </c>
      <c r="F1683" s="28">
        <v>48</v>
      </c>
      <c r="G1683" s="28" t="s">
        <v>3869</v>
      </c>
      <c r="H1683" s="28" t="s">
        <v>7</v>
      </c>
      <c r="I1683" s="28"/>
      <c r="J1683" s="28"/>
    </row>
    <row r="1684" spans="1:10" x14ac:dyDescent="0.3">
      <c r="A1684" s="28"/>
      <c r="B1684" s="28" t="s">
        <v>3870</v>
      </c>
      <c r="C1684" s="28" t="s">
        <v>3871</v>
      </c>
      <c r="D1684" s="28" t="s">
        <v>3855</v>
      </c>
      <c r="E1684" s="28" t="str">
        <f t="shared" si="29"/>
        <v>1.4</v>
      </c>
      <c r="F1684" s="28">
        <v>78</v>
      </c>
      <c r="G1684" s="28" t="s">
        <v>1520</v>
      </c>
      <c r="H1684" s="28" t="s">
        <v>10</v>
      </c>
      <c r="I1684" s="28"/>
      <c r="J1684" s="28"/>
    </row>
    <row r="1685" spans="1:10" x14ac:dyDescent="0.3">
      <c r="A1685" s="28"/>
      <c r="B1685" s="28" t="s">
        <v>3872</v>
      </c>
      <c r="C1685" s="28" t="s">
        <v>3873</v>
      </c>
      <c r="D1685" s="28" t="s">
        <v>3855</v>
      </c>
      <c r="E1685" s="28" t="str">
        <f t="shared" si="29"/>
        <v>1.4</v>
      </c>
      <c r="F1685" s="28">
        <v>78</v>
      </c>
      <c r="G1685" s="28" t="s">
        <v>840</v>
      </c>
      <c r="H1685" s="28" t="s">
        <v>166</v>
      </c>
      <c r="I1685" s="28"/>
      <c r="J1685" s="28"/>
    </row>
    <row r="1686" spans="1:10" x14ac:dyDescent="0.3">
      <c r="A1686" s="28"/>
      <c r="B1686" s="28" t="s">
        <v>3874</v>
      </c>
      <c r="C1686" s="28" t="s">
        <v>3875</v>
      </c>
      <c r="D1686" s="28" t="s">
        <v>3855</v>
      </c>
      <c r="E1686" s="28" t="str">
        <f t="shared" si="29"/>
        <v>1.4</v>
      </c>
      <c r="F1686" s="28">
        <v>65</v>
      </c>
      <c r="G1686" s="28" t="s">
        <v>3876</v>
      </c>
      <c r="H1686" s="28" t="s">
        <v>10</v>
      </c>
      <c r="I1686" s="28"/>
      <c r="J1686" s="28"/>
    </row>
    <row r="1687" spans="1:10" x14ac:dyDescent="0.3">
      <c r="A1687" s="28"/>
      <c r="B1687" s="28" t="s">
        <v>3877</v>
      </c>
      <c r="C1687" s="28" t="s">
        <v>3878</v>
      </c>
      <c r="D1687" s="28" t="s">
        <v>3855</v>
      </c>
      <c r="E1687" s="28" t="str">
        <f t="shared" si="29"/>
        <v>1.4</v>
      </c>
      <c r="F1687" s="28">
        <v>80</v>
      </c>
      <c r="G1687" s="28" t="s">
        <v>3879</v>
      </c>
      <c r="H1687" s="28" t="s">
        <v>9</v>
      </c>
      <c r="I1687" s="28"/>
      <c r="J1687" s="28"/>
    </row>
    <row r="1688" spans="1:10" x14ac:dyDescent="0.3">
      <c r="A1688" s="28"/>
      <c r="B1688" s="28" t="s">
        <v>3880</v>
      </c>
      <c r="C1688" s="28" t="s">
        <v>3881</v>
      </c>
      <c r="D1688" s="28" t="s">
        <v>3855</v>
      </c>
      <c r="E1688" s="28" t="str">
        <f t="shared" si="29"/>
        <v>1.4</v>
      </c>
      <c r="F1688" s="28">
        <v>50</v>
      </c>
      <c r="G1688" s="28" t="s">
        <v>1509</v>
      </c>
      <c r="H1688" s="28" t="s">
        <v>912</v>
      </c>
      <c r="I1688" s="28"/>
      <c r="J1688" s="28"/>
    </row>
    <row r="1689" spans="1:10" x14ac:dyDescent="0.3">
      <c r="A1689" s="28"/>
      <c r="B1689" s="28"/>
      <c r="C1689" s="28"/>
      <c r="D1689" s="28"/>
      <c r="E1689" s="28" t="str">
        <f t="shared" si="29"/>
        <v/>
      </c>
      <c r="F1689" s="28"/>
      <c r="G1689" s="28"/>
      <c r="H1689" s="28"/>
      <c r="I1689" s="28"/>
      <c r="J1689" s="28"/>
    </row>
    <row r="1690" spans="1:10" x14ac:dyDescent="0.3">
      <c r="A1690" s="28"/>
      <c r="B1690" s="28" t="s">
        <v>3882</v>
      </c>
      <c r="C1690" s="28" t="s">
        <v>3883</v>
      </c>
      <c r="D1690" s="28" t="s">
        <v>3855</v>
      </c>
      <c r="E1690" s="28" t="str">
        <f t="shared" si="29"/>
        <v>1.4</v>
      </c>
      <c r="F1690" s="28">
        <v>70</v>
      </c>
      <c r="G1690" s="28" t="s">
        <v>268</v>
      </c>
      <c r="H1690" s="28" t="s">
        <v>44</v>
      </c>
      <c r="I1690" s="28"/>
      <c r="J1690" s="28"/>
    </row>
    <row r="1691" spans="1:10" x14ac:dyDescent="0.3">
      <c r="A1691" s="28"/>
      <c r="B1691" s="28" t="s">
        <v>3884</v>
      </c>
      <c r="C1691" s="28" t="s">
        <v>3885</v>
      </c>
      <c r="D1691" s="28" t="s">
        <v>3855</v>
      </c>
      <c r="E1691" s="28" t="str">
        <f t="shared" si="29"/>
        <v>1.4</v>
      </c>
      <c r="F1691" s="28">
        <v>43</v>
      </c>
      <c r="G1691" s="28" t="s">
        <v>301</v>
      </c>
      <c r="H1691" s="28" t="s">
        <v>302</v>
      </c>
      <c r="I1691" s="28"/>
      <c r="J1691" s="28"/>
    </row>
    <row r="1692" spans="1:10" x14ac:dyDescent="0.3">
      <c r="A1692" s="28"/>
      <c r="B1692" s="28" t="s">
        <v>3886</v>
      </c>
      <c r="C1692" s="28" t="s">
        <v>3887</v>
      </c>
      <c r="D1692" s="28" t="s">
        <v>3855</v>
      </c>
      <c r="E1692" s="28" t="str">
        <f t="shared" si="29"/>
        <v>1.4</v>
      </c>
      <c r="F1692" s="28">
        <v>42</v>
      </c>
      <c r="G1692" s="28" t="s">
        <v>301</v>
      </c>
      <c r="H1692" s="28" t="s">
        <v>302</v>
      </c>
      <c r="I1692" s="28"/>
      <c r="J1692" s="28"/>
    </row>
    <row r="1693" spans="1:10" x14ac:dyDescent="0.3">
      <c r="A1693" s="28"/>
      <c r="B1693" s="28" t="s">
        <v>3886</v>
      </c>
      <c r="C1693" s="28" t="s">
        <v>3888</v>
      </c>
      <c r="D1693" s="28" t="s">
        <v>3855</v>
      </c>
      <c r="E1693" s="28" t="str">
        <f t="shared" si="29"/>
        <v>1.4</v>
      </c>
      <c r="F1693" s="28">
        <v>34</v>
      </c>
      <c r="G1693" s="28" t="s">
        <v>301</v>
      </c>
      <c r="H1693" s="28" t="s">
        <v>302</v>
      </c>
      <c r="I1693" s="28"/>
      <c r="J1693" s="28"/>
    </row>
    <row r="1694" spans="1:10" x14ac:dyDescent="0.3">
      <c r="A1694" s="28"/>
      <c r="B1694" s="28" t="s">
        <v>3889</v>
      </c>
      <c r="C1694" s="28" t="s">
        <v>3890</v>
      </c>
      <c r="D1694" s="28" t="s">
        <v>3855</v>
      </c>
      <c r="E1694" s="28" t="str">
        <f t="shared" si="29"/>
        <v>1.4</v>
      </c>
      <c r="F1694" s="28">
        <v>45</v>
      </c>
      <c r="G1694" s="28" t="s">
        <v>268</v>
      </c>
      <c r="H1694" s="28" t="s">
        <v>313</v>
      </c>
      <c r="I1694" s="28"/>
      <c r="J1694" s="28"/>
    </row>
    <row r="1695" spans="1:10" x14ac:dyDescent="0.3">
      <c r="A1695" s="28"/>
      <c r="B1695" s="28" t="s">
        <v>3891</v>
      </c>
      <c r="C1695" s="28" t="s">
        <v>3892</v>
      </c>
      <c r="D1695" s="28" t="s">
        <v>3855</v>
      </c>
      <c r="E1695" s="28" t="str">
        <f t="shared" si="29"/>
        <v>1.4</v>
      </c>
      <c r="F1695" s="28">
        <v>48</v>
      </c>
      <c r="G1695" s="28" t="s">
        <v>3893</v>
      </c>
      <c r="H1695" s="28" t="s">
        <v>10</v>
      </c>
      <c r="I1695" s="28"/>
      <c r="J1695" s="28"/>
    </row>
    <row r="1696" spans="1:10" x14ac:dyDescent="0.3">
      <c r="A1696" s="28"/>
      <c r="B1696" s="28" t="s">
        <v>3894</v>
      </c>
      <c r="C1696" s="28" t="s">
        <v>3895</v>
      </c>
      <c r="D1696" s="28" t="s">
        <v>3855</v>
      </c>
      <c r="E1696" s="28" t="str">
        <f t="shared" si="29"/>
        <v>1.4</v>
      </c>
      <c r="F1696" s="28">
        <v>53</v>
      </c>
      <c r="G1696" s="28" t="s">
        <v>176</v>
      </c>
      <c r="H1696" s="28" t="s">
        <v>10</v>
      </c>
      <c r="I1696" s="28"/>
      <c r="J1696" s="28"/>
    </row>
    <row r="1697" spans="1:10" x14ac:dyDescent="0.3">
      <c r="A1697" s="28"/>
      <c r="B1697" s="28" t="s">
        <v>3896</v>
      </c>
      <c r="C1697" s="28" t="s">
        <v>3897</v>
      </c>
      <c r="D1697" s="28" t="s">
        <v>3855</v>
      </c>
      <c r="E1697" s="28" t="str">
        <f t="shared" si="29"/>
        <v>1.4</v>
      </c>
      <c r="F1697" s="28">
        <v>75</v>
      </c>
      <c r="G1697" s="28" t="s">
        <v>3898</v>
      </c>
      <c r="H1697" s="28" t="s">
        <v>9</v>
      </c>
      <c r="I1697" s="28"/>
      <c r="J1697" s="28"/>
    </row>
    <row r="1698" spans="1:10" x14ac:dyDescent="0.3">
      <c r="A1698" s="28"/>
      <c r="B1698" s="28" t="s">
        <v>3899</v>
      </c>
      <c r="C1698" s="28" t="s">
        <v>3900</v>
      </c>
      <c r="D1698" s="28" t="s">
        <v>3855</v>
      </c>
      <c r="E1698" s="28" t="str">
        <f t="shared" si="29"/>
        <v>1.4</v>
      </c>
      <c r="F1698" s="28">
        <v>73</v>
      </c>
      <c r="G1698" s="28" t="s">
        <v>145</v>
      </c>
      <c r="H1698" s="28" t="s">
        <v>3901</v>
      </c>
      <c r="I1698" s="28"/>
      <c r="J1698" s="28"/>
    </row>
    <row r="1699" spans="1:10" x14ac:dyDescent="0.3">
      <c r="A1699" s="28"/>
      <c r="B1699" s="28" t="s">
        <v>3902</v>
      </c>
      <c r="C1699" s="28" t="s">
        <v>3903</v>
      </c>
      <c r="D1699" s="28" t="s">
        <v>3855</v>
      </c>
      <c r="E1699" s="28" t="str">
        <f t="shared" si="29"/>
        <v>1.4</v>
      </c>
      <c r="F1699" s="28">
        <v>69</v>
      </c>
      <c r="G1699" s="28" t="s">
        <v>268</v>
      </c>
      <c r="H1699" s="28" t="s">
        <v>161</v>
      </c>
      <c r="I1699" s="28"/>
      <c r="J1699" s="28"/>
    </row>
    <row r="1700" spans="1:10" x14ac:dyDescent="0.3">
      <c r="A1700" s="28"/>
      <c r="B1700" s="28"/>
      <c r="C1700" s="28"/>
      <c r="D1700" s="28"/>
      <c r="E1700" s="28" t="str">
        <f t="shared" si="29"/>
        <v/>
      </c>
      <c r="F1700" s="28"/>
      <c r="G1700" s="28"/>
      <c r="H1700" s="28"/>
      <c r="I1700" s="28"/>
      <c r="J1700" s="28"/>
    </row>
    <row r="1701" spans="1:10" x14ac:dyDescent="0.3">
      <c r="A1701" s="28"/>
      <c r="B1701" s="28" t="s">
        <v>3904</v>
      </c>
      <c r="C1701" s="28" t="s">
        <v>3905</v>
      </c>
      <c r="D1701" s="28" t="s">
        <v>3855</v>
      </c>
      <c r="E1701" s="28" t="str">
        <f t="shared" si="29"/>
        <v>1.4</v>
      </c>
      <c r="F1701" s="28">
        <v>73</v>
      </c>
      <c r="G1701" s="28" t="s">
        <v>3906</v>
      </c>
      <c r="H1701" s="28" t="s">
        <v>44</v>
      </c>
      <c r="I1701" s="28"/>
      <c r="J1701" s="28"/>
    </row>
    <row r="1702" spans="1:10" x14ac:dyDescent="0.3">
      <c r="A1702" s="28"/>
      <c r="B1702" s="28" t="s">
        <v>3907</v>
      </c>
      <c r="C1702" s="28" t="s">
        <v>3908</v>
      </c>
      <c r="D1702" s="28" t="s">
        <v>3855</v>
      </c>
      <c r="E1702" s="28" t="str">
        <f t="shared" si="29"/>
        <v>1.4</v>
      </c>
      <c r="F1702" s="28">
        <v>75</v>
      </c>
      <c r="G1702" s="28" t="s">
        <v>421</v>
      </c>
      <c r="H1702" s="28" t="s">
        <v>6</v>
      </c>
      <c r="I1702" s="28"/>
      <c r="J1702" s="28"/>
    </row>
    <row r="1703" spans="1:10" x14ac:dyDescent="0.3">
      <c r="A1703" s="28"/>
      <c r="B1703" s="28" t="s">
        <v>3909</v>
      </c>
      <c r="C1703" s="28" t="s">
        <v>3910</v>
      </c>
      <c r="D1703" s="28" t="s">
        <v>3855</v>
      </c>
      <c r="E1703" s="28" t="str">
        <f t="shared" si="29"/>
        <v>1.4</v>
      </c>
      <c r="F1703" s="28">
        <v>74</v>
      </c>
      <c r="G1703" s="28" t="s">
        <v>1912</v>
      </c>
      <c r="H1703" s="28" t="s">
        <v>44</v>
      </c>
      <c r="I1703" s="28"/>
      <c r="J1703" s="28"/>
    </row>
    <row r="1704" spans="1:10" x14ac:dyDescent="0.3">
      <c r="A1704" s="28"/>
      <c r="B1704" s="28" t="s">
        <v>3911</v>
      </c>
      <c r="C1704" s="28" t="s">
        <v>3912</v>
      </c>
      <c r="D1704" s="28" t="s">
        <v>3855</v>
      </c>
      <c r="E1704" s="28" t="str">
        <f t="shared" si="29"/>
        <v>1.4</v>
      </c>
      <c r="F1704" s="28">
        <v>75</v>
      </c>
      <c r="G1704" s="28" t="s">
        <v>3913</v>
      </c>
      <c r="H1704" s="28" t="s">
        <v>44</v>
      </c>
      <c r="I1704" s="28"/>
      <c r="J1704" s="28"/>
    </row>
    <row r="1705" spans="1:10" x14ac:dyDescent="0.3">
      <c r="A1705" s="28"/>
      <c r="B1705" s="28" t="s">
        <v>3914</v>
      </c>
      <c r="C1705" s="28" t="s">
        <v>3915</v>
      </c>
      <c r="D1705" s="28" t="s">
        <v>3855</v>
      </c>
      <c r="E1705" s="28" t="str">
        <f t="shared" si="29"/>
        <v>1.4</v>
      </c>
      <c r="F1705" s="28">
        <v>22</v>
      </c>
      <c r="G1705" s="28" t="s">
        <v>268</v>
      </c>
      <c r="H1705" s="28" t="s">
        <v>908</v>
      </c>
      <c r="I1705" s="28"/>
      <c r="J1705" s="28"/>
    </row>
    <row r="1706" spans="1:10" x14ac:dyDescent="0.3">
      <c r="A1706" s="28"/>
      <c r="B1706" s="28" t="s">
        <v>3914</v>
      </c>
      <c r="C1706" s="28" t="s">
        <v>3916</v>
      </c>
      <c r="D1706" s="28" t="s">
        <v>3855</v>
      </c>
      <c r="E1706" s="28" t="str">
        <f t="shared" si="29"/>
        <v>1.4</v>
      </c>
      <c r="F1706" s="28">
        <v>23</v>
      </c>
      <c r="G1706" s="28" t="s">
        <v>268</v>
      </c>
      <c r="H1706" s="28" t="s">
        <v>908</v>
      </c>
      <c r="I1706" s="28"/>
      <c r="J1706" s="28"/>
    </row>
    <row r="1707" spans="1:10" x14ac:dyDescent="0.3">
      <c r="A1707" s="28"/>
      <c r="B1707" s="28" t="s">
        <v>3917</v>
      </c>
      <c r="C1707" s="28" t="s">
        <v>3918</v>
      </c>
      <c r="D1707" s="28" t="s">
        <v>3855</v>
      </c>
      <c r="E1707" s="28" t="str">
        <f t="shared" si="29"/>
        <v>1.4</v>
      </c>
      <c r="F1707" s="28">
        <v>66</v>
      </c>
      <c r="G1707" s="28" t="s">
        <v>268</v>
      </c>
      <c r="H1707" s="28" t="s">
        <v>161</v>
      </c>
      <c r="I1707" s="28"/>
      <c r="J1707" s="28"/>
    </row>
    <row r="1708" spans="1:10" x14ac:dyDescent="0.3">
      <c r="A1708" s="28"/>
      <c r="B1708" s="28" t="s">
        <v>3919</v>
      </c>
      <c r="C1708" s="28" t="s">
        <v>3920</v>
      </c>
      <c r="D1708" s="28" t="s">
        <v>3855</v>
      </c>
      <c r="E1708" s="28" t="str">
        <f t="shared" si="29"/>
        <v>1.4</v>
      </c>
      <c r="F1708" s="28">
        <v>55</v>
      </c>
      <c r="G1708" s="28" t="s">
        <v>3921</v>
      </c>
      <c r="H1708" s="28" t="s">
        <v>10</v>
      </c>
      <c r="I1708" s="28"/>
      <c r="J1708" s="28"/>
    </row>
    <row r="1709" spans="1:10" x14ac:dyDescent="0.3">
      <c r="A1709" s="28"/>
      <c r="B1709" s="28" t="s">
        <v>3922</v>
      </c>
      <c r="C1709" s="28" t="s">
        <v>3923</v>
      </c>
      <c r="D1709" s="28" t="s">
        <v>3855</v>
      </c>
      <c r="E1709" s="28" t="str">
        <f t="shared" si="29"/>
        <v>1.4</v>
      </c>
      <c r="F1709" s="28">
        <v>67</v>
      </c>
      <c r="G1709" s="28" t="s">
        <v>3924</v>
      </c>
      <c r="H1709" s="28" t="s">
        <v>6</v>
      </c>
      <c r="I1709" s="28"/>
      <c r="J1709" s="28"/>
    </row>
    <row r="1710" spans="1:10" x14ac:dyDescent="0.3">
      <c r="A1710" s="28"/>
      <c r="B1710" s="28" t="s">
        <v>3925</v>
      </c>
      <c r="C1710" s="28" t="s">
        <v>3926</v>
      </c>
      <c r="D1710" s="28" t="s">
        <v>3855</v>
      </c>
      <c r="E1710" s="28" t="str">
        <f t="shared" si="29"/>
        <v>1.4</v>
      </c>
      <c r="F1710" s="28">
        <v>74</v>
      </c>
      <c r="G1710" s="28" t="s">
        <v>122</v>
      </c>
      <c r="H1710" s="28" t="s">
        <v>834</v>
      </c>
      <c r="I1710" s="28"/>
      <c r="J1710" s="28"/>
    </row>
    <row r="1711" spans="1:10" x14ac:dyDescent="0.3">
      <c r="A1711" s="28"/>
      <c r="B1711" s="28"/>
      <c r="C1711" s="28"/>
      <c r="D1711" s="28"/>
      <c r="E1711" s="28" t="str">
        <f t="shared" si="29"/>
        <v/>
      </c>
      <c r="F1711" s="28"/>
      <c r="G1711" s="28"/>
      <c r="H1711" s="28"/>
      <c r="I1711" s="28"/>
      <c r="J1711" s="28"/>
    </row>
    <row r="1712" spans="1:10" x14ac:dyDescent="0.3">
      <c r="A1712" s="28"/>
      <c r="B1712" s="28" t="s">
        <v>3927</v>
      </c>
      <c r="C1712" s="28" t="s">
        <v>3928</v>
      </c>
      <c r="D1712" s="28" t="s">
        <v>3855</v>
      </c>
      <c r="E1712" s="28" t="str">
        <f t="shared" si="29"/>
        <v>1.4</v>
      </c>
      <c r="F1712" s="28">
        <v>61</v>
      </c>
      <c r="G1712" s="28" t="s">
        <v>2030</v>
      </c>
      <c r="H1712" s="28" t="s">
        <v>97</v>
      </c>
      <c r="I1712" s="28"/>
      <c r="J1712" s="28"/>
    </row>
    <row r="1713" spans="1:10" x14ac:dyDescent="0.3">
      <c r="A1713" s="28"/>
      <c r="B1713" s="28" t="s">
        <v>3929</v>
      </c>
      <c r="C1713" s="28" t="s">
        <v>3930</v>
      </c>
      <c r="D1713" s="28" t="s">
        <v>3855</v>
      </c>
      <c r="E1713" s="28" t="str">
        <f t="shared" si="29"/>
        <v>1.4</v>
      </c>
      <c r="F1713" s="28">
        <v>66</v>
      </c>
      <c r="G1713" s="28" t="s">
        <v>620</v>
      </c>
      <c r="H1713" s="28" t="s">
        <v>10</v>
      </c>
      <c r="I1713" s="28"/>
      <c r="J1713" s="28"/>
    </row>
    <row r="1714" spans="1:10" x14ac:dyDescent="0.3">
      <c r="A1714" s="28"/>
      <c r="B1714" s="28" t="s">
        <v>3931</v>
      </c>
      <c r="C1714" s="28" t="s">
        <v>3932</v>
      </c>
      <c r="D1714" s="28" t="s">
        <v>3855</v>
      </c>
      <c r="E1714" s="28" t="str">
        <f t="shared" si="29"/>
        <v>1.4</v>
      </c>
      <c r="F1714" s="28">
        <v>53</v>
      </c>
      <c r="G1714" s="28" t="s">
        <v>122</v>
      </c>
      <c r="H1714" s="28" t="s">
        <v>364</v>
      </c>
      <c r="I1714" s="28"/>
      <c r="J1714" s="28"/>
    </row>
    <row r="1715" spans="1:10" x14ac:dyDescent="0.3">
      <c r="A1715" s="28"/>
      <c r="B1715" s="28" t="s">
        <v>3933</v>
      </c>
      <c r="C1715" s="28" t="s">
        <v>3934</v>
      </c>
      <c r="D1715" s="28" t="s">
        <v>3855</v>
      </c>
      <c r="E1715" s="28" t="str">
        <f t="shared" si="29"/>
        <v>1.4</v>
      </c>
      <c r="F1715" s="28">
        <v>45</v>
      </c>
      <c r="G1715" s="28" t="s">
        <v>3935</v>
      </c>
      <c r="H1715" s="28" t="s">
        <v>515</v>
      </c>
      <c r="I1715" s="28"/>
      <c r="J1715" s="28"/>
    </row>
    <row r="1716" spans="1:10" x14ac:dyDescent="0.3">
      <c r="A1716" s="28"/>
      <c r="B1716" s="28" t="s">
        <v>3936</v>
      </c>
      <c r="C1716" s="28" t="s">
        <v>3937</v>
      </c>
      <c r="D1716" s="28" t="s">
        <v>3855</v>
      </c>
      <c r="E1716" s="28" t="str">
        <f t="shared" si="29"/>
        <v>1.4</v>
      </c>
      <c r="F1716" s="28">
        <v>58</v>
      </c>
      <c r="G1716" s="28" t="s">
        <v>199</v>
      </c>
      <c r="H1716" s="28" t="s">
        <v>302</v>
      </c>
      <c r="I1716" s="28"/>
      <c r="J1716" s="28"/>
    </row>
    <row r="1717" spans="1:10" x14ac:dyDescent="0.3">
      <c r="A1717" s="28"/>
      <c r="B1717" s="28" t="s">
        <v>3938</v>
      </c>
      <c r="C1717" s="28" t="s">
        <v>3939</v>
      </c>
      <c r="D1717" s="28" t="s">
        <v>3855</v>
      </c>
      <c r="E1717" s="28" t="str">
        <f t="shared" si="29"/>
        <v>1.4</v>
      </c>
      <c r="F1717" s="28">
        <v>60</v>
      </c>
      <c r="G1717" s="28" t="s">
        <v>1412</v>
      </c>
      <c r="H1717" s="28" t="s">
        <v>1413</v>
      </c>
      <c r="I1717" s="28"/>
      <c r="J1717" s="28"/>
    </row>
    <row r="1718" spans="1:10" x14ac:dyDescent="0.3">
      <c r="A1718" s="28"/>
      <c r="B1718" s="28" t="s">
        <v>3940</v>
      </c>
      <c r="C1718" s="28" t="s">
        <v>3941</v>
      </c>
      <c r="D1718" s="28" t="s">
        <v>3855</v>
      </c>
      <c r="E1718" s="28" t="str">
        <f t="shared" si="29"/>
        <v>1.4</v>
      </c>
      <c r="F1718" s="28">
        <v>56</v>
      </c>
      <c r="G1718" s="28" t="s">
        <v>1695</v>
      </c>
      <c r="H1718" s="28" t="s">
        <v>908</v>
      </c>
      <c r="I1718" s="28"/>
      <c r="J1718" s="28"/>
    </row>
    <row r="1719" spans="1:10" x14ac:dyDescent="0.3">
      <c r="A1719" s="28"/>
      <c r="B1719" s="28" t="s">
        <v>3942</v>
      </c>
      <c r="C1719" s="28" t="s">
        <v>3943</v>
      </c>
      <c r="D1719" s="28" t="s">
        <v>3855</v>
      </c>
      <c r="E1719" s="28" t="str">
        <f t="shared" si="29"/>
        <v>1.4</v>
      </c>
      <c r="F1719" s="28">
        <v>78</v>
      </c>
      <c r="G1719" s="28" t="s">
        <v>150</v>
      </c>
      <c r="H1719" s="28" t="s">
        <v>3</v>
      </c>
      <c r="I1719" s="28"/>
      <c r="J1719" s="28"/>
    </row>
    <row r="1720" spans="1:10" x14ac:dyDescent="0.3">
      <c r="A1720" s="28"/>
      <c r="B1720" s="28" t="s">
        <v>3944</v>
      </c>
      <c r="C1720" s="28" t="s">
        <v>3945</v>
      </c>
      <c r="D1720" s="28" t="s">
        <v>3855</v>
      </c>
      <c r="E1720" s="28" t="str">
        <f t="shared" si="29"/>
        <v>1.4</v>
      </c>
      <c r="F1720" s="28">
        <v>86</v>
      </c>
      <c r="G1720" s="28" t="s">
        <v>3946</v>
      </c>
      <c r="H1720" s="28" t="s">
        <v>44</v>
      </c>
      <c r="I1720" s="28"/>
      <c r="J1720" s="28"/>
    </row>
    <row r="1721" spans="1:10" x14ac:dyDescent="0.3">
      <c r="A1721" s="28"/>
      <c r="B1721" s="28" t="s">
        <v>3947</v>
      </c>
      <c r="C1721" s="28" t="s">
        <v>3948</v>
      </c>
      <c r="D1721" s="28" t="s">
        <v>3855</v>
      </c>
      <c r="E1721" s="28" t="str">
        <f t="shared" si="29"/>
        <v>1.4</v>
      </c>
      <c r="F1721" s="28">
        <v>83</v>
      </c>
      <c r="G1721" s="28" t="s">
        <v>3949</v>
      </c>
      <c r="H1721" s="28" t="s">
        <v>996</v>
      </c>
      <c r="I1721" s="28"/>
      <c r="J1721" s="28"/>
    </row>
    <row r="1722" spans="1:10" x14ac:dyDescent="0.3">
      <c r="A1722" s="28"/>
      <c r="B1722" s="28"/>
      <c r="C1722" s="28"/>
      <c r="D1722" s="28"/>
      <c r="E1722" s="28" t="str">
        <f t="shared" si="29"/>
        <v/>
      </c>
      <c r="F1722" s="28"/>
      <c r="G1722" s="28"/>
      <c r="H1722" s="28"/>
      <c r="I1722" s="28"/>
      <c r="J1722" s="28"/>
    </row>
    <row r="1723" spans="1:10" x14ac:dyDescent="0.3">
      <c r="A1723" s="28"/>
      <c r="B1723" s="28" t="s">
        <v>3950</v>
      </c>
      <c r="C1723" s="28" t="s">
        <v>3951</v>
      </c>
      <c r="D1723" s="28" t="s">
        <v>3855</v>
      </c>
      <c r="E1723" s="28" t="str">
        <f t="shared" si="29"/>
        <v>1.4</v>
      </c>
      <c r="F1723" s="28">
        <v>82</v>
      </c>
      <c r="G1723" s="28" t="s">
        <v>3315</v>
      </c>
      <c r="H1723" s="28" t="s">
        <v>44</v>
      </c>
      <c r="I1723" s="28"/>
      <c r="J1723" s="28"/>
    </row>
    <row r="1724" spans="1:10" x14ac:dyDescent="0.3">
      <c r="A1724" s="28"/>
      <c r="B1724" s="28" t="s">
        <v>3952</v>
      </c>
      <c r="C1724" s="28" t="s">
        <v>3953</v>
      </c>
      <c r="D1724" s="28" t="s">
        <v>3855</v>
      </c>
      <c r="E1724" s="28" t="str">
        <f t="shared" si="29"/>
        <v>1.4</v>
      </c>
      <c r="F1724" s="28">
        <v>54</v>
      </c>
      <c r="G1724" s="28" t="s">
        <v>3954</v>
      </c>
      <c r="H1724" s="28" t="s">
        <v>316</v>
      </c>
      <c r="I1724" s="28"/>
      <c r="J1724" s="28"/>
    </row>
    <row r="1725" spans="1:10" x14ac:dyDescent="0.3">
      <c r="A1725" s="28"/>
      <c r="B1725" s="28" t="s">
        <v>3955</v>
      </c>
      <c r="C1725" s="28" t="s">
        <v>3956</v>
      </c>
      <c r="D1725" s="28" t="s">
        <v>3855</v>
      </c>
      <c r="E1725" s="28" t="str">
        <f t="shared" si="29"/>
        <v>1.4</v>
      </c>
      <c r="F1725" s="28">
        <v>69</v>
      </c>
      <c r="G1725" s="28" t="s">
        <v>3957</v>
      </c>
      <c r="H1725" s="28" t="s">
        <v>273</v>
      </c>
      <c r="I1725" s="28"/>
      <c r="J1725" s="28"/>
    </row>
    <row r="1726" spans="1:10" x14ac:dyDescent="0.3">
      <c r="A1726" s="28"/>
      <c r="B1726" s="28" t="s">
        <v>3958</v>
      </c>
      <c r="C1726" s="28" t="s">
        <v>3959</v>
      </c>
      <c r="D1726" s="28" t="s">
        <v>3855</v>
      </c>
      <c r="E1726" s="28" t="str">
        <f t="shared" si="29"/>
        <v>1.4</v>
      </c>
      <c r="F1726" s="28">
        <v>64</v>
      </c>
      <c r="G1726" s="28" t="s">
        <v>145</v>
      </c>
      <c r="H1726" s="28" t="s">
        <v>10</v>
      </c>
      <c r="I1726" s="28"/>
      <c r="J1726" s="28"/>
    </row>
    <row r="1727" spans="1:10" x14ac:dyDescent="0.3">
      <c r="A1727" s="28"/>
      <c r="B1727" s="28" t="s">
        <v>3960</v>
      </c>
      <c r="C1727" s="28" t="s">
        <v>3961</v>
      </c>
      <c r="D1727" s="28" t="s">
        <v>3855</v>
      </c>
      <c r="E1727" s="28" t="str">
        <f t="shared" si="29"/>
        <v>1.4</v>
      </c>
      <c r="F1727" s="28">
        <v>35</v>
      </c>
      <c r="G1727" s="28" t="s">
        <v>3962</v>
      </c>
      <c r="H1727" s="28" t="s">
        <v>44</v>
      </c>
      <c r="I1727" s="28"/>
      <c r="J1727" s="28"/>
    </row>
    <row r="1728" spans="1:10" x14ac:dyDescent="0.3">
      <c r="A1728" s="28"/>
      <c r="B1728" s="28" t="s">
        <v>3963</v>
      </c>
      <c r="C1728" s="28" t="s">
        <v>3964</v>
      </c>
      <c r="D1728" s="28" t="s">
        <v>3855</v>
      </c>
      <c r="E1728" s="28" t="str">
        <f t="shared" si="29"/>
        <v>1.4</v>
      </c>
      <c r="F1728" s="28">
        <v>64</v>
      </c>
      <c r="G1728" s="28" t="s">
        <v>894</v>
      </c>
      <c r="H1728" s="28" t="s">
        <v>834</v>
      </c>
      <c r="I1728" s="28"/>
      <c r="J1728" s="28"/>
    </row>
    <row r="1729" spans="1:10" x14ac:dyDescent="0.3">
      <c r="A1729" s="28"/>
      <c r="B1729" s="28" t="s">
        <v>3965</v>
      </c>
      <c r="C1729" s="28" t="s">
        <v>3966</v>
      </c>
      <c r="D1729" s="28" t="s">
        <v>3855</v>
      </c>
      <c r="E1729" s="28" t="str">
        <f t="shared" si="29"/>
        <v>1.4</v>
      </c>
      <c r="F1729" s="28">
        <v>65</v>
      </c>
      <c r="G1729" s="28" t="s">
        <v>122</v>
      </c>
      <c r="H1729" s="28" t="s">
        <v>10</v>
      </c>
      <c r="I1729" s="28"/>
      <c r="J1729" s="28"/>
    </row>
    <row r="1730" spans="1:10" x14ac:dyDescent="0.3">
      <c r="A1730" s="28"/>
      <c r="B1730" s="28" t="s">
        <v>3967</v>
      </c>
      <c r="C1730" s="28" t="s">
        <v>3968</v>
      </c>
      <c r="D1730" s="28" t="s">
        <v>3855</v>
      </c>
      <c r="E1730" s="28" t="str">
        <f t="shared" si="29"/>
        <v>1.4</v>
      </c>
      <c r="F1730" s="28">
        <v>77</v>
      </c>
      <c r="G1730" s="28" t="s">
        <v>3969</v>
      </c>
      <c r="H1730" s="28" t="s">
        <v>44</v>
      </c>
      <c r="I1730" s="28"/>
      <c r="J1730" s="28"/>
    </row>
    <row r="1731" spans="1:10" x14ac:dyDescent="0.3">
      <c r="A1731" s="28"/>
      <c r="B1731" s="28" t="s">
        <v>3970</v>
      </c>
      <c r="C1731" s="28" t="s">
        <v>3971</v>
      </c>
      <c r="D1731" s="28" t="s">
        <v>3855</v>
      </c>
      <c r="E1731" s="28" t="str">
        <f t="shared" si="29"/>
        <v>1.4</v>
      </c>
      <c r="F1731" s="28">
        <v>72</v>
      </c>
      <c r="G1731" s="28" t="s">
        <v>642</v>
      </c>
      <c r="H1731" s="28" t="s">
        <v>515</v>
      </c>
      <c r="I1731" s="28"/>
      <c r="J1731" s="28"/>
    </row>
    <row r="1732" spans="1:10" x14ac:dyDescent="0.3">
      <c r="A1732" s="28"/>
      <c r="B1732" s="28" t="s">
        <v>3972</v>
      </c>
      <c r="C1732" s="28" t="s">
        <v>3973</v>
      </c>
      <c r="D1732" s="28" t="s">
        <v>3855</v>
      </c>
      <c r="E1732" s="28" t="str">
        <f t="shared" si="29"/>
        <v>1.4</v>
      </c>
      <c r="F1732" s="28">
        <v>75</v>
      </c>
      <c r="G1732" s="28" t="s">
        <v>122</v>
      </c>
      <c r="H1732" s="28" t="s">
        <v>97</v>
      </c>
      <c r="I1732" s="28"/>
      <c r="J1732" s="28"/>
    </row>
    <row r="1733" spans="1:10" x14ac:dyDescent="0.3">
      <c r="A1733" s="28"/>
      <c r="B1733" s="28"/>
      <c r="C1733" s="28"/>
      <c r="D1733" s="28"/>
      <c r="E1733" s="28" t="str">
        <f t="shared" si="29"/>
        <v/>
      </c>
      <c r="F1733" s="28"/>
      <c r="G1733" s="28"/>
      <c r="H1733" s="28"/>
      <c r="I1733" s="28"/>
      <c r="J1733" s="28"/>
    </row>
    <row r="1734" spans="1:10" x14ac:dyDescent="0.3">
      <c r="A1734" s="28"/>
      <c r="B1734" s="28" t="s">
        <v>3974</v>
      </c>
      <c r="C1734" s="28" t="s">
        <v>3975</v>
      </c>
      <c r="D1734" s="28" t="s">
        <v>3855</v>
      </c>
      <c r="E1734" s="28" t="str">
        <f t="shared" si="29"/>
        <v>1.4</v>
      </c>
      <c r="F1734" s="28">
        <v>67</v>
      </c>
      <c r="G1734" s="28" t="s">
        <v>3976</v>
      </c>
      <c r="H1734" s="28" t="s">
        <v>10</v>
      </c>
      <c r="I1734" s="28"/>
      <c r="J1734" s="28"/>
    </row>
    <row r="1735" spans="1:10" x14ac:dyDescent="0.3">
      <c r="A1735" s="28"/>
      <c r="B1735" s="28" t="s">
        <v>3977</v>
      </c>
      <c r="C1735" s="28" t="s">
        <v>3978</v>
      </c>
      <c r="D1735" s="28" t="s">
        <v>3855</v>
      </c>
      <c r="E1735" s="28" t="str">
        <f t="shared" si="29"/>
        <v>1.4</v>
      </c>
      <c r="F1735" s="28">
        <v>58</v>
      </c>
      <c r="G1735" s="28" t="s">
        <v>3979</v>
      </c>
      <c r="H1735" s="28" t="s">
        <v>912</v>
      </c>
      <c r="I1735" s="28"/>
      <c r="J1735" s="28"/>
    </row>
    <row r="1736" spans="1:10" x14ac:dyDescent="0.3">
      <c r="A1736" s="28"/>
      <c r="B1736" s="28" t="s">
        <v>3980</v>
      </c>
      <c r="C1736" s="28" t="s">
        <v>3981</v>
      </c>
      <c r="D1736" s="28" t="s">
        <v>3855</v>
      </c>
      <c r="E1736" s="28" t="str">
        <f t="shared" ref="E1736:E1799" si="30">MID(D1736,2,3)</f>
        <v>1.4</v>
      </c>
      <c r="F1736" s="28">
        <v>90</v>
      </c>
      <c r="G1736" s="28" t="s">
        <v>712</v>
      </c>
      <c r="H1736" s="28" t="s">
        <v>44</v>
      </c>
      <c r="I1736" s="28"/>
      <c r="J1736" s="28"/>
    </row>
    <row r="1737" spans="1:10" x14ac:dyDescent="0.3">
      <c r="A1737" s="28"/>
      <c r="B1737" s="28" t="s">
        <v>3980</v>
      </c>
      <c r="C1737" s="28" t="s">
        <v>3982</v>
      </c>
      <c r="D1737" s="28" t="s">
        <v>3855</v>
      </c>
      <c r="E1737" s="28" t="str">
        <f t="shared" si="30"/>
        <v>1.4</v>
      </c>
      <c r="F1737" s="28">
        <v>33</v>
      </c>
      <c r="G1737" s="28" t="s">
        <v>3983</v>
      </c>
      <c r="H1737" s="28" t="s">
        <v>44</v>
      </c>
      <c r="I1737" s="28"/>
      <c r="J1737" s="28"/>
    </row>
    <row r="1738" spans="1:10" x14ac:dyDescent="0.3">
      <c r="A1738" s="28"/>
      <c r="B1738" s="28" t="s">
        <v>3980</v>
      </c>
      <c r="C1738" s="28" t="s">
        <v>3984</v>
      </c>
      <c r="D1738" s="28" t="s">
        <v>3855</v>
      </c>
      <c r="E1738" s="28" t="str">
        <f t="shared" si="30"/>
        <v>1.4</v>
      </c>
      <c r="F1738" s="28">
        <v>51</v>
      </c>
      <c r="G1738" s="28" t="s">
        <v>1943</v>
      </c>
      <c r="H1738" s="28" t="s">
        <v>44</v>
      </c>
      <c r="I1738" s="28"/>
      <c r="J1738" s="28"/>
    </row>
    <row r="1739" spans="1:10" x14ac:dyDescent="0.3">
      <c r="A1739" s="28"/>
      <c r="B1739" s="28" t="s">
        <v>3985</v>
      </c>
      <c r="C1739" s="28" t="s">
        <v>3986</v>
      </c>
      <c r="D1739" s="28" t="s">
        <v>3855</v>
      </c>
      <c r="E1739" s="28" t="str">
        <f t="shared" si="30"/>
        <v>1.4</v>
      </c>
      <c r="F1739" s="28">
        <v>76</v>
      </c>
      <c r="G1739" s="28" t="s">
        <v>268</v>
      </c>
      <c r="H1739" s="28" t="s">
        <v>1</v>
      </c>
      <c r="I1739" s="28"/>
      <c r="J1739" s="28"/>
    </row>
    <row r="1740" spans="1:10" x14ac:dyDescent="0.3">
      <c r="A1740" s="28"/>
      <c r="B1740" s="28" t="s">
        <v>3987</v>
      </c>
      <c r="C1740" s="28" t="s">
        <v>3988</v>
      </c>
      <c r="D1740" s="28" t="s">
        <v>3855</v>
      </c>
      <c r="E1740" s="28" t="str">
        <f t="shared" si="30"/>
        <v>1.4</v>
      </c>
      <c r="F1740" s="28">
        <v>60</v>
      </c>
      <c r="G1740" s="28" t="s">
        <v>189</v>
      </c>
      <c r="H1740" s="28" t="s">
        <v>438</v>
      </c>
      <c r="I1740" s="28"/>
      <c r="J1740" s="28"/>
    </row>
    <row r="1741" spans="1:10" x14ac:dyDescent="0.3">
      <c r="A1741" s="28"/>
      <c r="B1741" s="28" t="s">
        <v>3989</v>
      </c>
      <c r="C1741" s="28" t="s">
        <v>3990</v>
      </c>
      <c r="D1741" s="28" t="s">
        <v>3855</v>
      </c>
      <c r="E1741" s="28" t="str">
        <f t="shared" si="30"/>
        <v>1.4</v>
      </c>
      <c r="F1741" s="28">
        <v>58</v>
      </c>
      <c r="G1741" s="28" t="s">
        <v>3991</v>
      </c>
      <c r="H1741" s="28" t="s">
        <v>44</v>
      </c>
      <c r="I1741" s="28"/>
      <c r="J1741" s="28"/>
    </row>
    <row r="1742" spans="1:10" x14ac:dyDescent="0.3">
      <c r="A1742" s="28"/>
      <c r="B1742" s="28" t="s">
        <v>3992</v>
      </c>
      <c r="C1742" s="28" t="s">
        <v>3993</v>
      </c>
      <c r="D1742" s="28" t="s">
        <v>3855</v>
      </c>
      <c r="E1742" s="28" t="str">
        <f t="shared" si="30"/>
        <v>1.4</v>
      </c>
      <c r="F1742" s="28">
        <v>42</v>
      </c>
      <c r="G1742" s="28" t="s">
        <v>2154</v>
      </c>
      <c r="H1742" s="28" t="s">
        <v>97</v>
      </c>
      <c r="I1742" s="28"/>
      <c r="J1742" s="28"/>
    </row>
    <row r="1743" spans="1:10" x14ac:dyDescent="0.3">
      <c r="A1743" s="28"/>
      <c r="B1743" s="28" t="s">
        <v>3994</v>
      </c>
      <c r="C1743" s="28" t="s">
        <v>3995</v>
      </c>
      <c r="D1743" s="28" t="s">
        <v>3855</v>
      </c>
      <c r="E1743" s="28" t="str">
        <f t="shared" si="30"/>
        <v>1.4</v>
      </c>
      <c r="F1743" s="28">
        <v>91</v>
      </c>
      <c r="G1743" s="28" t="s">
        <v>145</v>
      </c>
      <c r="H1743" s="28" t="s">
        <v>44</v>
      </c>
      <c r="I1743" s="28"/>
      <c r="J1743" s="28"/>
    </row>
    <row r="1744" spans="1:10" x14ac:dyDescent="0.3">
      <c r="A1744" s="28"/>
      <c r="B1744" s="28"/>
      <c r="C1744" s="28"/>
      <c r="D1744" s="28"/>
      <c r="E1744" s="28" t="str">
        <f t="shared" si="30"/>
        <v/>
      </c>
      <c r="F1744" s="28"/>
      <c r="G1744" s="28"/>
      <c r="H1744" s="28"/>
      <c r="I1744" s="28"/>
      <c r="J1744" s="28"/>
    </row>
    <row r="1745" spans="1:10" x14ac:dyDescent="0.3">
      <c r="A1745" s="28"/>
      <c r="B1745" s="28" t="s">
        <v>3996</v>
      </c>
      <c r="C1745" s="28" t="s">
        <v>3997</v>
      </c>
      <c r="D1745" s="28" t="s">
        <v>3855</v>
      </c>
      <c r="E1745" s="28" t="str">
        <f t="shared" si="30"/>
        <v>1.4</v>
      </c>
      <c r="F1745" s="28">
        <v>73</v>
      </c>
      <c r="G1745" s="28" t="s">
        <v>3998</v>
      </c>
      <c r="H1745" s="28" t="s">
        <v>1413</v>
      </c>
      <c r="I1745" s="28"/>
      <c r="J1745" s="28"/>
    </row>
    <row r="1746" spans="1:10" x14ac:dyDescent="0.3">
      <c r="A1746" s="28"/>
      <c r="B1746" s="28" t="s">
        <v>3999</v>
      </c>
      <c r="C1746" s="28" t="s">
        <v>4000</v>
      </c>
      <c r="D1746" s="28" t="s">
        <v>3855</v>
      </c>
      <c r="E1746" s="28" t="str">
        <f t="shared" si="30"/>
        <v>1.4</v>
      </c>
      <c r="F1746" s="28">
        <v>63</v>
      </c>
      <c r="G1746" s="28" t="s">
        <v>170</v>
      </c>
      <c r="H1746" s="28" t="s">
        <v>97</v>
      </c>
      <c r="I1746" s="28"/>
      <c r="J1746" s="28"/>
    </row>
    <row r="1747" spans="1:10" x14ac:dyDescent="0.3">
      <c r="A1747" s="28"/>
      <c r="B1747" s="28" t="s">
        <v>4001</v>
      </c>
      <c r="C1747" s="28" t="s">
        <v>4002</v>
      </c>
      <c r="D1747" s="28" t="s">
        <v>3855</v>
      </c>
      <c r="E1747" s="28" t="str">
        <f t="shared" si="30"/>
        <v>1.4</v>
      </c>
      <c r="F1747" s="28">
        <v>65</v>
      </c>
      <c r="G1747" s="28" t="s">
        <v>189</v>
      </c>
      <c r="H1747" s="28" t="s">
        <v>44</v>
      </c>
      <c r="I1747" s="28"/>
      <c r="J1747" s="28"/>
    </row>
    <row r="1748" spans="1:10" x14ac:dyDescent="0.3">
      <c r="A1748" s="28"/>
      <c r="B1748" s="28" t="s">
        <v>4003</v>
      </c>
      <c r="C1748" s="28" t="s">
        <v>4004</v>
      </c>
      <c r="D1748" s="28" t="s">
        <v>3855</v>
      </c>
      <c r="E1748" s="28" t="str">
        <f t="shared" si="30"/>
        <v>1.4</v>
      </c>
      <c r="F1748" s="28">
        <v>65</v>
      </c>
      <c r="G1748" s="28" t="s">
        <v>1685</v>
      </c>
      <c r="H1748" s="28" t="s">
        <v>3</v>
      </c>
      <c r="I1748" s="28"/>
      <c r="J1748" s="28"/>
    </row>
    <row r="1749" spans="1:10" x14ac:dyDescent="0.3">
      <c r="A1749" s="28"/>
      <c r="B1749" s="28" t="s">
        <v>4005</v>
      </c>
      <c r="C1749" s="28" t="s">
        <v>4006</v>
      </c>
      <c r="D1749" s="28" t="s">
        <v>3855</v>
      </c>
      <c r="E1749" s="28" t="str">
        <f t="shared" si="30"/>
        <v>1.4</v>
      </c>
      <c r="F1749" s="28">
        <v>67</v>
      </c>
      <c r="G1749" s="28" t="s">
        <v>2224</v>
      </c>
      <c r="H1749" s="28" t="s">
        <v>97</v>
      </c>
      <c r="I1749" s="28"/>
      <c r="J1749" s="28"/>
    </row>
    <row r="1750" spans="1:10" x14ac:dyDescent="0.3">
      <c r="A1750" s="28"/>
      <c r="B1750" s="28" t="s">
        <v>4007</v>
      </c>
      <c r="C1750" s="28" t="s">
        <v>4008</v>
      </c>
      <c r="D1750" s="28" t="s">
        <v>3855</v>
      </c>
      <c r="E1750" s="28" t="str">
        <f t="shared" si="30"/>
        <v>1.4</v>
      </c>
      <c r="F1750" s="28">
        <v>70</v>
      </c>
      <c r="G1750" s="28" t="s">
        <v>2197</v>
      </c>
      <c r="H1750" s="28" t="s">
        <v>2</v>
      </c>
      <c r="I1750" s="28"/>
      <c r="J1750" s="28"/>
    </row>
    <row r="1751" spans="1:10" x14ac:dyDescent="0.3">
      <c r="A1751" s="28"/>
      <c r="B1751" s="28" t="s">
        <v>4009</v>
      </c>
      <c r="C1751" s="28" t="s">
        <v>4010</v>
      </c>
      <c r="D1751" s="28" t="s">
        <v>3855</v>
      </c>
      <c r="E1751" s="28" t="str">
        <f t="shared" si="30"/>
        <v>1.4</v>
      </c>
      <c r="F1751" s="28">
        <v>55</v>
      </c>
      <c r="G1751" s="28" t="s">
        <v>4011</v>
      </c>
      <c r="H1751" s="28" t="s">
        <v>161</v>
      </c>
      <c r="I1751" s="28"/>
      <c r="J1751" s="28"/>
    </row>
    <row r="1752" spans="1:10" x14ac:dyDescent="0.3">
      <c r="A1752" s="28"/>
      <c r="B1752" s="28" t="s">
        <v>4012</v>
      </c>
      <c r="C1752" s="28" t="s">
        <v>4013</v>
      </c>
      <c r="D1752" s="28" t="s">
        <v>3855</v>
      </c>
      <c r="E1752" s="28" t="str">
        <f t="shared" si="30"/>
        <v>1.4</v>
      </c>
      <c r="F1752" s="28">
        <v>64</v>
      </c>
      <c r="G1752" s="28" t="s">
        <v>4014</v>
      </c>
      <c r="H1752" s="28" t="s">
        <v>5</v>
      </c>
      <c r="I1752" s="28"/>
      <c r="J1752" s="28"/>
    </row>
    <row r="1753" spans="1:10" x14ac:dyDescent="0.3">
      <c r="A1753" s="28"/>
      <c r="B1753" s="28" t="s">
        <v>4015</v>
      </c>
      <c r="C1753" s="28" t="s">
        <v>4016</v>
      </c>
      <c r="D1753" s="28" t="s">
        <v>3855</v>
      </c>
      <c r="E1753" s="28" t="str">
        <f t="shared" si="30"/>
        <v>1.4</v>
      </c>
      <c r="F1753" s="28">
        <v>73</v>
      </c>
      <c r="G1753" s="28" t="s">
        <v>646</v>
      </c>
      <c r="H1753" s="28" t="s">
        <v>2</v>
      </c>
      <c r="I1753" s="28"/>
      <c r="J1753" s="28"/>
    </row>
    <row r="1754" spans="1:10" x14ac:dyDescent="0.3">
      <c r="A1754" s="28"/>
      <c r="B1754" s="28" t="s">
        <v>4017</v>
      </c>
      <c r="C1754" s="28" t="s">
        <v>4018</v>
      </c>
      <c r="D1754" s="28" t="s">
        <v>3855</v>
      </c>
      <c r="E1754" s="28" t="str">
        <f t="shared" si="30"/>
        <v>1.4</v>
      </c>
      <c r="F1754" s="28">
        <v>61</v>
      </c>
      <c r="G1754" s="28" t="s">
        <v>894</v>
      </c>
      <c r="H1754" s="28" t="s">
        <v>834</v>
      </c>
      <c r="I1754" s="28"/>
      <c r="J1754" s="28"/>
    </row>
    <row r="1755" spans="1:10" x14ac:dyDescent="0.3">
      <c r="A1755" s="28"/>
      <c r="B1755" s="28"/>
      <c r="C1755" s="28"/>
      <c r="D1755" s="28"/>
      <c r="E1755" s="28" t="str">
        <f t="shared" si="30"/>
        <v/>
      </c>
      <c r="F1755" s="28"/>
      <c r="G1755" s="28"/>
      <c r="H1755" s="28"/>
      <c r="I1755" s="28"/>
      <c r="J1755" s="28"/>
    </row>
    <row r="1756" spans="1:10" x14ac:dyDescent="0.3">
      <c r="A1756" s="28"/>
      <c r="B1756" s="28" t="s">
        <v>4017</v>
      </c>
      <c r="C1756" s="28" t="s">
        <v>4019</v>
      </c>
      <c r="D1756" s="28" t="s">
        <v>3855</v>
      </c>
      <c r="E1756" s="28" t="str">
        <f t="shared" si="30"/>
        <v>1.4</v>
      </c>
      <c r="F1756" s="28">
        <v>60</v>
      </c>
      <c r="G1756" s="28" t="s">
        <v>894</v>
      </c>
      <c r="H1756" s="28" t="s">
        <v>834</v>
      </c>
      <c r="I1756" s="28"/>
      <c r="J1756" s="28"/>
    </row>
    <row r="1757" spans="1:10" x14ac:dyDescent="0.3">
      <c r="A1757" s="28"/>
      <c r="B1757" s="28" t="s">
        <v>4020</v>
      </c>
      <c r="C1757" s="28" t="s">
        <v>4021</v>
      </c>
      <c r="D1757" s="28" t="s">
        <v>3855</v>
      </c>
      <c r="E1757" s="28" t="str">
        <f t="shared" si="30"/>
        <v>1.4</v>
      </c>
      <c r="F1757" s="28">
        <v>74</v>
      </c>
      <c r="G1757" s="28" t="s">
        <v>122</v>
      </c>
      <c r="H1757" s="28" t="s">
        <v>7</v>
      </c>
      <c r="I1757" s="28"/>
      <c r="J1757" s="28"/>
    </row>
    <row r="1758" spans="1:10" x14ac:dyDescent="0.3">
      <c r="A1758" s="28"/>
      <c r="B1758" s="28" t="s">
        <v>4022</v>
      </c>
      <c r="C1758" s="28" t="s">
        <v>4023</v>
      </c>
      <c r="D1758" s="28" t="s">
        <v>3855</v>
      </c>
      <c r="E1758" s="28" t="str">
        <f t="shared" si="30"/>
        <v>1.4</v>
      </c>
      <c r="F1758" s="28">
        <v>73</v>
      </c>
      <c r="G1758" s="28" t="s">
        <v>1630</v>
      </c>
      <c r="H1758" s="28" t="s">
        <v>1423</v>
      </c>
      <c r="I1758" s="28"/>
      <c r="J1758" s="28"/>
    </row>
    <row r="1759" spans="1:10" x14ac:dyDescent="0.3">
      <c r="A1759" s="28"/>
      <c r="B1759" s="28" t="s">
        <v>4024</v>
      </c>
      <c r="C1759" s="28" t="s">
        <v>4025</v>
      </c>
      <c r="D1759" s="28" t="s">
        <v>3855</v>
      </c>
      <c r="E1759" s="28" t="str">
        <f t="shared" si="30"/>
        <v>1.4</v>
      </c>
      <c r="F1759" s="28">
        <v>65</v>
      </c>
      <c r="G1759" s="28" t="s">
        <v>4026</v>
      </c>
      <c r="H1759" s="28" t="s">
        <v>44</v>
      </c>
      <c r="I1759" s="28"/>
      <c r="J1759" s="28"/>
    </row>
    <row r="1760" spans="1:10" x14ac:dyDescent="0.3">
      <c r="A1760" s="28"/>
      <c r="B1760" s="28" t="s">
        <v>4027</v>
      </c>
      <c r="C1760" s="28" t="s">
        <v>4028</v>
      </c>
      <c r="D1760" s="28" t="s">
        <v>3855</v>
      </c>
      <c r="E1760" s="28" t="str">
        <f t="shared" si="30"/>
        <v>1.4</v>
      </c>
      <c r="F1760" s="28">
        <v>63</v>
      </c>
      <c r="G1760" s="28" t="s">
        <v>268</v>
      </c>
      <c r="H1760" s="28" t="s">
        <v>161</v>
      </c>
      <c r="I1760" s="28"/>
      <c r="J1760" s="28"/>
    </row>
    <row r="1761" spans="1:10" x14ac:dyDescent="0.3">
      <c r="A1761" s="28"/>
      <c r="B1761" s="28" t="s">
        <v>4029</v>
      </c>
      <c r="C1761" s="28" t="s">
        <v>4030</v>
      </c>
      <c r="D1761" s="28" t="s">
        <v>3855</v>
      </c>
      <c r="E1761" s="28" t="str">
        <f t="shared" si="30"/>
        <v>1.4</v>
      </c>
      <c r="F1761" s="28">
        <v>79</v>
      </c>
      <c r="G1761" s="28" t="s">
        <v>189</v>
      </c>
      <c r="H1761" s="28" t="s">
        <v>7</v>
      </c>
      <c r="I1761" s="28"/>
      <c r="J1761" s="28"/>
    </row>
    <row r="1762" spans="1:10" x14ac:dyDescent="0.3">
      <c r="A1762" s="28"/>
      <c r="B1762" s="28" t="s">
        <v>4031</v>
      </c>
      <c r="C1762" s="28" t="s">
        <v>4032</v>
      </c>
      <c r="D1762" s="28" t="s">
        <v>3855</v>
      </c>
      <c r="E1762" s="28" t="str">
        <f t="shared" si="30"/>
        <v>1.4</v>
      </c>
      <c r="F1762" s="28">
        <v>68</v>
      </c>
      <c r="G1762" s="28" t="s">
        <v>122</v>
      </c>
      <c r="H1762" s="28" t="s">
        <v>97</v>
      </c>
      <c r="I1762" s="28"/>
      <c r="J1762" s="28"/>
    </row>
    <row r="1763" spans="1:10" x14ac:dyDescent="0.3">
      <c r="A1763" s="28"/>
      <c r="B1763" s="28" t="s">
        <v>4033</v>
      </c>
      <c r="C1763" s="28" t="s">
        <v>4034</v>
      </c>
      <c r="D1763" s="28" t="s">
        <v>3855</v>
      </c>
      <c r="E1763" s="28" t="str">
        <f t="shared" si="30"/>
        <v>1.4</v>
      </c>
      <c r="F1763" s="28">
        <v>70</v>
      </c>
      <c r="G1763" s="28" t="s">
        <v>1716</v>
      </c>
      <c r="H1763" s="28" t="s">
        <v>9</v>
      </c>
      <c r="I1763" s="28"/>
      <c r="J1763" s="28"/>
    </row>
    <row r="1764" spans="1:10" x14ac:dyDescent="0.3">
      <c r="A1764" s="28"/>
      <c r="B1764" s="28" t="s">
        <v>4035</v>
      </c>
      <c r="C1764" s="28" t="s">
        <v>4036</v>
      </c>
      <c r="D1764" s="28" t="s">
        <v>3855</v>
      </c>
      <c r="E1764" s="28" t="str">
        <f t="shared" si="30"/>
        <v>1.4</v>
      </c>
      <c r="F1764" s="28">
        <v>54</v>
      </c>
      <c r="G1764" s="28" t="s">
        <v>620</v>
      </c>
      <c r="H1764" s="28" t="s">
        <v>10</v>
      </c>
      <c r="I1764" s="28"/>
      <c r="J1764" s="28"/>
    </row>
    <row r="1765" spans="1:10" x14ac:dyDescent="0.3">
      <c r="A1765" s="28"/>
      <c r="B1765" s="28" t="s">
        <v>4037</v>
      </c>
      <c r="C1765" s="28" t="s">
        <v>4038</v>
      </c>
      <c r="D1765" s="28" t="s">
        <v>3855</v>
      </c>
      <c r="E1765" s="28" t="str">
        <f t="shared" si="30"/>
        <v>1.4</v>
      </c>
      <c r="F1765" s="28">
        <v>49</v>
      </c>
      <c r="G1765" s="28" t="s">
        <v>769</v>
      </c>
      <c r="H1765" s="28" t="s">
        <v>97</v>
      </c>
      <c r="I1765" s="28"/>
      <c r="J1765" s="28"/>
    </row>
    <row r="1766" spans="1:10" x14ac:dyDescent="0.3">
      <c r="A1766" s="28"/>
      <c r="B1766" s="28"/>
      <c r="C1766" s="28"/>
      <c r="D1766" s="28"/>
      <c r="E1766" s="28" t="str">
        <f t="shared" si="30"/>
        <v/>
      </c>
      <c r="F1766" s="28"/>
      <c r="G1766" s="28"/>
      <c r="H1766" s="28"/>
      <c r="I1766" s="28"/>
      <c r="J1766" s="28"/>
    </row>
    <row r="1767" spans="1:10" x14ac:dyDescent="0.3">
      <c r="A1767" s="28"/>
      <c r="B1767" s="28" t="s">
        <v>4039</v>
      </c>
      <c r="C1767" s="28" t="s">
        <v>4040</v>
      </c>
      <c r="D1767" s="28" t="s">
        <v>3855</v>
      </c>
      <c r="E1767" s="28" t="str">
        <f t="shared" si="30"/>
        <v>1.4</v>
      </c>
      <c r="F1767" s="28">
        <v>71</v>
      </c>
      <c r="G1767" s="28" t="s">
        <v>4041</v>
      </c>
      <c r="H1767" s="28" t="s">
        <v>5</v>
      </c>
      <c r="I1767" s="28"/>
      <c r="J1767" s="28"/>
    </row>
    <row r="1768" spans="1:10" x14ac:dyDescent="0.3">
      <c r="A1768" s="28"/>
      <c r="B1768" s="28" t="s">
        <v>4042</v>
      </c>
      <c r="C1768" s="28" t="s">
        <v>4043</v>
      </c>
      <c r="D1768" s="28" t="s">
        <v>3855</v>
      </c>
      <c r="E1768" s="28" t="str">
        <f t="shared" si="30"/>
        <v>1.4</v>
      </c>
      <c r="F1768" s="28">
        <v>49</v>
      </c>
      <c r="G1768" s="28" t="s">
        <v>4044</v>
      </c>
      <c r="H1768" s="28" t="s">
        <v>10</v>
      </c>
      <c r="I1768" s="28"/>
      <c r="J1768" s="28"/>
    </row>
    <row r="1769" spans="1:10" x14ac:dyDescent="0.3">
      <c r="A1769" s="28"/>
      <c r="B1769" s="28" t="s">
        <v>4045</v>
      </c>
      <c r="C1769" s="28" t="s">
        <v>4046</v>
      </c>
      <c r="D1769" s="28" t="s">
        <v>3855</v>
      </c>
      <c r="E1769" s="28" t="str">
        <f t="shared" si="30"/>
        <v>1.4</v>
      </c>
      <c r="F1769" s="28">
        <v>73</v>
      </c>
      <c r="G1769" s="28" t="s">
        <v>122</v>
      </c>
      <c r="H1769" s="28" t="s">
        <v>7</v>
      </c>
      <c r="I1769" s="28"/>
      <c r="J1769" s="28"/>
    </row>
    <row r="1770" spans="1:10" x14ac:dyDescent="0.3">
      <c r="A1770" s="28"/>
      <c r="B1770" s="28" t="s">
        <v>4047</v>
      </c>
      <c r="C1770" s="28" t="s">
        <v>4048</v>
      </c>
      <c r="D1770" s="28" t="s">
        <v>3855</v>
      </c>
      <c r="E1770" s="28" t="str">
        <f t="shared" si="30"/>
        <v>1.4</v>
      </c>
      <c r="F1770" s="28">
        <v>68</v>
      </c>
      <c r="G1770" s="28" t="s">
        <v>1695</v>
      </c>
      <c r="H1770" s="28" t="s">
        <v>9</v>
      </c>
      <c r="I1770" s="28"/>
      <c r="J1770" s="28"/>
    </row>
    <row r="1771" spans="1:10" x14ac:dyDescent="0.3">
      <c r="A1771" s="28"/>
      <c r="B1771" s="28" t="s">
        <v>4049</v>
      </c>
      <c r="C1771" s="28" t="s">
        <v>4050</v>
      </c>
      <c r="D1771" s="28" t="s">
        <v>3855</v>
      </c>
      <c r="E1771" s="28" t="str">
        <f t="shared" si="30"/>
        <v>1.4</v>
      </c>
      <c r="F1771" s="28">
        <v>72</v>
      </c>
      <c r="G1771" s="28" t="s">
        <v>4051</v>
      </c>
      <c r="H1771" s="28" t="s">
        <v>146</v>
      </c>
      <c r="I1771" s="28"/>
      <c r="J1771" s="28"/>
    </row>
    <row r="1772" spans="1:10" x14ac:dyDescent="0.3">
      <c r="A1772" s="28"/>
      <c r="B1772" s="28" t="s">
        <v>4052</v>
      </c>
      <c r="C1772" s="28" t="s">
        <v>4053</v>
      </c>
      <c r="D1772" s="28" t="s">
        <v>3855</v>
      </c>
      <c r="E1772" s="28" t="str">
        <f t="shared" si="30"/>
        <v>1.4</v>
      </c>
      <c r="F1772" s="28">
        <v>93</v>
      </c>
      <c r="G1772" s="28" t="s">
        <v>4054</v>
      </c>
      <c r="H1772" s="28" t="s">
        <v>44</v>
      </c>
      <c r="I1772" s="28"/>
      <c r="J1772" s="28"/>
    </row>
    <row r="1773" spans="1:10" x14ac:dyDescent="0.3">
      <c r="A1773" s="28"/>
      <c r="B1773" s="28" t="s">
        <v>4055</v>
      </c>
      <c r="C1773" s="28" t="s">
        <v>4056</v>
      </c>
      <c r="D1773" s="28" t="s">
        <v>3855</v>
      </c>
      <c r="E1773" s="28" t="str">
        <f t="shared" si="30"/>
        <v>1.4</v>
      </c>
      <c r="F1773" s="28">
        <v>69</v>
      </c>
      <c r="G1773" s="28" t="s">
        <v>145</v>
      </c>
      <c r="H1773" s="28" t="s">
        <v>9</v>
      </c>
      <c r="I1773" s="28"/>
      <c r="J1773" s="28"/>
    </row>
    <row r="1774" spans="1:10" x14ac:dyDescent="0.3">
      <c r="A1774" s="28"/>
      <c r="B1774" s="28" t="s">
        <v>4057</v>
      </c>
      <c r="C1774" s="28" t="s">
        <v>4058</v>
      </c>
      <c r="D1774" s="28" t="s">
        <v>3855</v>
      </c>
      <c r="E1774" s="28" t="str">
        <f t="shared" si="30"/>
        <v>1.4</v>
      </c>
      <c r="F1774" s="28">
        <v>66</v>
      </c>
      <c r="G1774" s="28" t="s">
        <v>4059</v>
      </c>
      <c r="H1774" s="28" t="s">
        <v>996</v>
      </c>
      <c r="I1774" s="28"/>
      <c r="J1774" s="28"/>
    </row>
    <row r="1775" spans="1:10" x14ac:dyDescent="0.3">
      <c r="A1775" s="28"/>
      <c r="B1775" s="28" t="s">
        <v>4060</v>
      </c>
      <c r="C1775" s="28" t="s">
        <v>4061</v>
      </c>
      <c r="D1775" s="28" t="s">
        <v>3855</v>
      </c>
      <c r="E1775" s="28" t="str">
        <f t="shared" si="30"/>
        <v>1.4</v>
      </c>
      <c r="F1775" s="28">
        <v>62</v>
      </c>
      <c r="G1775" s="28" t="s">
        <v>1102</v>
      </c>
      <c r="H1775" s="28" t="s">
        <v>1551</v>
      </c>
      <c r="I1775" s="28"/>
      <c r="J1775" s="28"/>
    </row>
    <row r="1776" spans="1:10" x14ac:dyDescent="0.3">
      <c r="A1776" s="28"/>
      <c r="B1776" s="28" t="s">
        <v>4062</v>
      </c>
      <c r="C1776" s="28" t="s">
        <v>4063</v>
      </c>
      <c r="D1776" s="28" t="s">
        <v>3855</v>
      </c>
      <c r="E1776" s="28" t="str">
        <f t="shared" si="30"/>
        <v>1.4</v>
      </c>
      <c r="F1776" s="28">
        <v>62</v>
      </c>
      <c r="G1776" s="28" t="s">
        <v>145</v>
      </c>
      <c r="H1776" s="28" t="s">
        <v>1551</v>
      </c>
      <c r="I1776" s="28"/>
      <c r="J1776" s="28"/>
    </row>
    <row r="1777" spans="1:10" x14ac:dyDescent="0.3">
      <c r="A1777" s="28"/>
      <c r="B1777" s="28"/>
      <c r="C1777" s="28"/>
      <c r="D1777" s="28"/>
      <c r="E1777" s="28" t="str">
        <f t="shared" si="30"/>
        <v/>
      </c>
      <c r="F1777" s="28"/>
      <c r="G1777" s="28"/>
      <c r="H1777" s="28"/>
      <c r="I1777" s="28"/>
      <c r="J1777" s="28"/>
    </row>
    <row r="1778" spans="1:10" x14ac:dyDescent="0.3">
      <c r="A1778" s="28"/>
      <c r="B1778" s="28" t="s">
        <v>4064</v>
      </c>
      <c r="C1778" s="28" t="s">
        <v>4065</v>
      </c>
      <c r="D1778" s="28" t="s">
        <v>3855</v>
      </c>
      <c r="E1778" s="28" t="str">
        <f t="shared" si="30"/>
        <v>1.4</v>
      </c>
      <c r="F1778" s="28">
        <v>52</v>
      </c>
      <c r="G1778" s="28" t="s">
        <v>4066</v>
      </c>
      <c r="H1778" s="28" t="s">
        <v>10</v>
      </c>
      <c r="I1778" s="28"/>
      <c r="J1778" s="28"/>
    </row>
    <row r="1779" spans="1:10" x14ac:dyDescent="0.3">
      <c r="A1779" s="28"/>
      <c r="B1779" s="28" t="s">
        <v>4067</v>
      </c>
      <c r="C1779" s="28" t="s">
        <v>4068</v>
      </c>
      <c r="D1779" s="28" t="s">
        <v>3855</v>
      </c>
      <c r="E1779" s="28" t="str">
        <f t="shared" si="30"/>
        <v>1.4</v>
      </c>
      <c r="F1779" s="28">
        <v>78</v>
      </c>
      <c r="G1779" s="28" t="s">
        <v>145</v>
      </c>
      <c r="H1779" s="28" t="s">
        <v>247</v>
      </c>
      <c r="I1779" s="28"/>
      <c r="J1779" s="28"/>
    </row>
    <row r="1780" spans="1:10" x14ac:dyDescent="0.3">
      <c r="A1780" s="28"/>
      <c r="B1780" s="28" t="s">
        <v>4069</v>
      </c>
      <c r="C1780" s="28" t="s">
        <v>4070</v>
      </c>
      <c r="D1780" s="28" t="s">
        <v>3855</v>
      </c>
      <c r="E1780" s="28" t="str">
        <f t="shared" si="30"/>
        <v>1.4</v>
      </c>
      <c r="F1780" s="28">
        <v>50</v>
      </c>
      <c r="G1780" s="28" t="s">
        <v>590</v>
      </c>
      <c r="H1780" s="28" t="s">
        <v>10</v>
      </c>
      <c r="I1780" s="28"/>
      <c r="J1780" s="28"/>
    </row>
    <row r="1781" spans="1:10" x14ac:dyDescent="0.3">
      <c r="A1781" s="28"/>
      <c r="B1781" s="28" t="s">
        <v>4071</v>
      </c>
      <c r="C1781" s="28" t="s">
        <v>4072</v>
      </c>
      <c r="D1781" s="28" t="s">
        <v>4073</v>
      </c>
      <c r="E1781" s="28" t="str">
        <f t="shared" si="30"/>
        <v>1.3</v>
      </c>
      <c r="F1781" s="28">
        <v>49</v>
      </c>
      <c r="G1781" s="28" t="s">
        <v>435</v>
      </c>
      <c r="H1781" s="28" t="s">
        <v>10</v>
      </c>
      <c r="I1781" s="28"/>
      <c r="J1781" s="28"/>
    </row>
    <row r="1782" spans="1:10" x14ac:dyDescent="0.3">
      <c r="A1782" s="28"/>
      <c r="B1782" s="28" t="s">
        <v>4074</v>
      </c>
      <c r="C1782" s="28" t="s">
        <v>4075</v>
      </c>
      <c r="D1782" s="28" t="s">
        <v>4073</v>
      </c>
      <c r="E1782" s="28" t="str">
        <f t="shared" si="30"/>
        <v>1.3</v>
      </c>
      <c r="F1782" s="28">
        <v>83</v>
      </c>
      <c r="G1782" s="28" t="s">
        <v>374</v>
      </c>
      <c r="H1782" s="28" t="s">
        <v>10</v>
      </c>
      <c r="I1782" s="28"/>
      <c r="J1782" s="28"/>
    </row>
    <row r="1783" spans="1:10" x14ac:dyDescent="0.3">
      <c r="A1783" s="28"/>
      <c r="B1783" s="28" t="s">
        <v>4076</v>
      </c>
      <c r="C1783" s="28" t="s">
        <v>4077</v>
      </c>
      <c r="D1783" s="28" t="s">
        <v>4073</v>
      </c>
      <c r="E1783" s="28" t="str">
        <f t="shared" si="30"/>
        <v>1.3</v>
      </c>
      <c r="F1783" s="28">
        <v>68</v>
      </c>
      <c r="G1783" s="28" t="s">
        <v>1365</v>
      </c>
      <c r="H1783" s="28" t="s">
        <v>834</v>
      </c>
      <c r="I1783" s="28"/>
      <c r="J1783" s="28"/>
    </row>
    <row r="1784" spans="1:10" x14ac:dyDescent="0.3">
      <c r="A1784" s="28"/>
      <c r="B1784" s="28" t="s">
        <v>4078</v>
      </c>
      <c r="C1784" s="28" t="s">
        <v>4079</v>
      </c>
      <c r="D1784" s="28" t="s">
        <v>4073</v>
      </c>
      <c r="E1784" s="28" t="str">
        <f t="shared" si="30"/>
        <v>1.3</v>
      </c>
      <c r="F1784" s="28">
        <v>70</v>
      </c>
      <c r="G1784" s="28" t="s">
        <v>385</v>
      </c>
      <c r="H1784" s="28" t="s">
        <v>64</v>
      </c>
      <c r="I1784" s="28"/>
      <c r="J1784" s="28"/>
    </row>
    <row r="1785" spans="1:10" x14ac:dyDescent="0.3">
      <c r="A1785" s="28"/>
      <c r="B1785" s="28" t="s">
        <v>4080</v>
      </c>
      <c r="C1785" s="28" t="s">
        <v>4081</v>
      </c>
      <c r="D1785" s="28" t="s">
        <v>4073</v>
      </c>
      <c r="E1785" s="28" t="str">
        <f t="shared" si="30"/>
        <v>1.3</v>
      </c>
      <c r="F1785" s="28">
        <v>72</v>
      </c>
      <c r="G1785" s="28" t="s">
        <v>374</v>
      </c>
      <c r="H1785" s="28" t="s">
        <v>4</v>
      </c>
      <c r="I1785" s="28"/>
      <c r="J1785" s="28"/>
    </row>
    <row r="1786" spans="1:10" x14ac:dyDescent="0.3">
      <c r="A1786" s="28"/>
      <c r="B1786" s="28" t="s">
        <v>4082</v>
      </c>
      <c r="C1786" s="28" t="s">
        <v>4083</v>
      </c>
      <c r="D1786" s="28" t="s">
        <v>4073</v>
      </c>
      <c r="E1786" s="28" t="str">
        <f t="shared" si="30"/>
        <v>1.3</v>
      </c>
      <c r="F1786" s="28">
        <v>59</v>
      </c>
      <c r="G1786" s="28" t="s">
        <v>199</v>
      </c>
      <c r="H1786" s="28" t="s">
        <v>334</v>
      </c>
      <c r="I1786" s="28"/>
      <c r="J1786" s="28"/>
    </row>
    <row r="1787" spans="1:10" x14ac:dyDescent="0.3">
      <c r="A1787" s="28"/>
      <c r="B1787" s="28" t="s">
        <v>4084</v>
      </c>
      <c r="C1787" s="28" t="s">
        <v>4085</v>
      </c>
      <c r="D1787" s="28" t="s">
        <v>4073</v>
      </c>
      <c r="E1787" s="28" t="str">
        <f t="shared" si="30"/>
        <v>1.3</v>
      </c>
      <c r="F1787" s="28">
        <v>65</v>
      </c>
      <c r="G1787" s="28" t="s">
        <v>4086</v>
      </c>
      <c r="H1787" s="28" t="s">
        <v>10</v>
      </c>
      <c r="I1787" s="28"/>
      <c r="J1787" s="28"/>
    </row>
    <row r="1788" spans="1:10" x14ac:dyDescent="0.3">
      <c r="A1788" s="28"/>
      <c r="B1788" s="28"/>
      <c r="C1788" s="28"/>
      <c r="D1788" s="28"/>
      <c r="E1788" s="28" t="str">
        <f t="shared" si="30"/>
        <v/>
      </c>
      <c r="F1788" s="28"/>
      <c r="G1788" s="28"/>
      <c r="H1788" s="28"/>
      <c r="I1788" s="28"/>
      <c r="J1788" s="28"/>
    </row>
    <row r="1789" spans="1:10" x14ac:dyDescent="0.3">
      <c r="A1789" s="28"/>
      <c r="B1789" s="28" t="s">
        <v>4087</v>
      </c>
      <c r="C1789" s="28" t="s">
        <v>4088</v>
      </c>
      <c r="D1789" s="28" t="s">
        <v>4073</v>
      </c>
      <c r="E1789" s="28" t="str">
        <f t="shared" si="30"/>
        <v>1.3</v>
      </c>
      <c r="F1789" s="28">
        <v>54</v>
      </c>
      <c r="G1789" s="28" t="s">
        <v>646</v>
      </c>
      <c r="H1789" s="28" t="s">
        <v>10</v>
      </c>
      <c r="I1789" s="28"/>
      <c r="J1789" s="28"/>
    </row>
    <row r="1790" spans="1:10" x14ac:dyDescent="0.3">
      <c r="A1790" s="28"/>
      <c r="B1790" s="28" t="s">
        <v>4089</v>
      </c>
      <c r="C1790" s="28" t="s">
        <v>4090</v>
      </c>
      <c r="D1790" s="28" t="s">
        <v>4073</v>
      </c>
      <c r="E1790" s="28" t="str">
        <f t="shared" si="30"/>
        <v>1.3</v>
      </c>
      <c r="F1790" s="28">
        <v>48</v>
      </c>
      <c r="G1790" s="28" t="s">
        <v>189</v>
      </c>
      <c r="H1790" s="28" t="s">
        <v>10</v>
      </c>
      <c r="I1790" s="28"/>
      <c r="J1790" s="28"/>
    </row>
    <row r="1791" spans="1:10" x14ac:dyDescent="0.3">
      <c r="A1791" s="28"/>
      <c r="B1791" s="28" t="s">
        <v>4091</v>
      </c>
      <c r="C1791" s="28" t="s">
        <v>4092</v>
      </c>
      <c r="D1791" s="28" t="s">
        <v>4073</v>
      </c>
      <c r="E1791" s="28" t="str">
        <f t="shared" si="30"/>
        <v>1.3</v>
      </c>
      <c r="F1791" s="28">
        <v>53</v>
      </c>
      <c r="G1791" s="28" t="s">
        <v>306</v>
      </c>
      <c r="H1791" s="28" t="s">
        <v>6</v>
      </c>
      <c r="I1791" s="28"/>
      <c r="J1791" s="28"/>
    </row>
    <row r="1792" spans="1:10" x14ac:dyDescent="0.3">
      <c r="A1792" s="28"/>
      <c r="B1792" s="28" t="s">
        <v>4093</v>
      </c>
      <c r="C1792" s="28" t="s">
        <v>4094</v>
      </c>
      <c r="D1792" s="28" t="s">
        <v>4073</v>
      </c>
      <c r="E1792" s="28" t="str">
        <f t="shared" si="30"/>
        <v>1.3</v>
      </c>
      <c r="F1792" s="28">
        <v>66</v>
      </c>
      <c r="G1792" s="28" t="s">
        <v>1302</v>
      </c>
      <c r="H1792" s="28" t="s">
        <v>834</v>
      </c>
      <c r="I1792" s="28"/>
      <c r="J1792" s="28"/>
    </row>
    <row r="1793" spans="1:10" x14ac:dyDescent="0.3">
      <c r="A1793" s="28"/>
      <c r="B1793" s="28" t="s">
        <v>4095</v>
      </c>
      <c r="C1793" s="28" t="s">
        <v>4096</v>
      </c>
      <c r="D1793" s="28" t="s">
        <v>4073</v>
      </c>
      <c r="E1793" s="28" t="str">
        <f t="shared" si="30"/>
        <v>1.3</v>
      </c>
      <c r="F1793" s="28">
        <v>47</v>
      </c>
      <c r="G1793" s="28" t="s">
        <v>4097</v>
      </c>
      <c r="H1793" s="28" t="s">
        <v>44</v>
      </c>
      <c r="I1793" s="28"/>
      <c r="J1793" s="28"/>
    </row>
    <row r="1794" spans="1:10" x14ac:dyDescent="0.3">
      <c r="A1794" s="28"/>
      <c r="B1794" s="28" t="s">
        <v>4098</v>
      </c>
      <c r="C1794" s="28" t="s">
        <v>4099</v>
      </c>
      <c r="D1794" s="28" t="s">
        <v>4073</v>
      </c>
      <c r="E1794" s="28" t="str">
        <f t="shared" si="30"/>
        <v>1.3</v>
      </c>
      <c r="F1794" s="28">
        <v>54</v>
      </c>
      <c r="G1794" s="28" t="s">
        <v>4100</v>
      </c>
      <c r="H1794" s="28" t="s">
        <v>273</v>
      </c>
      <c r="I1794" s="28"/>
      <c r="J1794" s="28"/>
    </row>
    <row r="1795" spans="1:10" x14ac:dyDescent="0.3">
      <c r="A1795" s="28"/>
      <c r="B1795" s="28" t="s">
        <v>4101</v>
      </c>
      <c r="C1795" s="28" t="s">
        <v>4102</v>
      </c>
      <c r="D1795" s="28" t="s">
        <v>4073</v>
      </c>
      <c r="E1795" s="28" t="str">
        <f t="shared" si="30"/>
        <v>1.3</v>
      </c>
      <c r="F1795" s="28">
        <v>65</v>
      </c>
      <c r="G1795" s="28" t="s">
        <v>4103</v>
      </c>
      <c r="H1795" s="28" t="s">
        <v>247</v>
      </c>
      <c r="I1795" s="28"/>
      <c r="J1795" s="28"/>
    </row>
    <row r="1796" spans="1:10" x14ac:dyDescent="0.3">
      <c r="A1796" s="28"/>
      <c r="B1796" s="28" t="s">
        <v>4104</v>
      </c>
      <c r="C1796" s="28" t="s">
        <v>4105</v>
      </c>
      <c r="D1796" s="28" t="s">
        <v>4073</v>
      </c>
      <c r="E1796" s="28" t="str">
        <f t="shared" si="30"/>
        <v>1.3</v>
      </c>
      <c r="F1796" s="28">
        <v>88</v>
      </c>
      <c r="G1796" s="28" t="s">
        <v>4106</v>
      </c>
      <c r="H1796" s="28" t="s">
        <v>146</v>
      </c>
      <c r="I1796" s="28"/>
      <c r="J1796" s="28"/>
    </row>
    <row r="1797" spans="1:10" x14ac:dyDescent="0.3">
      <c r="A1797" s="28"/>
      <c r="B1797" s="28" t="s">
        <v>4107</v>
      </c>
      <c r="C1797" s="28" t="s">
        <v>4108</v>
      </c>
      <c r="D1797" s="28" t="s">
        <v>4073</v>
      </c>
      <c r="E1797" s="28" t="str">
        <f t="shared" si="30"/>
        <v>1.3</v>
      </c>
      <c r="F1797" s="28">
        <v>56</v>
      </c>
      <c r="G1797" s="28" t="s">
        <v>4109</v>
      </c>
      <c r="H1797" s="28" t="s">
        <v>161</v>
      </c>
      <c r="I1797" s="28"/>
      <c r="J1797" s="28"/>
    </row>
    <row r="1798" spans="1:10" x14ac:dyDescent="0.3">
      <c r="A1798" s="28"/>
      <c r="B1798" s="28" t="s">
        <v>4110</v>
      </c>
      <c r="C1798" s="28" t="s">
        <v>4111</v>
      </c>
      <c r="D1798" s="28" t="s">
        <v>4073</v>
      </c>
      <c r="E1798" s="28" t="str">
        <f t="shared" si="30"/>
        <v>1.3</v>
      </c>
      <c r="F1798" s="28">
        <v>60</v>
      </c>
      <c r="G1798" s="28" t="s">
        <v>4112</v>
      </c>
      <c r="H1798" s="28" t="s">
        <v>44</v>
      </c>
      <c r="I1798" s="28"/>
      <c r="J1798" s="28"/>
    </row>
    <row r="1799" spans="1:10" x14ac:dyDescent="0.3">
      <c r="A1799" s="28"/>
      <c r="B1799" s="28"/>
      <c r="C1799" s="28"/>
      <c r="D1799" s="28"/>
      <c r="E1799" s="28" t="str">
        <f t="shared" si="30"/>
        <v/>
      </c>
      <c r="F1799" s="28"/>
      <c r="G1799" s="28"/>
      <c r="H1799" s="28"/>
      <c r="I1799" s="28"/>
      <c r="J1799" s="28"/>
    </row>
    <row r="1800" spans="1:10" x14ac:dyDescent="0.3">
      <c r="A1800" s="28"/>
      <c r="B1800" s="28" t="s">
        <v>4113</v>
      </c>
      <c r="C1800" s="28" t="s">
        <v>4114</v>
      </c>
      <c r="D1800" s="28" t="s">
        <v>4073</v>
      </c>
      <c r="E1800" s="28" t="str">
        <f t="shared" ref="E1800:E1863" si="31">MID(D1800,2,3)</f>
        <v>1.3</v>
      </c>
      <c r="F1800" s="28">
        <v>46</v>
      </c>
      <c r="G1800" s="28" t="s">
        <v>3497</v>
      </c>
      <c r="H1800" s="28" t="s">
        <v>161</v>
      </c>
      <c r="I1800" s="28"/>
      <c r="J1800" s="28"/>
    </row>
    <row r="1801" spans="1:10" x14ac:dyDescent="0.3">
      <c r="A1801" s="28"/>
      <c r="B1801" s="28" t="s">
        <v>4113</v>
      </c>
      <c r="C1801" s="28" t="s">
        <v>4115</v>
      </c>
      <c r="D1801" s="28" t="s">
        <v>4073</v>
      </c>
      <c r="E1801" s="28" t="str">
        <f t="shared" si="31"/>
        <v>1.3</v>
      </c>
      <c r="F1801" s="28">
        <v>46</v>
      </c>
      <c r="G1801" s="28" t="s">
        <v>3497</v>
      </c>
      <c r="H1801" s="28" t="s">
        <v>161</v>
      </c>
      <c r="I1801" s="28"/>
      <c r="J1801" s="28"/>
    </row>
    <row r="1802" spans="1:10" x14ac:dyDescent="0.3">
      <c r="A1802" s="28"/>
      <c r="B1802" s="28" t="s">
        <v>4116</v>
      </c>
      <c r="C1802" s="28" t="s">
        <v>4117</v>
      </c>
      <c r="D1802" s="28" t="s">
        <v>4073</v>
      </c>
      <c r="E1802" s="28" t="str">
        <f t="shared" si="31"/>
        <v>1.3</v>
      </c>
      <c r="F1802" s="28">
        <v>91</v>
      </c>
      <c r="G1802" s="28" t="s">
        <v>189</v>
      </c>
      <c r="H1802" s="28" t="s">
        <v>44</v>
      </c>
      <c r="I1802" s="28"/>
      <c r="J1802" s="28"/>
    </row>
    <row r="1803" spans="1:10" x14ac:dyDescent="0.3">
      <c r="A1803" s="28"/>
      <c r="B1803" s="28" t="s">
        <v>4118</v>
      </c>
      <c r="C1803" s="28" t="s">
        <v>4119</v>
      </c>
      <c r="D1803" s="28" t="s">
        <v>4073</v>
      </c>
      <c r="E1803" s="28" t="str">
        <f t="shared" si="31"/>
        <v>1.3</v>
      </c>
      <c r="F1803" s="28">
        <v>69</v>
      </c>
      <c r="G1803" s="28" t="s">
        <v>130</v>
      </c>
      <c r="H1803" s="28" t="s">
        <v>247</v>
      </c>
      <c r="I1803" s="28"/>
      <c r="J1803" s="28"/>
    </row>
    <row r="1804" spans="1:10" x14ac:dyDescent="0.3">
      <c r="A1804" s="28"/>
      <c r="B1804" s="28" t="s">
        <v>4120</v>
      </c>
      <c r="C1804" s="28" t="s">
        <v>4121</v>
      </c>
      <c r="D1804" s="28" t="s">
        <v>4073</v>
      </c>
      <c r="E1804" s="28" t="str">
        <f t="shared" si="31"/>
        <v>1.3</v>
      </c>
      <c r="F1804" s="28">
        <v>56</v>
      </c>
      <c r="G1804" s="28" t="s">
        <v>3381</v>
      </c>
      <c r="H1804" s="28" t="s">
        <v>10</v>
      </c>
      <c r="I1804" s="28"/>
      <c r="J1804" s="28"/>
    </row>
    <row r="1805" spans="1:10" x14ac:dyDescent="0.3">
      <c r="A1805" s="28"/>
      <c r="B1805" s="28" t="s">
        <v>4122</v>
      </c>
      <c r="C1805" s="28" t="s">
        <v>4123</v>
      </c>
      <c r="D1805" s="28" t="s">
        <v>4073</v>
      </c>
      <c r="E1805" s="28" t="str">
        <f t="shared" si="31"/>
        <v>1.3</v>
      </c>
      <c r="F1805" s="28">
        <v>57</v>
      </c>
      <c r="G1805" s="28" t="s">
        <v>330</v>
      </c>
      <c r="H1805" s="28" t="s">
        <v>161</v>
      </c>
      <c r="I1805" s="28"/>
      <c r="J1805" s="28"/>
    </row>
    <row r="1806" spans="1:10" x14ac:dyDescent="0.3">
      <c r="A1806" s="28"/>
      <c r="B1806" s="28" t="s">
        <v>4124</v>
      </c>
      <c r="C1806" s="28" t="s">
        <v>4125</v>
      </c>
      <c r="D1806" s="28" t="s">
        <v>4073</v>
      </c>
      <c r="E1806" s="28" t="str">
        <f t="shared" si="31"/>
        <v>1.3</v>
      </c>
      <c r="F1806" s="28">
        <v>54</v>
      </c>
      <c r="G1806" s="28" t="s">
        <v>1412</v>
      </c>
      <c r="H1806" s="28" t="s">
        <v>1413</v>
      </c>
      <c r="I1806" s="28"/>
      <c r="J1806" s="28"/>
    </row>
    <row r="1807" spans="1:10" x14ac:dyDescent="0.3">
      <c r="A1807" s="28"/>
      <c r="B1807" s="28" t="s">
        <v>4126</v>
      </c>
      <c r="C1807" s="28" t="s">
        <v>4127</v>
      </c>
      <c r="D1807" s="28" t="s">
        <v>4073</v>
      </c>
      <c r="E1807" s="28" t="str">
        <f t="shared" si="31"/>
        <v>1.3</v>
      </c>
      <c r="F1807" s="28" t="s">
        <v>8</v>
      </c>
      <c r="G1807" s="28" t="s">
        <v>189</v>
      </c>
      <c r="H1807" s="28" t="s">
        <v>9</v>
      </c>
      <c r="I1807" s="28"/>
      <c r="J1807" s="28"/>
    </row>
    <row r="1808" spans="1:10" x14ac:dyDescent="0.3">
      <c r="A1808" s="28"/>
      <c r="B1808" s="28" t="s">
        <v>4128</v>
      </c>
      <c r="C1808" s="28" t="s">
        <v>4129</v>
      </c>
      <c r="D1808" s="28" t="s">
        <v>4073</v>
      </c>
      <c r="E1808" s="28" t="str">
        <f t="shared" si="31"/>
        <v>1.3</v>
      </c>
      <c r="F1808" s="28">
        <v>83</v>
      </c>
      <c r="G1808" s="28" t="s">
        <v>1695</v>
      </c>
      <c r="H1808" s="28" t="s">
        <v>1</v>
      </c>
      <c r="I1808" s="28"/>
      <c r="J1808" s="28"/>
    </row>
    <row r="1809" spans="1:10" x14ac:dyDescent="0.3">
      <c r="A1809" s="28"/>
      <c r="B1809" s="28" t="s">
        <v>4130</v>
      </c>
      <c r="C1809" s="28" t="s">
        <v>4131</v>
      </c>
      <c r="D1809" s="28" t="s">
        <v>4073</v>
      </c>
      <c r="E1809" s="28" t="str">
        <f t="shared" si="31"/>
        <v>1.3</v>
      </c>
      <c r="F1809" s="28">
        <v>82</v>
      </c>
      <c r="G1809" s="28" t="s">
        <v>620</v>
      </c>
      <c r="H1809" s="28" t="s">
        <v>97</v>
      </c>
      <c r="I1809" s="28"/>
      <c r="J1809" s="28"/>
    </row>
    <row r="1810" spans="1:10" x14ac:dyDescent="0.3">
      <c r="A1810" s="28"/>
      <c r="B1810" s="28"/>
      <c r="C1810" s="28"/>
      <c r="D1810" s="28"/>
      <c r="E1810" s="28" t="str">
        <f t="shared" si="31"/>
        <v/>
      </c>
      <c r="F1810" s="28"/>
      <c r="G1810" s="28"/>
      <c r="H1810" s="28"/>
      <c r="I1810" s="28"/>
      <c r="J1810" s="28"/>
    </row>
    <row r="1811" spans="1:10" x14ac:dyDescent="0.3">
      <c r="A1811" s="28"/>
      <c r="B1811" s="28" t="s">
        <v>4132</v>
      </c>
      <c r="C1811" s="28" t="s">
        <v>4133</v>
      </c>
      <c r="D1811" s="28" t="s">
        <v>4073</v>
      </c>
      <c r="E1811" s="28" t="str">
        <f t="shared" si="31"/>
        <v>1.3</v>
      </c>
      <c r="F1811" s="28">
        <v>54</v>
      </c>
      <c r="G1811" s="28" t="s">
        <v>4109</v>
      </c>
      <c r="H1811" s="28" t="s">
        <v>161</v>
      </c>
      <c r="I1811" s="28"/>
      <c r="J1811" s="28"/>
    </row>
    <row r="1812" spans="1:10" x14ac:dyDescent="0.3">
      <c r="A1812" s="28"/>
      <c r="B1812" s="28" t="s">
        <v>4134</v>
      </c>
      <c r="C1812" s="28" t="s">
        <v>4135</v>
      </c>
      <c r="D1812" s="28" t="s">
        <v>4073</v>
      </c>
      <c r="E1812" s="28" t="str">
        <f t="shared" si="31"/>
        <v>1.3</v>
      </c>
      <c r="F1812" s="28">
        <v>69</v>
      </c>
      <c r="G1812" s="28" t="s">
        <v>145</v>
      </c>
      <c r="H1812" s="28" t="s">
        <v>247</v>
      </c>
      <c r="I1812" s="28"/>
      <c r="J1812" s="28"/>
    </row>
    <row r="1813" spans="1:10" x14ac:dyDescent="0.3">
      <c r="A1813" s="28"/>
      <c r="B1813" s="28" t="s">
        <v>4136</v>
      </c>
      <c r="C1813" s="28" t="s">
        <v>4137</v>
      </c>
      <c r="D1813" s="28" t="s">
        <v>4073</v>
      </c>
      <c r="E1813" s="28" t="str">
        <f t="shared" si="31"/>
        <v>1.3</v>
      </c>
      <c r="F1813" s="28">
        <v>56</v>
      </c>
      <c r="G1813" s="28" t="s">
        <v>875</v>
      </c>
      <c r="H1813" s="28" t="s">
        <v>10</v>
      </c>
      <c r="I1813" s="28"/>
      <c r="J1813" s="28"/>
    </row>
    <row r="1814" spans="1:10" x14ac:dyDescent="0.3">
      <c r="A1814" s="28"/>
      <c r="B1814" s="28" t="s">
        <v>4138</v>
      </c>
      <c r="C1814" s="28" t="s">
        <v>4139</v>
      </c>
      <c r="D1814" s="28" t="s">
        <v>4073</v>
      </c>
      <c r="E1814" s="28" t="str">
        <f t="shared" si="31"/>
        <v>1.3</v>
      </c>
      <c r="F1814" s="28">
        <v>67</v>
      </c>
      <c r="G1814" s="28" t="s">
        <v>4140</v>
      </c>
      <c r="H1814" s="28" t="s">
        <v>44</v>
      </c>
      <c r="I1814" s="28"/>
      <c r="J1814" s="28"/>
    </row>
    <row r="1815" spans="1:10" x14ac:dyDescent="0.3">
      <c r="A1815" s="28"/>
      <c r="B1815" s="28" t="s">
        <v>4141</v>
      </c>
      <c r="C1815" s="28" t="s">
        <v>4142</v>
      </c>
      <c r="D1815" s="28" t="s">
        <v>4073</v>
      </c>
      <c r="E1815" s="28" t="str">
        <f t="shared" si="31"/>
        <v>1.3</v>
      </c>
      <c r="F1815" s="28">
        <v>49</v>
      </c>
      <c r="G1815" s="28" t="s">
        <v>1713</v>
      </c>
      <c r="H1815" s="28" t="s">
        <v>10</v>
      </c>
      <c r="I1815" s="28"/>
      <c r="J1815" s="28"/>
    </row>
    <row r="1816" spans="1:10" x14ac:dyDescent="0.3">
      <c r="A1816" s="28"/>
      <c r="B1816" s="28" t="s">
        <v>4143</v>
      </c>
      <c r="C1816" s="28" t="s">
        <v>4144</v>
      </c>
      <c r="D1816" s="28" t="s">
        <v>4073</v>
      </c>
      <c r="E1816" s="28" t="str">
        <f t="shared" si="31"/>
        <v>1.3</v>
      </c>
      <c r="F1816" s="28">
        <v>40</v>
      </c>
      <c r="G1816" s="28" t="s">
        <v>2666</v>
      </c>
      <c r="H1816" s="28" t="s">
        <v>2453</v>
      </c>
      <c r="I1816" s="28"/>
      <c r="J1816" s="28"/>
    </row>
    <row r="1817" spans="1:10" x14ac:dyDescent="0.3">
      <c r="A1817" s="28"/>
      <c r="B1817" s="28" t="s">
        <v>4145</v>
      </c>
      <c r="C1817" s="28" t="s">
        <v>4146</v>
      </c>
      <c r="D1817" s="28" t="s">
        <v>4073</v>
      </c>
      <c r="E1817" s="28" t="str">
        <f t="shared" si="31"/>
        <v>1.3</v>
      </c>
      <c r="F1817" s="28">
        <v>64</v>
      </c>
      <c r="G1817" s="28" t="s">
        <v>722</v>
      </c>
      <c r="H1817" s="28" t="s">
        <v>834</v>
      </c>
      <c r="I1817" s="28"/>
      <c r="J1817" s="28"/>
    </row>
    <row r="1818" spans="1:10" x14ac:dyDescent="0.3">
      <c r="A1818" s="28"/>
      <c r="B1818" s="28" t="s">
        <v>4147</v>
      </c>
      <c r="C1818" s="28" t="s">
        <v>4148</v>
      </c>
      <c r="D1818" s="28" t="s">
        <v>4073</v>
      </c>
      <c r="E1818" s="28" t="str">
        <f t="shared" si="31"/>
        <v>1.3</v>
      </c>
      <c r="F1818" s="28">
        <v>46</v>
      </c>
      <c r="G1818" s="28" t="s">
        <v>130</v>
      </c>
      <c r="H1818" s="28" t="s">
        <v>1888</v>
      </c>
      <c r="I1818" s="28"/>
      <c r="J1818" s="28"/>
    </row>
    <row r="1819" spans="1:10" x14ac:dyDescent="0.3">
      <c r="A1819" s="28"/>
      <c r="B1819" s="28" t="s">
        <v>4149</v>
      </c>
      <c r="C1819" s="28" t="s">
        <v>4150</v>
      </c>
      <c r="D1819" s="28" t="s">
        <v>4073</v>
      </c>
      <c r="E1819" s="28" t="str">
        <f t="shared" si="31"/>
        <v>1.3</v>
      </c>
      <c r="F1819" s="28">
        <v>83</v>
      </c>
      <c r="G1819" s="28" t="s">
        <v>4151</v>
      </c>
      <c r="H1819" s="28" t="s">
        <v>44</v>
      </c>
      <c r="I1819" s="28"/>
      <c r="J1819" s="28"/>
    </row>
    <row r="1820" spans="1:10" x14ac:dyDescent="0.3">
      <c r="A1820" s="28"/>
      <c r="B1820" s="28" t="s">
        <v>4152</v>
      </c>
      <c r="C1820" s="28" t="s">
        <v>4153</v>
      </c>
      <c r="D1820" s="28" t="s">
        <v>4073</v>
      </c>
      <c r="E1820" s="28" t="str">
        <f t="shared" si="31"/>
        <v>1.3</v>
      </c>
      <c r="F1820" s="28">
        <v>81</v>
      </c>
      <c r="G1820" s="28" t="s">
        <v>173</v>
      </c>
      <c r="H1820" s="28" t="s">
        <v>3233</v>
      </c>
      <c r="I1820" s="28"/>
      <c r="J1820" s="28"/>
    </row>
    <row r="1821" spans="1:10" x14ac:dyDescent="0.3">
      <c r="A1821" s="28"/>
      <c r="B1821" s="28"/>
      <c r="C1821" s="28"/>
      <c r="D1821" s="28"/>
      <c r="E1821" s="28" t="str">
        <f t="shared" si="31"/>
        <v/>
      </c>
      <c r="F1821" s="28"/>
      <c r="G1821" s="28"/>
      <c r="H1821" s="28"/>
      <c r="I1821" s="28"/>
      <c r="J1821" s="28"/>
    </row>
    <row r="1822" spans="1:10" x14ac:dyDescent="0.3">
      <c r="A1822" s="28"/>
      <c r="B1822" s="28" t="s">
        <v>4154</v>
      </c>
      <c r="C1822" s="28" t="s">
        <v>4155</v>
      </c>
      <c r="D1822" s="28" t="s">
        <v>4073</v>
      </c>
      <c r="E1822" s="28" t="str">
        <f t="shared" si="31"/>
        <v>1.3</v>
      </c>
      <c r="F1822" s="28">
        <v>68</v>
      </c>
      <c r="G1822" s="28" t="s">
        <v>8</v>
      </c>
      <c r="H1822" s="28" t="s">
        <v>44</v>
      </c>
      <c r="I1822" s="28"/>
      <c r="J1822" s="28"/>
    </row>
    <row r="1823" spans="1:10" x14ac:dyDescent="0.3">
      <c r="A1823" s="28"/>
      <c r="B1823" s="28" t="s">
        <v>4156</v>
      </c>
      <c r="C1823" s="28" t="s">
        <v>4157</v>
      </c>
      <c r="D1823" s="28" t="s">
        <v>4073</v>
      </c>
      <c r="E1823" s="28" t="str">
        <f t="shared" si="31"/>
        <v>1.3</v>
      </c>
      <c r="F1823" s="28">
        <v>64</v>
      </c>
      <c r="G1823" s="28" t="s">
        <v>4158</v>
      </c>
      <c r="H1823" s="28" t="s">
        <v>44</v>
      </c>
      <c r="I1823" s="28"/>
      <c r="J1823" s="28"/>
    </row>
    <row r="1824" spans="1:10" x14ac:dyDescent="0.3">
      <c r="A1824" s="28"/>
      <c r="B1824" s="28" t="s">
        <v>4159</v>
      </c>
      <c r="C1824" s="28" t="s">
        <v>4160</v>
      </c>
      <c r="D1824" s="28" t="s">
        <v>4073</v>
      </c>
      <c r="E1824" s="28" t="str">
        <f t="shared" si="31"/>
        <v>1.3</v>
      </c>
      <c r="F1824" s="28">
        <v>60</v>
      </c>
      <c r="G1824" s="28" t="s">
        <v>4161</v>
      </c>
      <c r="H1824" s="28" t="s">
        <v>1551</v>
      </c>
      <c r="I1824" s="28"/>
      <c r="J1824" s="28"/>
    </row>
    <row r="1825" spans="1:10" x14ac:dyDescent="0.3">
      <c r="A1825" s="28"/>
      <c r="B1825" s="28" t="s">
        <v>4159</v>
      </c>
      <c r="C1825" s="28" t="s">
        <v>4162</v>
      </c>
      <c r="D1825" s="28" t="s">
        <v>4073</v>
      </c>
      <c r="E1825" s="28" t="str">
        <f t="shared" si="31"/>
        <v>1.3</v>
      </c>
      <c r="F1825" s="28">
        <v>51</v>
      </c>
      <c r="G1825" s="28" t="s">
        <v>4163</v>
      </c>
      <c r="H1825" s="28" t="s">
        <v>44</v>
      </c>
      <c r="I1825" s="28"/>
      <c r="J1825" s="28"/>
    </row>
    <row r="1826" spans="1:10" x14ac:dyDescent="0.3">
      <c r="A1826" s="28"/>
      <c r="B1826" s="28" t="s">
        <v>4159</v>
      </c>
      <c r="C1826" s="28" t="s">
        <v>4164</v>
      </c>
      <c r="D1826" s="28" t="s">
        <v>4073</v>
      </c>
      <c r="E1826" s="28" t="str">
        <f t="shared" si="31"/>
        <v>1.3</v>
      </c>
      <c r="F1826" s="28">
        <v>67</v>
      </c>
      <c r="G1826" s="28" t="s">
        <v>4165</v>
      </c>
      <c r="H1826" s="28" t="s">
        <v>44</v>
      </c>
      <c r="I1826" s="28"/>
      <c r="J1826" s="28"/>
    </row>
    <row r="1827" spans="1:10" x14ac:dyDescent="0.3">
      <c r="A1827" s="28"/>
      <c r="B1827" s="28" t="s">
        <v>4166</v>
      </c>
      <c r="C1827" s="28" t="s">
        <v>4167</v>
      </c>
      <c r="D1827" s="28" t="s">
        <v>4073</v>
      </c>
      <c r="E1827" s="28" t="str">
        <f t="shared" si="31"/>
        <v>1.3</v>
      </c>
      <c r="F1827" s="28">
        <v>73</v>
      </c>
      <c r="G1827" s="28" t="s">
        <v>435</v>
      </c>
      <c r="H1827" s="28" t="s">
        <v>4</v>
      </c>
      <c r="I1827" s="28"/>
      <c r="J1827" s="28"/>
    </row>
    <row r="1828" spans="1:10" x14ac:dyDescent="0.3">
      <c r="A1828" s="28"/>
      <c r="B1828" s="28" t="s">
        <v>4168</v>
      </c>
      <c r="C1828" s="28" t="s">
        <v>4169</v>
      </c>
      <c r="D1828" s="28" t="s">
        <v>4073</v>
      </c>
      <c r="E1828" s="28" t="str">
        <f t="shared" si="31"/>
        <v>1.3</v>
      </c>
      <c r="F1828" s="28">
        <v>59</v>
      </c>
      <c r="G1828" s="28" t="s">
        <v>4170</v>
      </c>
      <c r="H1828" s="28" t="s">
        <v>44</v>
      </c>
      <c r="I1828" s="28"/>
      <c r="J1828" s="28"/>
    </row>
    <row r="1829" spans="1:10" x14ac:dyDescent="0.3">
      <c r="A1829" s="28"/>
      <c r="B1829" s="28" t="s">
        <v>4171</v>
      </c>
      <c r="C1829" s="28" t="s">
        <v>4172</v>
      </c>
      <c r="D1829" s="28" t="s">
        <v>4073</v>
      </c>
      <c r="E1829" s="28" t="str">
        <f t="shared" si="31"/>
        <v>1.3</v>
      </c>
      <c r="F1829" s="28">
        <v>61</v>
      </c>
      <c r="G1829" s="28" t="s">
        <v>4173</v>
      </c>
      <c r="H1829" s="28" t="s">
        <v>161</v>
      </c>
      <c r="I1829" s="28"/>
      <c r="J1829" s="28"/>
    </row>
    <row r="1830" spans="1:10" x14ac:dyDescent="0.3">
      <c r="A1830" s="28"/>
      <c r="B1830" s="28" t="s">
        <v>4174</v>
      </c>
      <c r="C1830" s="28" t="s">
        <v>4175</v>
      </c>
      <c r="D1830" s="28" t="s">
        <v>4073</v>
      </c>
      <c r="E1830" s="28" t="str">
        <f t="shared" si="31"/>
        <v>1.3</v>
      </c>
      <c r="F1830" s="28">
        <v>66</v>
      </c>
      <c r="G1830" s="28" t="s">
        <v>1531</v>
      </c>
      <c r="H1830" s="28" t="s">
        <v>44</v>
      </c>
      <c r="I1830" s="28"/>
      <c r="J1830" s="28"/>
    </row>
    <row r="1831" spans="1:10" x14ac:dyDescent="0.3">
      <c r="A1831" s="28"/>
      <c r="B1831" s="28" t="s">
        <v>4176</v>
      </c>
      <c r="C1831" s="28" t="s">
        <v>4177</v>
      </c>
      <c r="D1831" s="28" t="s">
        <v>4073</v>
      </c>
      <c r="E1831" s="28" t="str">
        <f t="shared" si="31"/>
        <v>1.3</v>
      </c>
      <c r="F1831" s="28">
        <v>73</v>
      </c>
      <c r="G1831" s="28" t="s">
        <v>268</v>
      </c>
      <c r="H1831" s="28" t="s">
        <v>161</v>
      </c>
      <c r="I1831" s="28"/>
      <c r="J1831" s="28"/>
    </row>
    <row r="1832" spans="1:10" x14ac:dyDescent="0.3">
      <c r="A1832" s="28"/>
      <c r="B1832" s="28"/>
      <c r="C1832" s="28"/>
      <c r="D1832" s="28"/>
      <c r="E1832" s="28" t="str">
        <f t="shared" si="31"/>
        <v/>
      </c>
      <c r="F1832" s="28"/>
      <c r="G1832" s="28"/>
      <c r="H1832" s="28"/>
      <c r="I1832" s="28"/>
      <c r="J1832" s="28"/>
    </row>
    <row r="1833" spans="1:10" x14ac:dyDescent="0.3">
      <c r="A1833" s="28"/>
      <c r="B1833" s="28" t="s">
        <v>4178</v>
      </c>
      <c r="C1833" s="28" t="s">
        <v>4179</v>
      </c>
      <c r="D1833" s="28" t="s">
        <v>4073</v>
      </c>
      <c r="E1833" s="28" t="str">
        <f t="shared" si="31"/>
        <v>1.3</v>
      </c>
      <c r="F1833" s="28">
        <v>43</v>
      </c>
      <c r="G1833" s="28" t="s">
        <v>4180</v>
      </c>
      <c r="H1833" s="28" t="s">
        <v>7</v>
      </c>
      <c r="I1833" s="28"/>
      <c r="J1833" s="28"/>
    </row>
    <row r="1834" spans="1:10" x14ac:dyDescent="0.3">
      <c r="A1834" s="28"/>
      <c r="B1834" s="28" t="s">
        <v>4181</v>
      </c>
      <c r="C1834" s="28" t="s">
        <v>4182</v>
      </c>
      <c r="D1834" s="28" t="s">
        <v>4073</v>
      </c>
      <c r="E1834" s="28" t="str">
        <f t="shared" si="31"/>
        <v>1.3</v>
      </c>
      <c r="F1834" s="28">
        <v>64</v>
      </c>
      <c r="G1834" s="28" t="s">
        <v>715</v>
      </c>
      <c r="H1834" s="28" t="s">
        <v>10</v>
      </c>
      <c r="I1834" s="28"/>
      <c r="J1834" s="28"/>
    </row>
    <row r="1835" spans="1:10" x14ac:dyDescent="0.3">
      <c r="A1835" s="28"/>
      <c r="B1835" s="28" t="s">
        <v>4183</v>
      </c>
      <c r="C1835" s="28" t="s">
        <v>4184</v>
      </c>
      <c r="D1835" s="28" t="s">
        <v>4073</v>
      </c>
      <c r="E1835" s="28" t="str">
        <f t="shared" si="31"/>
        <v>1.3</v>
      </c>
      <c r="F1835" s="28">
        <v>69</v>
      </c>
      <c r="G1835" s="28" t="s">
        <v>4185</v>
      </c>
      <c r="H1835" s="28" t="s">
        <v>7</v>
      </c>
      <c r="I1835" s="28"/>
      <c r="J1835" s="28"/>
    </row>
    <row r="1836" spans="1:10" x14ac:dyDescent="0.3">
      <c r="A1836" s="28"/>
      <c r="B1836" s="28" t="s">
        <v>4186</v>
      </c>
      <c r="C1836" s="28" t="s">
        <v>4187</v>
      </c>
      <c r="D1836" s="28" t="s">
        <v>4073</v>
      </c>
      <c r="E1836" s="28" t="str">
        <f t="shared" si="31"/>
        <v>1.3</v>
      </c>
      <c r="F1836" s="28">
        <v>62</v>
      </c>
      <c r="G1836" s="28" t="s">
        <v>173</v>
      </c>
      <c r="H1836" s="28" t="s">
        <v>44</v>
      </c>
      <c r="I1836" s="28"/>
      <c r="J1836" s="28"/>
    </row>
    <row r="1837" spans="1:10" x14ac:dyDescent="0.3">
      <c r="A1837" s="28"/>
      <c r="B1837" s="28" t="s">
        <v>4188</v>
      </c>
      <c r="C1837" s="28" t="s">
        <v>4189</v>
      </c>
      <c r="D1837" s="28" t="s">
        <v>4073</v>
      </c>
      <c r="E1837" s="28" t="str">
        <f t="shared" si="31"/>
        <v>1.3</v>
      </c>
      <c r="F1837" s="28">
        <v>75</v>
      </c>
      <c r="G1837" s="28" t="s">
        <v>1072</v>
      </c>
      <c r="H1837" s="28" t="s">
        <v>146</v>
      </c>
      <c r="I1837" s="28"/>
      <c r="J1837" s="28"/>
    </row>
    <row r="1838" spans="1:10" x14ac:dyDescent="0.3">
      <c r="A1838" s="28"/>
      <c r="B1838" s="28" t="s">
        <v>4190</v>
      </c>
      <c r="C1838" s="28" t="s">
        <v>4191</v>
      </c>
      <c r="D1838" s="28" t="s">
        <v>4073</v>
      </c>
      <c r="E1838" s="28" t="str">
        <f t="shared" si="31"/>
        <v>1.3</v>
      </c>
      <c r="F1838" s="28">
        <v>51</v>
      </c>
      <c r="G1838" s="28" t="s">
        <v>4192</v>
      </c>
      <c r="H1838" s="28" t="s">
        <v>494</v>
      </c>
      <c r="I1838" s="28"/>
      <c r="J1838" s="28"/>
    </row>
    <row r="1839" spans="1:10" x14ac:dyDescent="0.3">
      <c r="A1839" s="28"/>
      <c r="B1839" s="28" t="s">
        <v>4193</v>
      </c>
      <c r="C1839" s="28" t="s">
        <v>4194</v>
      </c>
      <c r="D1839" s="28" t="s">
        <v>4073</v>
      </c>
      <c r="E1839" s="28" t="str">
        <f t="shared" si="31"/>
        <v>1.3</v>
      </c>
      <c r="F1839" s="28" t="s">
        <v>8</v>
      </c>
      <c r="G1839" s="28" t="s">
        <v>4195</v>
      </c>
      <c r="H1839" s="28" t="s">
        <v>44</v>
      </c>
      <c r="I1839" s="28"/>
      <c r="J1839" s="28"/>
    </row>
    <row r="1840" spans="1:10" x14ac:dyDescent="0.3">
      <c r="A1840" s="28"/>
      <c r="B1840" s="28" t="s">
        <v>4196</v>
      </c>
      <c r="C1840" s="28" t="s">
        <v>4197</v>
      </c>
      <c r="D1840" s="28" t="s">
        <v>4073</v>
      </c>
      <c r="E1840" s="28" t="str">
        <f t="shared" si="31"/>
        <v>1.3</v>
      </c>
      <c r="F1840" s="28">
        <v>67</v>
      </c>
      <c r="G1840" s="28" t="s">
        <v>176</v>
      </c>
      <c r="H1840" s="28" t="s">
        <v>4</v>
      </c>
      <c r="I1840" s="28"/>
      <c r="J1840" s="28"/>
    </row>
    <row r="1841" spans="1:10" x14ac:dyDescent="0.3">
      <c r="A1841" s="28"/>
      <c r="B1841" s="28" t="s">
        <v>4198</v>
      </c>
      <c r="C1841" s="28" t="s">
        <v>4199</v>
      </c>
      <c r="D1841" s="28" t="s">
        <v>4073</v>
      </c>
      <c r="E1841" s="28" t="str">
        <f t="shared" si="31"/>
        <v>1.3</v>
      </c>
      <c r="F1841" s="28">
        <v>32</v>
      </c>
      <c r="G1841" s="28" t="s">
        <v>4180</v>
      </c>
      <c r="H1841" s="28" t="s">
        <v>7</v>
      </c>
      <c r="I1841" s="28"/>
      <c r="J1841" s="28"/>
    </row>
    <row r="1842" spans="1:10" x14ac:dyDescent="0.3">
      <c r="A1842" s="28"/>
      <c r="B1842" s="28" t="s">
        <v>4200</v>
      </c>
      <c r="C1842" s="28" t="s">
        <v>4201</v>
      </c>
      <c r="D1842" s="28" t="s">
        <v>4073</v>
      </c>
      <c r="E1842" s="28" t="str">
        <f t="shared" si="31"/>
        <v>1.3</v>
      </c>
      <c r="F1842" s="28">
        <v>59</v>
      </c>
      <c r="G1842" s="28" t="s">
        <v>4202</v>
      </c>
      <c r="H1842" s="28" t="s">
        <v>515</v>
      </c>
      <c r="I1842" s="28"/>
      <c r="J1842" s="28"/>
    </row>
    <row r="1843" spans="1:10" x14ac:dyDescent="0.3">
      <c r="A1843" s="28"/>
      <c r="B1843" s="28"/>
      <c r="C1843" s="28"/>
      <c r="D1843" s="28"/>
      <c r="E1843" s="28" t="str">
        <f t="shared" si="31"/>
        <v/>
      </c>
      <c r="F1843" s="28"/>
      <c r="G1843" s="28"/>
      <c r="H1843" s="28"/>
      <c r="I1843" s="28"/>
      <c r="J1843" s="28"/>
    </row>
    <row r="1844" spans="1:10" x14ac:dyDescent="0.3">
      <c r="A1844" s="28"/>
      <c r="B1844" s="28" t="s">
        <v>4203</v>
      </c>
      <c r="C1844" s="28" t="s">
        <v>4204</v>
      </c>
      <c r="D1844" s="28" t="s">
        <v>4073</v>
      </c>
      <c r="E1844" s="28" t="str">
        <f t="shared" si="31"/>
        <v>1.3</v>
      </c>
      <c r="F1844" s="28">
        <v>71</v>
      </c>
      <c r="G1844" s="28" t="s">
        <v>4205</v>
      </c>
      <c r="H1844" s="28" t="s">
        <v>235</v>
      </c>
      <c r="I1844" s="28"/>
      <c r="J1844" s="28"/>
    </row>
    <row r="1845" spans="1:10" x14ac:dyDescent="0.3">
      <c r="A1845" s="28"/>
      <c r="B1845" s="28" t="s">
        <v>4206</v>
      </c>
      <c r="C1845" s="28" t="s">
        <v>4207</v>
      </c>
      <c r="D1845" s="28" t="s">
        <v>4073</v>
      </c>
      <c r="E1845" s="28" t="str">
        <f t="shared" si="31"/>
        <v>1.3</v>
      </c>
      <c r="F1845" s="28">
        <v>67</v>
      </c>
      <c r="G1845" s="28" t="s">
        <v>4208</v>
      </c>
      <c r="H1845" s="28" t="s">
        <v>161</v>
      </c>
      <c r="I1845" s="28"/>
      <c r="J1845" s="28"/>
    </row>
    <row r="1846" spans="1:10" x14ac:dyDescent="0.3">
      <c r="A1846" s="28"/>
      <c r="B1846" s="28" t="s">
        <v>4209</v>
      </c>
      <c r="C1846" s="28" t="s">
        <v>4210</v>
      </c>
      <c r="D1846" s="28" t="s">
        <v>4073</v>
      </c>
      <c r="E1846" s="28" t="str">
        <f t="shared" si="31"/>
        <v>1.3</v>
      </c>
      <c r="F1846" s="28">
        <v>48</v>
      </c>
      <c r="G1846" s="28" t="s">
        <v>374</v>
      </c>
      <c r="H1846" s="28" t="s">
        <v>10</v>
      </c>
      <c r="I1846" s="28"/>
      <c r="J1846" s="28"/>
    </row>
    <row r="1847" spans="1:10" x14ac:dyDescent="0.3">
      <c r="A1847" s="28"/>
      <c r="B1847" s="28" t="s">
        <v>4211</v>
      </c>
      <c r="C1847" s="28" t="s">
        <v>4212</v>
      </c>
      <c r="D1847" s="28" t="s">
        <v>4073</v>
      </c>
      <c r="E1847" s="28" t="str">
        <f t="shared" si="31"/>
        <v>1.3</v>
      </c>
      <c r="F1847" s="28">
        <v>78</v>
      </c>
      <c r="G1847" s="28" t="s">
        <v>4213</v>
      </c>
      <c r="H1847" s="28" t="s">
        <v>44</v>
      </c>
      <c r="I1847" s="28"/>
      <c r="J1847" s="28"/>
    </row>
    <row r="1848" spans="1:10" x14ac:dyDescent="0.3">
      <c r="A1848" s="28"/>
      <c r="B1848" s="28" t="s">
        <v>4214</v>
      </c>
      <c r="C1848" s="28" t="s">
        <v>4215</v>
      </c>
      <c r="D1848" s="28" t="s">
        <v>4073</v>
      </c>
      <c r="E1848" s="28" t="str">
        <f t="shared" si="31"/>
        <v>1.3</v>
      </c>
      <c r="F1848" s="28">
        <v>41</v>
      </c>
      <c r="G1848" s="28" t="s">
        <v>4180</v>
      </c>
      <c r="H1848" s="28" t="s">
        <v>7</v>
      </c>
      <c r="I1848" s="28"/>
      <c r="J1848" s="28"/>
    </row>
    <row r="1849" spans="1:10" x14ac:dyDescent="0.3">
      <c r="A1849" s="28"/>
      <c r="B1849" s="28" t="s">
        <v>4214</v>
      </c>
      <c r="C1849" s="28" t="s">
        <v>4216</v>
      </c>
      <c r="D1849" s="28" t="s">
        <v>4073</v>
      </c>
      <c r="E1849" s="28" t="str">
        <f t="shared" si="31"/>
        <v>1.3</v>
      </c>
      <c r="F1849" s="28">
        <v>33</v>
      </c>
      <c r="G1849" s="28" t="s">
        <v>4180</v>
      </c>
      <c r="H1849" s="28" t="s">
        <v>7</v>
      </c>
      <c r="I1849" s="28"/>
      <c r="J1849" s="28"/>
    </row>
    <row r="1850" spans="1:10" x14ac:dyDescent="0.3">
      <c r="A1850" s="28"/>
      <c r="B1850" s="28" t="s">
        <v>4217</v>
      </c>
      <c r="C1850" s="28" t="s">
        <v>4218</v>
      </c>
      <c r="D1850" s="28" t="s">
        <v>4073</v>
      </c>
      <c r="E1850" s="28" t="str">
        <f t="shared" si="31"/>
        <v>1.3</v>
      </c>
      <c r="F1850" s="28">
        <v>50</v>
      </c>
      <c r="G1850" s="28" t="s">
        <v>722</v>
      </c>
      <c r="H1850" s="28" t="s">
        <v>10</v>
      </c>
      <c r="I1850" s="28"/>
      <c r="J1850" s="28"/>
    </row>
    <row r="1851" spans="1:10" x14ac:dyDescent="0.3">
      <c r="A1851" s="28"/>
      <c r="B1851" s="28" t="s">
        <v>4219</v>
      </c>
      <c r="C1851" s="28" t="s">
        <v>4220</v>
      </c>
      <c r="D1851" s="28" t="s">
        <v>4073</v>
      </c>
      <c r="E1851" s="28" t="str">
        <f t="shared" si="31"/>
        <v>1.3</v>
      </c>
      <c r="F1851" s="28">
        <v>60</v>
      </c>
      <c r="G1851" s="28" t="s">
        <v>122</v>
      </c>
      <c r="H1851" s="28" t="s">
        <v>313</v>
      </c>
      <c r="I1851" s="28"/>
      <c r="J1851" s="28"/>
    </row>
    <row r="1852" spans="1:10" x14ac:dyDescent="0.3">
      <c r="A1852" s="28"/>
      <c r="B1852" s="28" t="s">
        <v>4221</v>
      </c>
      <c r="C1852" s="28" t="s">
        <v>4222</v>
      </c>
      <c r="D1852" s="28" t="s">
        <v>4073</v>
      </c>
      <c r="E1852" s="28" t="str">
        <f t="shared" si="31"/>
        <v>1.3</v>
      </c>
      <c r="F1852" s="28">
        <v>54</v>
      </c>
      <c r="G1852" s="28" t="s">
        <v>1453</v>
      </c>
      <c r="H1852" s="28" t="s">
        <v>146</v>
      </c>
      <c r="I1852" s="28"/>
      <c r="J1852" s="28"/>
    </row>
    <row r="1853" spans="1:10" x14ac:dyDescent="0.3">
      <c r="A1853" s="28"/>
      <c r="B1853" s="28" t="s">
        <v>4223</v>
      </c>
      <c r="C1853" s="28" t="s">
        <v>4224</v>
      </c>
      <c r="D1853" s="28" t="s">
        <v>4073</v>
      </c>
      <c r="E1853" s="28" t="str">
        <f t="shared" si="31"/>
        <v>1.3</v>
      </c>
      <c r="F1853" s="28">
        <v>42</v>
      </c>
      <c r="G1853" s="28" t="s">
        <v>2507</v>
      </c>
      <c r="H1853" s="28" t="s">
        <v>4</v>
      </c>
      <c r="I1853" s="28"/>
      <c r="J1853" s="28"/>
    </row>
    <row r="1854" spans="1:10" x14ac:dyDescent="0.3">
      <c r="A1854" s="28"/>
      <c r="B1854" s="28"/>
      <c r="C1854" s="28"/>
      <c r="D1854" s="28"/>
      <c r="E1854" s="28" t="str">
        <f t="shared" si="31"/>
        <v/>
      </c>
      <c r="F1854" s="28"/>
      <c r="G1854" s="28"/>
      <c r="H1854" s="28"/>
      <c r="I1854" s="28"/>
      <c r="J1854" s="28"/>
    </row>
    <row r="1855" spans="1:10" x14ac:dyDescent="0.3">
      <c r="A1855" s="28"/>
      <c r="B1855" s="28" t="s">
        <v>4223</v>
      </c>
      <c r="C1855" s="28" t="s">
        <v>4225</v>
      </c>
      <c r="D1855" s="28" t="s">
        <v>4073</v>
      </c>
      <c r="E1855" s="28" t="str">
        <f t="shared" si="31"/>
        <v>1.3</v>
      </c>
      <c r="F1855" s="28">
        <v>32</v>
      </c>
      <c r="G1855" s="28" t="s">
        <v>2507</v>
      </c>
      <c r="H1855" s="28" t="s">
        <v>4</v>
      </c>
      <c r="I1855" s="28"/>
      <c r="J1855" s="28"/>
    </row>
    <row r="1856" spans="1:10" x14ac:dyDescent="0.3">
      <c r="A1856" s="28"/>
      <c r="B1856" s="28" t="s">
        <v>4223</v>
      </c>
      <c r="C1856" s="28" t="s">
        <v>4226</v>
      </c>
      <c r="D1856" s="28" t="s">
        <v>4073</v>
      </c>
      <c r="E1856" s="28" t="str">
        <f t="shared" si="31"/>
        <v>1.3</v>
      </c>
      <c r="F1856" s="28">
        <v>35</v>
      </c>
      <c r="G1856" s="28" t="s">
        <v>2507</v>
      </c>
      <c r="H1856" s="28" t="s">
        <v>4</v>
      </c>
      <c r="I1856" s="28"/>
      <c r="J1856" s="28"/>
    </row>
    <row r="1857" spans="1:10" x14ac:dyDescent="0.3">
      <c r="A1857" s="28"/>
      <c r="B1857" s="28" t="s">
        <v>4227</v>
      </c>
      <c r="C1857" s="28" t="s">
        <v>4228</v>
      </c>
      <c r="D1857" s="28" t="s">
        <v>4073</v>
      </c>
      <c r="E1857" s="28" t="str">
        <f t="shared" si="31"/>
        <v>1.3</v>
      </c>
      <c r="F1857" s="28">
        <v>53</v>
      </c>
      <c r="G1857" s="28" t="s">
        <v>68</v>
      </c>
      <c r="H1857" s="28" t="s">
        <v>161</v>
      </c>
      <c r="I1857" s="28"/>
      <c r="J1857" s="28"/>
    </row>
    <row r="1858" spans="1:10" x14ac:dyDescent="0.3">
      <c r="A1858" s="28"/>
      <c r="B1858" s="28" t="s">
        <v>4229</v>
      </c>
      <c r="C1858" s="28" t="s">
        <v>4230</v>
      </c>
      <c r="D1858" s="28" t="s">
        <v>4073</v>
      </c>
      <c r="E1858" s="28" t="str">
        <f t="shared" si="31"/>
        <v>1.3</v>
      </c>
      <c r="F1858" s="28">
        <v>67</v>
      </c>
      <c r="G1858" s="28" t="s">
        <v>620</v>
      </c>
      <c r="H1858" s="28" t="s">
        <v>10</v>
      </c>
      <c r="I1858" s="28"/>
      <c r="J1858" s="28"/>
    </row>
    <row r="1859" spans="1:10" x14ac:dyDescent="0.3">
      <c r="A1859" s="28"/>
      <c r="B1859" s="28" t="s">
        <v>4231</v>
      </c>
      <c r="C1859" s="28" t="s">
        <v>4232</v>
      </c>
      <c r="D1859" s="28" t="s">
        <v>4073</v>
      </c>
      <c r="E1859" s="28" t="str">
        <f t="shared" si="31"/>
        <v>1.3</v>
      </c>
      <c r="F1859" s="28">
        <v>66</v>
      </c>
      <c r="G1859" s="28" t="s">
        <v>4233</v>
      </c>
      <c r="H1859" s="28" t="s">
        <v>2</v>
      </c>
      <c r="I1859" s="28"/>
      <c r="J1859" s="28"/>
    </row>
    <row r="1860" spans="1:10" x14ac:dyDescent="0.3">
      <c r="A1860" s="28"/>
      <c r="B1860" s="28" t="s">
        <v>4234</v>
      </c>
      <c r="C1860" s="28" t="s">
        <v>4235</v>
      </c>
      <c r="D1860" s="28" t="s">
        <v>4073</v>
      </c>
      <c r="E1860" s="28" t="str">
        <f t="shared" si="31"/>
        <v>1.3</v>
      </c>
      <c r="F1860" s="28">
        <v>40</v>
      </c>
      <c r="G1860" s="28" t="s">
        <v>2661</v>
      </c>
      <c r="H1860" s="28" t="s">
        <v>1073</v>
      </c>
      <c r="I1860" s="28"/>
      <c r="J1860" s="28"/>
    </row>
    <row r="1861" spans="1:10" x14ac:dyDescent="0.3">
      <c r="A1861" s="28"/>
      <c r="B1861" s="28" t="s">
        <v>4236</v>
      </c>
      <c r="C1861" s="28" t="s">
        <v>4237</v>
      </c>
      <c r="D1861" s="28" t="s">
        <v>4073</v>
      </c>
      <c r="E1861" s="28" t="str">
        <f t="shared" si="31"/>
        <v>1.3</v>
      </c>
      <c r="F1861" s="28">
        <v>48</v>
      </c>
      <c r="G1861" s="28" t="s">
        <v>431</v>
      </c>
      <c r="H1861" s="28" t="s">
        <v>10</v>
      </c>
      <c r="I1861" s="28"/>
      <c r="J1861" s="28"/>
    </row>
    <row r="1862" spans="1:10" x14ac:dyDescent="0.3">
      <c r="A1862" s="28"/>
      <c r="B1862" s="28" t="s">
        <v>4238</v>
      </c>
      <c r="C1862" s="28" t="s">
        <v>4239</v>
      </c>
      <c r="D1862" s="28" t="s">
        <v>4073</v>
      </c>
      <c r="E1862" s="28" t="str">
        <f t="shared" si="31"/>
        <v>1.3</v>
      </c>
      <c r="F1862" s="28">
        <v>71</v>
      </c>
      <c r="G1862" s="28" t="s">
        <v>3201</v>
      </c>
      <c r="H1862" s="28" t="s">
        <v>97</v>
      </c>
      <c r="I1862" s="28"/>
      <c r="J1862" s="28"/>
    </row>
    <row r="1863" spans="1:10" x14ac:dyDescent="0.3">
      <c r="A1863" s="28"/>
      <c r="B1863" s="28" t="s">
        <v>4240</v>
      </c>
      <c r="C1863" s="28" t="s">
        <v>4241</v>
      </c>
      <c r="D1863" s="28" t="s">
        <v>4073</v>
      </c>
      <c r="E1863" s="28" t="str">
        <f t="shared" si="31"/>
        <v>1.3</v>
      </c>
      <c r="F1863" s="28">
        <v>81</v>
      </c>
      <c r="G1863" s="28" t="s">
        <v>150</v>
      </c>
      <c r="H1863" s="28" t="s">
        <v>3</v>
      </c>
      <c r="I1863" s="28"/>
      <c r="J1863" s="28"/>
    </row>
    <row r="1864" spans="1:10" x14ac:dyDescent="0.3">
      <c r="A1864" s="28"/>
      <c r="B1864" s="28" t="s">
        <v>4242</v>
      </c>
      <c r="C1864" s="28" t="s">
        <v>4243</v>
      </c>
      <c r="D1864" s="28" t="s">
        <v>4073</v>
      </c>
      <c r="E1864" s="28" t="str">
        <f t="shared" ref="E1864:E1927" si="32">MID(D1864,2,3)</f>
        <v>1.3</v>
      </c>
      <c r="F1864" s="28">
        <v>65</v>
      </c>
      <c r="G1864" s="28" t="s">
        <v>122</v>
      </c>
      <c r="H1864" s="28" t="s">
        <v>10</v>
      </c>
      <c r="I1864" s="28"/>
      <c r="J1864" s="28"/>
    </row>
    <row r="1865" spans="1:10" x14ac:dyDescent="0.3">
      <c r="A1865" s="28"/>
      <c r="B1865" s="28"/>
      <c r="C1865" s="28"/>
      <c r="D1865" s="28"/>
      <c r="E1865" s="28" t="str">
        <f t="shared" si="32"/>
        <v/>
      </c>
      <c r="F1865" s="28"/>
      <c r="G1865" s="28"/>
      <c r="H1865" s="28"/>
      <c r="I1865" s="28"/>
      <c r="J1865" s="28"/>
    </row>
    <row r="1866" spans="1:10" x14ac:dyDescent="0.3">
      <c r="A1866" s="28"/>
      <c r="B1866" s="28" t="s">
        <v>4244</v>
      </c>
      <c r="C1866" s="28" t="s">
        <v>4245</v>
      </c>
      <c r="D1866" s="28" t="s">
        <v>4073</v>
      </c>
      <c r="E1866" s="28" t="str">
        <f t="shared" si="32"/>
        <v>1.3</v>
      </c>
      <c r="F1866" s="28">
        <v>48</v>
      </c>
      <c r="G1866" s="28" t="s">
        <v>68</v>
      </c>
      <c r="H1866" s="28" t="s">
        <v>10</v>
      </c>
      <c r="I1866" s="28"/>
      <c r="J1866" s="28"/>
    </row>
    <row r="1867" spans="1:10" x14ac:dyDescent="0.3">
      <c r="A1867" s="28"/>
      <c r="B1867" s="28" t="s">
        <v>4246</v>
      </c>
      <c r="C1867" s="28" t="s">
        <v>4247</v>
      </c>
      <c r="D1867" s="28" t="s">
        <v>4073</v>
      </c>
      <c r="E1867" s="28" t="str">
        <f t="shared" si="32"/>
        <v>1.3</v>
      </c>
      <c r="F1867" s="28">
        <v>59</v>
      </c>
      <c r="G1867" s="28" t="s">
        <v>746</v>
      </c>
      <c r="H1867" s="28" t="s">
        <v>44</v>
      </c>
      <c r="I1867" s="28"/>
      <c r="J1867" s="28"/>
    </row>
    <row r="1868" spans="1:10" x14ac:dyDescent="0.3">
      <c r="A1868" s="28"/>
      <c r="B1868" s="28" t="s">
        <v>4246</v>
      </c>
      <c r="C1868" s="28" t="s">
        <v>4248</v>
      </c>
      <c r="D1868" s="28" t="s">
        <v>4073</v>
      </c>
      <c r="E1868" s="28" t="str">
        <f t="shared" si="32"/>
        <v>1.3</v>
      </c>
      <c r="F1868" s="28">
        <v>69</v>
      </c>
      <c r="G1868" s="28" t="s">
        <v>746</v>
      </c>
      <c r="H1868" s="28" t="s">
        <v>44</v>
      </c>
      <c r="I1868" s="28"/>
      <c r="J1868" s="28"/>
    </row>
    <row r="1869" spans="1:10" x14ac:dyDescent="0.3">
      <c r="A1869" s="28"/>
      <c r="B1869" s="28" t="s">
        <v>4246</v>
      </c>
      <c r="C1869" s="28" t="s">
        <v>4249</v>
      </c>
      <c r="D1869" s="28" t="s">
        <v>4073</v>
      </c>
      <c r="E1869" s="28" t="str">
        <f t="shared" si="32"/>
        <v>1.3</v>
      </c>
      <c r="F1869" s="28">
        <v>67</v>
      </c>
      <c r="G1869" s="28" t="s">
        <v>746</v>
      </c>
      <c r="H1869" s="28" t="s">
        <v>44</v>
      </c>
      <c r="I1869" s="28"/>
      <c r="J1869" s="28"/>
    </row>
    <row r="1870" spans="1:10" x14ac:dyDescent="0.3">
      <c r="A1870" s="28"/>
      <c r="B1870" s="28" t="s">
        <v>4246</v>
      </c>
      <c r="C1870" s="28" t="s">
        <v>4250</v>
      </c>
      <c r="D1870" s="28" t="s">
        <v>4073</v>
      </c>
      <c r="E1870" s="28" t="str">
        <f t="shared" si="32"/>
        <v>1.3</v>
      </c>
      <c r="F1870" s="28">
        <v>64</v>
      </c>
      <c r="G1870" s="28" t="s">
        <v>746</v>
      </c>
      <c r="H1870" s="28" t="s">
        <v>44</v>
      </c>
      <c r="I1870" s="28"/>
      <c r="J1870" s="28"/>
    </row>
    <row r="1871" spans="1:10" x14ac:dyDescent="0.3">
      <c r="A1871" s="28"/>
      <c r="B1871" s="28" t="s">
        <v>4251</v>
      </c>
      <c r="C1871" s="28" t="s">
        <v>4252</v>
      </c>
      <c r="D1871" s="28" t="s">
        <v>4253</v>
      </c>
      <c r="E1871" s="28" t="str">
        <f t="shared" si="32"/>
        <v>1.2</v>
      </c>
      <c r="F1871" s="28">
        <v>55</v>
      </c>
      <c r="G1871" s="28" t="s">
        <v>320</v>
      </c>
      <c r="H1871" s="28" t="s">
        <v>1423</v>
      </c>
      <c r="I1871" s="28"/>
      <c r="J1871" s="28"/>
    </row>
    <row r="1872" spans="1:10" x14ac:dyDescent="0.3">
      <c r="A1872" s="28"/>
      <c r="B1872" s="28" t="s">
        <v>4254</v>
      </c>
      <c r="C1872" s="28" t="s">
        <v>4255</v>
      </c>
      <c r="D1872" s="28" t="s">
        <v>4253</v>
      </c>
      <c r="E1872" s="28" t="str">
        <f t="shared" si="32"/>
        <v>1.2</v>
      </c>
      <c r="F1872" s="28">
        <v>87</v>
      </c>
      <c r="G1872" s="28" t="s">
        <v>333</v>
      </c>
      <c r="H1872" s="28" t="s">
        <v>5</v>
      </c>
      <c r="I1872" s="28"/>
      <c r="J1872" s="28"/>
    </row>
    <row r="1873" spans="1:10" x14ac:dyDescent="0.3">
      <c r="A1873" s="28"/>
      <c r="B1873" s="28" t="s">
        <v>4256</v>
      </c>
      <c r="C1873" s="28" t="s">
        <v>4257</v>
      </c>
      <c r="D1873" s="28" t="s">
        <v>4253</v>
      </c>
      <c r="E1873" s="28" t="str">
        <f t="shared" si="32"/>
        <v>1.2</v>
      </c>
      <c r="F1873" s="28">
        <v>64</v>
      </c>
      <c r="G1873" s="28" t="s">
        <v>122</v>
      </c>
      <c r="H1873" s="28" t="s">
        <v>10</v>
      </c>
      <c r="I1873" s="28"/>
      <c r="J1873" s="28"/>
    </row>
    <row r="1874" spans="1:10" x14ac:dyDescent="0.3">
      <c r="A1874" s="28"/>
      <c r="B1874" s="28" t="s">
        <v>4258</v>
      </c>
      <c r="C1874" s="28" t="s">
        <v>4259</v>
      </c>
      <c r="D1874" s="28" t="s">
        <v>4253</v>
      </c>
      <c r="E1874" s="28" t="str">
        <f t="shared" si="32"/>
        <v>1.2</v>
      </c>
      <c r="F1874" s="28">
        <v>73</v>
      </c>
      <c r="G1874" s="28" t="s">
        <v>4051</v>
      </c>
      <c r="H1874" s="28" t="s">
        <v>412</v>
      </c>
      <c r="I1874" s="28"/>
      <c r="J1874" s="28"/>
    </row>
    <row r="1875" spans="1:10" x14ac:dyDescent="0.3">
      <c r="A1875" s="28"/>
      <c r="B1875" s="28" t="s">
        <v>4260</v>
      </c>
      <c r="C1875" s="28" t="s">
        <v>4261</v>
      </c>
      <c r="D1875" s="28" t="s">
        <v>4253</v>
      </c>
      <c r="E1875" s="28" t="str">
        <f t="shared" si="32"/>
        <v>1.2</v>
      </c>
      <c r="F1875" s="28">
        <v>67</v>
      </c>
      <c r="G1875" s="28" t="s">
        <v>145</v>
      </c>
      <c r="H1875" s="28" t="s">
        <v>313</v>
      </c>
      <c r="I1875" s="28"/>
      <c r="J1875" s="28"/>
    </row>
    <row r="1876" spans="1:10" x14ac:dyDescent="0.3">
      <c r="A1876" s="28"/>
      <c r="B1876" s="28"/>
      <c r="C1876" s="28"/>
      <c r="D1876" s="28"/>
      <c r="E1876" s="28" t="str">
        <f t="shared" si="32"/>
        <v/>
      </c>
      <c r="F1876" s="28"/>
      <c r="G1876" s="28"/>
      <c r="H1876" s="28"/>
      <c r="I1876" s="28"/>
      <c r="J1876" s="28"/>
    </row>
    <row r="1877" spans="1:10" x14ac:dyDescent="0.3">
      <c r="A1877" s="28"/>
      <c r="B1877" s="28" t="s">
        <v>4262</v>
      </c>
      <c r="C1877" s="28" t="s">
        <v>4263</v>
      </c>
      <c r="D1877" s="28" t="s">
        <v>4253</v>
      </c>
      <c r="E1877" s="28" t="str">
        <f t="shared" si="32"/>
        <v>1.2</v>
      </c>
      <c r="F1877" s="28" t="s">
        <v>8</v>
      </c>
      <c r="G1877" s="28" t="s">
        <v>3133</v>
      </c>
      <c r="H1877" s="28" t="s">
        <v>4</v>
      </c>
      <c r="I1877" s="28"/>
      <c r="J1877" s="28"/>
    </row>
    <row r="1878" spans="1:10" x14ac:dyDescent="0.3">
      <c r="A1878" s="28"/>
      <c r="B1878" s="28" t="s">
        <v>4264</v>
      </c>
      <c r="C1878" s="28" t="s">
        <v>4265</v>
      </c>
      <c r="D1878" s="28" t="s">
        <v>4253</v>
      </c>
      <c r="E1878" s="28" t="str">
        <f t="shared" si="32"/>
        <v>1.2</v>
      </c>
      <c r="F1878" s="28">
        <v>39</v>
      </c>
      <c r="G1878" s="28" t="s">
        <v>3983</v>
      </c>
      <c r="H1878" s="28" t="s">
        <v>44</v>
      </c>
      <c r="I1878" s="28"/>
      <c r="J1878" s="28"/>
    </row>
    <row r="1879" spans="1:10" x14ac:dyDescent="0.3">
      <c r="A1879" s="28"/>
      <c r="B1879" s="28" t="s">
        <v>4266</v>
      </c>
      <c r="C1879" s="28" t="s">
        <v>4267</v>
      </c>
      <c r="D1879" s="28" t="s">
        <v>4253</v>
      </c>
      <c r="E1879" s="28" t="str">
        <f t="shared" si="32"/>
        <v>1.2</v>
      </c>
      <c r="F1879" s="28">
        <v>69</v>
      </c>
      <c r="G1879" s="28" t="s">
        <v>4268</v>
      </c>
      <c r="H1879" s="28" t="s">
        <v>10</v>
      </c>
      <c r="I1879" s="28"/>
      <c r="J1879" s="28"/>
    </row>
    <row r="1880" spans="1:10" x14ac:dyDescent="0.3">
      <c r="A1880" s="28"/>
      <c r="B1880" s="28" t="s">
        <v>4269</v>
      </c>
      <c r="C1880" s="28" t="s">
        <v>4270</v>
      </c>
      <c r="D1880" s="28" t="s">
        <v>4253</v>
      </c>
      <c r="E1880" s="28" t="str">
        <f t="shared" si="32"/>
        <v>1.2</v>
      </c>
      <c r="F1880" s="28">
        <v>44</v>
      </c>
      <c r="G1880" s="28" t="s">
        <v>368</v>
      </c>
      <c r="H1880" s="28" t="s">
        <v>10</v>
      </c>
      <c r="I1880" s="28"/>
      <c r="J1880" s="28"/>
    </row>
    <row r="1881" spans="1:10" x14ac:dyDescent="0.3">
      <c r="A1881" s="28"/>
      <c r="B1881" s="28" t="s">
        <v>4271</v>
      </c>
      <c r="C1881" s="28" t="s">
        <v>4272</v>
      </c>
      <c r="D1881" s="28" t="s">
        <v>4253</v>
      </c>
      <c r="E1881" s="28" t="str">
        <f t="shared" si="32"/>
        <v>1.2</v>
      </c>
      <c r="F1881" s="28">
        <v>54</v>
      </c>
      <c r="G1881" s="28" t="s">
        <v>145</v>
      </c>
      <c r="H1881" s="28" t="s">
        <v>161</v>
      </c>
      <c r="I1881" s="28"/>
      <c r="J1881" s="28"/>
    </row>
    <row r="1882" spans="1:10" x14ac:dyDescent="0.3">
      <c r="A1882" s="28"/>
      <c r="B1882" s="28" t="s">
        <v>4273</v>
      </c>
      <c r="C1882" s="28" t="s">
        <v>4274</v>
      </c>
      <c r="D1882" s="28" t="s">
        <v>4253</v>
      </c>
      <c r="E1882" s="28" t="str">
        <f t="shared" si="32"/>
        <v>1.2</v>
      </c>
      <c r="F1882" s="28">
        <v>73</v>
      </c>
      <c r="G1882" s="28" t="s">
        <v>3584</v>
      </c>
      <c r="H1882" s="28" t="s">
        <v>1423</v>
      </c>
      <c r="I1882" s="28"/>
      <c r="J1882" s="28"/>
    </row>
    <row r="1883" spans="1:10" x14ac:dyDescent="0.3">
      <c r="A1883" s="28"/>
      <c r="B1883" s="28" t="s">
        <v>4275</v>
      </c>
      <c r="C1883" s="28" t="s">
        <v>4276</v>
      </c>
      <c r="D1883" s="28" t="s">
        <v>4253</v>
      </c>
      <c r="E1883" s="28" t="str">
        <f t="shared" si="32"/>
        <v>1.2</v>
      </c>
      <c r="F1883" s="28">
        <v>55</v>
      </c>
      <c r="G1883" s="28" t="s">
        <v>122</v>
      </c>
      <c r="H1883" s="28" t="s">
        <v>3378</v>
      </c>
      <c r="I1883" s="28"/>
      <c r="J1883" s="28"/>
    </row>
    <row r="1884" spans="1:10" x14ac:dyDescent="0.3">
      <c r="A1884" s="28"/>
      <c r="B1884" s="28" t="s">
        <v>4277</v>
      </c>
      <c r="C1884" s="28" t="s">
        <v>4278</v>
      </c>
      <c r="D1884" s="28" t="s">
        <v>4253</v>
      </c>
      <c r="E1884" s="28" t="str">
        <f t="shared" si="32"/>
        <v>1.2</v>
      </c>
      <c r="F1884" s="28">
        <v>38</v>
      </c>
      <c r="G1884" s="28" t="s">
        <v>2666</v>
      </c>
      <c r="H1884" s="28" t="s">
        <v>2453</v>
      </c>
      <c r="I1884" s="28"/>
      <c r="J1884" s="28"/>
    </row>
    <row r="1885" spans="1:10" x14ac:dyDescent="0.3">
      <c r="A1885" s="28"/>
      <c r="B1885" s="28" t="s">
        <v>4279</v>
      </c>
      <c r="C1885" s="28" t="s">
        <v>4280</v>
      </c>
      <c r="D1885" s="28" t="s">
        <v>4253</v>
      </c>
      <c r="E1885" s="28" t="str">
        <f t="shared" si="32"/>
        <v>1.2</v>
      </c>
      <c r="F1885" s="28">
        <v>75</v>
      </c>
      <c r="G1885" s="28" t="s">
        <v>3195</v>
      </c>
      <c r="H1885" s="28" t="s">
        <v>44</v>
      </c>
      <c r="I1885" s="28"/>
      <c r="J1885" s="28"/>
    </row>
    <row r="1886" spans="1:10" x14ac:dyDescent="0.3">
      <c r="A1886" s="28"/>
      <c r="B1886" s="28" t="s">
        <v>4281</v>
      </c>
      <c r="C1886" s="28" t="s">
        <v>4282</v>
      </c>
      <c r="D1886" s="28" t="s">
        <v>4253</v>
      </c>
      <c r="E1886" s="28" t="str">
        <f t="shared" si="32"/>
        <v>1.2</v>
      </c>
      <c r="F1886" s="28" t="s">
        <v>8</v>
      </c>
      <c r="G1886" s="28" t="s">
        <v>145</v>
      </c>
      <c r="H1886" s="28" t="s">
        <v>313</v>
      </c>
      <c r="I1886" s="28"/>
      <c r="J1886" s="28"/>
    </row>
    <row r="1887" spans="1:10" x14ac:dyDescent="0.3">
      <c r="A1887" s="28"/>
      <c r="B1887" s="28"/>
      <c r="C1887" s="28"/>
      <c r="D1887" s="28"/>
      <c r="E1887" s="28" t="str">
        <f t="shared" si="32"/>
        <v/>
      </c>
      <c r="F1887" s="28"/>
      <c r="G1887" s="28"/>
      <c r="H1887" s="28"/>
      <c r="I1887" s="28"/>
      <c r="J1887" s="28"/>
    </row>
    <row r="1888" spans="1:10" x14ac:dyDescent="0.3">
      <c r="A1888" s="28"/>
      <c r="B1888" s="28" t="s">
        <v>4283</v>
      </c>
      <c r="C1888" s="28" t="s">
        <v>4284</v>
      </c>
      <c r="D1888" s="28" t="s">
        <v>4253</v>
      </c>
      <c r="E1888" s="28" t="str">
        <f t="shared" si="32"/>
        <v>1.2</v>
      </c>
      <c r="F1888" s="28">
        <v>60</v>
      </c>
      <c r="G1888" s="28" t="s">
        <v>435</v>
      </c>
      <c r="H1888" s="28" t="s">
        <v>10</v>
      </c>
      <c r="I1888" s="28"/>
      <c r="J1888" s="28"/>
    </row>
    <row r="1889" spans="1:10" x14ac:dyDescent="0.3">
      <c r="A1889" s="28"/>
      <c r="B1889" s="28" t="s">
        <v>4285</v>
      </c>
      <c r="C1889" s="28" t="s">
        <v>4286</v>
      </c>
      <c r="D1889" s="28" t="s">
        <v>4253</v>
      </c>
      <c r="E1889" s="28" t="str">
        <f t="shared" si="32"/>
        <v>1.2</v>
      </c>
      <c r="F1889" s="28" t="s">
        <v>8</v>
      </c>
      <c r="G1889" s="28" t="s">
        <v>145</v>
      </c>
      <c r="H1889" s="28" t="s">
        <v>313</v>
      </c>
      <c r="I1889" s="28"/>
      <c r="J1889" s="28"/>
    </row>
    <row r="1890" spans="1:10" x14ac:dyDescent="0.3">
      <c r="A1890" s="28"/>
      <c r="B1890" s="28" t="s">
        <v>4287</v>
      </c>
      <c r="C1890" s="28" t="s">
        <v>4288</v>
      </c>
      <c r="D1890" s="28" t="s">
        <v>4253</v>
      </c>
      <c r="E1890" s="28" t="str">
        <f t="shared" si="32"/>
        <v>1.2</v>
      </c>
      <c r="F1890" s="28">
        <v>62</v>
      </c>
      <c r="G1890" s="28" t="s">
        <v>122</v>
      </c>
      <c r="H1890" s="28" t="s">
        <v>146</v>
      </c>
      <c r="I1890" s="28"/>
      <c r="J1890" s="28"/>
    </row>
    <row r="1891" spans="1:10" x14ac:dyDescent="0.3">
      <c r="A1891" s="28"/>
      <c r="B1891" s="28" t="s">
        <v>4289</v>
      </c>
      <c r="C1891" s="28" t="s">
        <v>4290</v>
      </c>
      <c r="D1891" s="28" t="s">
        <v>4253</v>
      </c>
      <c r="E1891" s="28" t="str">
        <f t="shared" si="32"/>
        <v>1.2</v>
      </c>
      <c r="F1891" s="28">
        <v>85</v>
      </c>
      <c r="G1891" s="28" t="s">
        <v>4151</v>
      </c>
      <c r="H1891" s="28" t="s">
        <v>44</v>
      </c>
      <c r="I1891" s="28"/>
      <c r="J1891" s="28"/>
    </row>
    <row r="1892" spans="1:10" x14ac:dyDescent="0.3">
      <c r="A1892" s="28"/>
      <c r="B1892" s="28" t="s">
        <v>4291</v>
      </c>
      <c r="C1892" s="28" t="s">
        <v>4292</v>
      </c>
      <c r="D1892" s="28" t="s">
        <v>4253</v>
      </c>
      <c r="E1892" s="28" t="str">
        <f t="shared" si="32"/>
        <v>1.2</v>
      </c>
      <c r="F1892" s="28">
        <v>69</v>
      </c>
      <c r="G1892" s="28" t="s">
        <v>1630</v>
      </c>
      <c r="H1892" s="28" t="s">
        <v>166</v>
      </c>
      <c r="I1892" s="28"/>
      <c r="J1892" s="28"/>
    </row>
    <row r="1893" spans="1:10" x14ac:dyDescent="0.3">
      <c r="A1893" s="28"/>
      <c r="B1893" s="28" t="s">
        <v>4293</v>
      </c>
      <c r="C1893" s="28" t="s">
        <v>4294</v>
      </c>
      <c r="D1893" s="28" t="s">
        <v>4253</v>
      </c>
      <c r="E1893" s="28" t="str">
        <f t="shared" si="32"/>
        <v>1.2</v>
      </c>
      <c r="F1893" s="28">
        <v>55</v>
      </c>
      <c r="G1893" s="28" t="s">
        <v>4295</v>
      </c>
      <c r="H1893" s="28" t="s">
        <v>161</v>
      </c>
      <c r="I1893" s="28"/>
      <c r="J1893" s="28"/>
    </row>
    <row r="1894" spans="1:10" x14ac:dyDescent="0.3">
      <c r="A1894" s="28"/>
      <c r="B1894" s="28" t="s">
        <v>4293</v>
      </c>
      <c r="C1894" s="28" t="s">
        <v>4296</v>
      </c>
      <c r="D1894" s="28" t="s">
        <v>4253</v>
      </c>
      <c r="E1894" s="28" t="str">
        <f t="shared" si="32"/>
        <v>1.2</v>
      </c>
      <c r="F1894" s="28">
        <v>63</v>
      </c>
      <c r="G1894" s="28" t="s">
        <v>199</v>
      </c>
      <c r="H1894" s="28" t="s">
        <v>44</v>
      </c>
      <c r="I1894" s="28"/>
      <c r="J1894" s="28"/>
    </row>
    <row r="1895" spans="1:10" x14ac:dyDescent="0.3">
      <c r="A1895" s="28"/>
      <c r="B1895" s="28" t="s">
        <v>4297</v>
      </c>
      <c r="C1895" s="28" t="s">
        <v>4298</v>
      </c>
      <c r="D1895" s="28" t="s">
        <v>4253</v>
      </c>
      <c r="E1895" s="28" t="str">
        <f t="shared" si="32"/>
        <v>1.2</v>
      </c>
      <c r="F1895" s="28">
        <v>49</v>
      </c>
      <c r="G1895" s="28" t="s">
        <v>122</v>
      </c>
      <c r="H1895" s="28" t="s">
        <v>10</v>
      </c>
      <c r="I1895" s="28"/>
      <c r="J1895" s="28"/>
    </row>
    <row r="1896" spans="1:10" x14ac:dyDescent="0.3">
      <c r="A1896" s="28"/>
      <c r="B1896" s="28" t="s">
        <v>4299</v>
      </c>
      <c r="C1896" s="28" t="s">
        <v>4300</v>
      </c>
      <c r="D1896" s="28" t="s">
        <v>4253</v>
      </c>
      <c r="E1896" s="28" t="str">
        <f t="shared" si="32"/>
        <v>1.2</v>
      </c>
      <c r="F1896" s="28">
        <v>55</v>
      </c>
      <c r="G1896" s="28" t="s">
        <v>4106</v>
      </c>
      <c r="H1896" s="28" t="s">
        <v>438</v>
      </c>
      <c r="I1896" s="28"/>
      <c r="J1896" s="28"/>
    </row>
    <row r="1897" spans="1:10" x14ac:dyDescent="0.3">
      <c r="A1897" s="28"/>
      <c r="B1897" s="28" t="s">
        <v>4301</v>
      </c>
      <c r="C1897" s="28" t="s">
        <v>4302</v>
      </c>
      <c r="D1897" s="28" t="s">
        <v>4253</v>
      </c>
      <c r="E1897" s="28" t="str">
        <f t="shared" si="32"/>
        <v>1.2</v>
      </c>
      <c r="F1897" s="28">
        <v>66</v>
      </c>
      <c r="G1897" s="28" t="s">
        <v>4109</v>
      </c>
      <c r="H1897" s="28" t="s">
        <v>161</v>
      </c>
      <c r="I1897" s="28"/>
      <c r="J1897" s="28"/>
    </row>
    <row r="1898" spans="1:10" x14ac:dyDescent="0.3">
      <c r="A1898" s="28"/>
      <c r="B1898" s="28"/>
      <c r="C1898" s="28"/>
      <c r="D1898" s="28"/>
      <c r="E1898" s="28" t="str">
        <f t="shared" si="32"/>
        <v/>
      </c>
      <c r="F1898" s="28"/>
      <c r="G1898" s="28"/>
      <c r="H1898" s="28"/>
      <c r="I1898" s="28"/>
      <c r="J1898" s="28"/>
    </row>
    <row r="1899" spans="1:10" x14ac:dyDescent="0.3">
      <c r="A1899" s="28"/>
      <c r="B1899" s="28" t="s">
        <v>4303</v>
      </c>
      <c r="C1899" s="28" t="s">
        <v>4304</v>
      </c>
      <c r="D1899" s="28" t="s">
        <v>4253</v>
      </c>
      <c r="E1899" s="28" t="str">
        <f t="shared" si="32"/>
        <v>1.2</v>
      </c>
      <c r="F1899" s="28">
        <v>61</v>
      </c>
      <c r="G1899" s="28" t="s">
        <v>4305</v>
      </c>
      <c r="H1899" s="28" t="s">
        <v>412</v>
      </c>
      <c r="I1899" s="28"/>
      <c r="J1899" s="28"/>
    </row>
    <row r="1900" spans="1:10" x14ac:dyDescent="0.3">
      <c r="A1900" s="28"/>
      <c r="B1900" s="28" t="s">
        <v>4306</v>
      </c>
      <c r="C1900" s="28" t="s">
        <v>4307</v>
      </c>
      <c r="D1900" s="28" t="s">
        <v>4253</v>
      </c>
      <c r="E1900" s="28" t="str">
        <f t="shared" si="32"/>
        <v>1.2</v>
      </c>
      <c r="F1900" s="28">
        <v>57</v>
      </c>
      <c r="G1900" s="28" t="s">
        <v>4308</v>
      </c>
      <c r="H1900" s="28" t="s">
        <v>912</v>
      </c>
      <c r="I1900" s="28"/>
      <c r="J1900" s="28"/>
    </row>
    <row r="1901" spans="1:10" x14ac:dyDescent="0.3">
      <c r="A1901" s="28"/>
      <c r="B1901" s="28" t="s">
        <v>4309</v>
      </c>
      <c r="C1901" s="28" t="s">
        <v>4310</v>
      </c>
      <c r="D1901" s="28" t="s">
        <v>4253</v>
      </c>
      <c r="E1901" s="28" t="str">
        <f t="shared" si="32"/>
        <v>1.2</v>
      </c>
      <c r="F1901" s="28">
        <v>85</v>
      </c>
      <c r="G1901" s="28" t="s">
        <v>1302</v>
      </c>
      <c r="H1901" s="28" t="s">
        <v>44</v>
      </c>
      <c r="I1901" s="28"/>
      <c r="J1901" s="28"/>
    </row>
    <row r="1902" spans="1:10" x14ac:dyDescent="0.3">
      <c r="A1902" s="28"/>
      <c r="B1902" s="28" t="s">
        <v>4311</v>
      </c>
      <c r="C1902" s="28" t="s">
        <v>4312</v>
      </c>
      <c r="D1902" s="28" t="s">
        <v>4253</v>
      </c>
      <c r="E1902" s="28" t="str">
        <f t="shared" si="32"/>
        <v>1.2</v>
      </c>
      <c r="F1902" s="28">
        <v>58</v>
      </c>
      <c r="G1902" s="28" t="s">
        <v>122</v>
      </c>
      <c r="H1902" s="28" t="s">
        <v>10</v>
      </c>
      <c r="I1902" s="28"/>
      <c r="J1902" s="28"/>
    </row>
    <row r="1903" spans="1:10" x14ac:dyDescent="0.3">
      <c r="A1903" s="28"/>
      <c r="B1903" s="28" t="s">
        <v>4313</v>
      </c>
      <c r="C1903" s="28" t="s">
        <v>4314</v>
      </c>
      <c r="D1903" s="28" t="s">
        <v>4253</v>
      </c>
      <c r="E1903" s="28" t="str">
        <f t="shared" si="32"/>
        <v>1.2</v>
      </c>
      <c r="F1903" s="28">
        <v>65</v>
      </c>
      <c r="G1903" s="28" t="s">
        <v>122</v>
      </c>
      <c r="H1903" s="28" t="s">
        <v>10</v>
      </c>
      <c r="I1903" s="28"/>
      <c r="J1903" s="28"/>
    </row>
    <row r="1904" spans="1:10" x14ac:dyDescent="0.3">
      <c r="A1904" s="28"/>
      <c r="B1904" s="28" t="s">
        <v>4315</v>
      </c>
      <c r="C1904" s="28" t="s">
        <v>4316</v>
      </c>
      <c r="D1904" s="28" t="s">
        <v>4253</v>
      </c>
      <c r="E1904" s="28" t="str">
        <f t="shared" si="32"/>
        <v>1.2</v>
      </c>
      <c r="F1904" s="28">
        <v>65</v>
      </c>
      <c r="G1904" s="28" t="s">
        <v>4109</v>
      </c>
      <c r="H1904" s="28" t="s">
        <v>161</v>
      </c>
      <c r="I1904" s="28"/>
      <c r="J1904" s="28"/>
    </row>
    <row r="1905" spans="1:10" x14ac:dyDescent="0.3">
      <c r="A1905" s="28"/>
      <c r="B1905" s="28" t="s">
        <v>4317</v>
      </c>
      <c r="C1905" s="28" t="s">
        <v>4318</v>
      </c>
      <c r="D1905" s="28" t="s">
        <v>4253</v>
      </c>
      <c r="E1905" s="28" t="str">
        <f t="shared" si="32"/>
        <v>1.2</v>
      </c>
      <c r="F1905" s="28">
        <v>55</v>
      </c>
      <c r="G1905" s="28" t="s">
        <v>4319</v>
      </c>
      <c r="H1905" s="28" t="s">
        <v>10</v>
      </c>
      <c r="I1905" s="28"/>
      <c r="J1905" s="28"/>
    </row>
    <row r="1906" spans="1:10" x14ac:dyDescent="0.3">
      <c r="A1906" s="28"/>
      <c r="B1906" s="28" t="s">
        <v>4320</v>
      </c>
      <c r="C1906" s="28" t="s">
        <v>4321</v>
      </c>
      <c r="D1906" s="28" t="s">
        <v>4253</v>
      </c>
      <c r="E1906" s="28" t="str">
        <f t="shared" si="32"/>
        <v>1.2</v>
      </c>
      <c r="F1906" s="28">
        <v>48</v>
      </c>
      <c r="G1906" s="28" t="s">
        <v>4192</v>
      </c>
      <c r="H1906" s="28" t="s">
        <v>494</v>
      </c>
      <c r="I1906" s="28"/>
      <c r="J1906" s="28"/>
    </row>
    <row r="1907" spans="1:10" x14ac:dyDescent="0.3">
      <c r="A1907" s="28"/>
      <c r="B1907" s="28" t="s">
        <v>4322</v>
      </c>
      <c r="C1907" s="28" t="s">
        <v>4323</v>
      </c>
      <c r="D1907" s="28" t="s">
        <v>4253</v>
      </c>
      <c r="E1907" s="28" t="str">
        <f t="shared" si="32"/>
        <v>1.2</v>
      </c>
      <c r="F1907" s="28">
        <v>81</v>
      </c>
      <c r="G1907" s="28" t="s">
        <v>1444</v>
      </c>
      <c r="H1907" s="28" t="s">
        <v>44</v>
      </c>
      <c r="I1907" s="28"/>
      <c r="J1907" s="28"/>
    </row>
    <row r="1908" spans="1:10" x14ac:dyDescent="0.3">
      <c r="A1908" s="28"/>
      <c r="B1908" s="28" t="s">
        <v>4324</v>
      </c>
      <c r="C1908" s="28" t="s">
        <v>4325</v>
      </c>
      <c r="D1908" s="28" t="s">
        <v>4253</v>
      </c>
      <c r="E1908" s="28" t="str">
        <f t="shared" si="32"/>
        <v>1.2</v>
      </c>
      <c r="F1908" s="28">
        <v>61</v>
      </c>
      <c r="G1908" s="28" t="s">
        <v>1444</v>
      </c>
      <c r="H1908" s="28" t="s">
        <v>44</v>
      </c>
      <c r="I1908" s="28"/>
      <c r="J1908" s="28"/>
    </row>
    <row r="1909" spans="1:10" x14ac:dyDescent="0.3">
      <c r="A1909" s="28"/>
      <c r="B1909" s="28"/>
      <c r="C1909" s="28"/>
      <c r="D1909" s="28"/>
      <c r="E1909" s="28" t="str">
        <f t="shared" si="32"/>
        <v/>
      </c>
      <c r="F1909" s="28"/>
      <c r="G1909" s="28"/>
      <c r="H1909" s="28"/>
      <c r="I1909" s="28"/>
      <c r="J1909" s="28"/>
    </row>
    <row r="1910" spans="1:10" x14ac:dyDescent="0.3">
      <c r="A1910" s="28"/>
      <c r="B1910" s="28" t="s">
        <v>4326</v>
      </c>
      <c r="C1910" s="28" t="s">
        <v>4327</v>
      </c>
      <c r="D1910" s="28" t="s">
        <v>4253</v>
      </c>
      <c r="E1910" s="28" t="str">
        <f t="shared" si="32"/>
        <v>1.2</v>
      </c>
      <c r="F1910" s="28">
        <v>70</v>
      </c>
      <c r="G1910" s="28" t="s">
        <v>122</v>
      </c>
      <c r="H1910" s="28" t="s">
        <v>10</v>
      </c>
      <c r="I1910" s="28"/>
      <c r="J1910" s="28"/>
    </row>
    <row r="1911" spans="1:10" x14ac:dyDescent="0.3">
      <c r="A1911" s="28"/>
      <c r="B1911" s="28" t="s">
        <v>4328</v>
      </c>
      <c r="C1911" s="28" t="s">
        <v>4329</v>
      </c>
      <c r="D1911" s="28" t="s">
        <v>4253</v>
      </c>
      <c r="E1911" s="28" t="str">
        <f t="shared" si="32"/>
        <v>1.2</v>
      </c>
      <c r="F1911" s="28">
        <v>49</v>
      </c>
      <c r="G1911" s="28" t="s">
        <v>189</v>
      </c>
      <c r="H1911" s="28" t="s">
        <v>10</v>
      </c>
      <c r="I1911" s="28"/>
      <c r="J1911" s="28"/>
    </row>
    <row r="1912" spans="1:10" x14ac:dyDescent="0.3">
      <c r="A1912" s="28"/>
      <c r="B1912" s="28" t="s">
        <v>4330</v>
      </c>
      <c r="C1912" s="28" t="s">
        <v>4331</v>
      </c>
      <c r="D1912" s="28" t="s">
        <v>4253</v>
      </c>
      <c r="E1912" s="28" t="str">
        <f t="shared" si="32"/>
        <v>1.2</v>
      </c>
      <c r="F1912" s="28">
        <v>78</v>
      </c>
      <c r="G1912" s="28" t="s">
        <v>722</v>
      </c>
      <c r="H1912" s="28" t="s">
        <v>44</v>
      </c>
      <c r="I1912" s="28"/>
      <c r="J1912" s="28"/>
    </row>
    <row r="1913" spans="1:10" x14ac:dyDescent="0.3">
      <c r="A1913" s="28"/>
      <c r="B1913" s="28" t="s">
        <v>4332</v>
      </c>
      <c r="C1913" s="28" t="s">
        <v>4333</v>
      </c>
      <c r="D1913" s="28" t="s">
        <v>4253</v>
      </c>
      <c r="E1913" s="28" t="str">
        <f t="shared" si="32"/>
        <v>1.2</v>
      </c>
      <c r="F1913" s="28">
        <v>49</v>
      </c>
      <c r="G1913" s="28" t="s">
        <v>642</v>
      </c>
      <c r="H1913" s="28" t="s">
        <v>10</v>
      </c>
      <c r="I1913" s="28"/>
      <c r="J1913" s="28"/>
    </row>
    <row r="1914" spans="1:10" x14ac:dyDescent="0.3">
      <c r="A1914" s="28"/>
      <c r="B1914" s="28" t="s">
        <v>4334</v>
      </c>
      <c r="C1914" s="28" t="s">
        <v>4335</v>
      </c>
      <c r="D1914" s="28" t="s">
        <v>4253</v>
      </c>
      <c r="E1914" s="28" t="str">
        <f t="shared" si="32"/>
        <v>1.2</v>
      </c>
      <c r="F1914" s="28">
        <v>61</v>
      </c>
      <c r="G1914" s="28" t="s">
        <v>514</v>
      </c>
      <c r="H1914" s="28" t="s">
        <v>10</v>
      </c>
      <c r="I1914" s="28"/>
      <c r="J1914" s="28"/>
    </row>
    <row r="1915" spans="1:10" x14ac:dyDescent="0.3">
      <c r="A1915" s="28"/>
      <c r="B1915" s="28" t="s">
        <v>4336</v>
      </c>
      <c r="C1915" s="28" t="s">
        <v>4337</v>
      </c>
      <c r="D1915" s="28" t="s">
        <v>4253</v>
      </c>
      <c r="E1915" s="28" t="str">
        <f t="shared" si="32"/>
        <v>1.2</v>
      </c>
      <c r="F1915" s="28" t="s">
        <v>8</v>
      </c>
      <c r="G1915" s="28" t="s">
        <v>150</v>
      </c>
      <c r="H1915" s="28" t="s">
        <v>3</v>
      </c>
      <c r="I1915" s="28"/>
      <c r="J1915" s="28"/>
    </row>
    <row r="1916" spans="1:10" x14ac:dyDescent="0.3">
      <c r="A1916" s="28"/>
      <c r="B1916" s="28" t="s">
        <v>4336</v>
      </c>
      <c r="C1916" s="28" t="s">
        <v>4338</v>
      </c>
      <c r="D1916" s="28" t="s">
        <v>4253</v>
      </c>
      <c r="E1916" s="28" t="str">
        <f t="shared" si="32"/>
        <v>1.2</v>
      </c>
      <c r="F1916" s="28" t="s">
        <v>8</v>
      </c>
      <c r="G1916" s="28" t="s">
        <v>150</v>
      </c>
      <c r="H1916" s="28" t="s">
        <v>3</v>
      </c>
      <c r="I1916" s="28"/>
      <c r="J1916" s="28"/>
    </row>
    <row r="1917" spans="1:10" x14ac:dyDescent="0.3">
      <c r="A1917" s="28"/>
      <c r="B1917" s="28" t="s">
        <v>4339</v>
      </c>
      <c r="C1917" s="28" t="s">
        <v>4340</v>
      </c>
      <c r="D1917" s="28" t="s">
        <v>4253</v>
      </c>
      <c r="E1917" s="28" t="str">
        <f t="shared" si="32"/>
        <v>1.2</v>
      </c>
      <c r="F1917" s="28">
        <v>45</v>
      </c>
      <c r="G1917" s="28" t="s">
        <v>320</v>
      </c>
      <c r="H1917" s="28" t="s">
        <v>563</v>
      </c>
      <c r="I1917" s="28"/>
      <c r="J1917" s="28"/>
    </row>
    <row r="1918" spans="1:10" x14ac:dyDescent="0.3">
      <c r="A1918" s="28"/>
      <c r="B1918" s="28" t="s">
        <v>4341</v>
      </c>
      <c r="C1918" s="28" t="s">
        <v>4342</v>
      </c>
      <c r="D1918" s="28" t="s">
        <v>4253</v>
      </c>
      <c r="E1918" s="28" t="str">
        <f t="shared" si="32"/>
        <v>1.2</v>
      </c>
      <c r="F1918" s="28">
        <v>52</v>
      </c>
      <c r="G1918" s="28" t="s">
        <v>268</v>
      </c>
      <c r="H1918" s="28" t="s">
        <v>161</v>
      </c>
      <c r="I1918" s="28"/>
      <c r="J1918" s="28"/>
    </row>
    <row r="1919" spans="1:10" x14ac:dyDescent="0.3">
      <c r="A1919" s="28"/>
      <c r="B1919" s="28" t="s">
        <v>4343</v>
      </c>
      <c r="C1919" s="28" t="s">
        <v>4344</v>
      </c>
      <c r="D1919" s="28" t="s">
        <v>4253</v>
      </c>
      <c r="E1919" s="28" t="str">
        <f t="shared" si="32"/>
        <v>1.2</v>
      </c>
      <c r="F1919" s="28" t="s">
        <v>8</v>
      </c>
      <c r="G1919" s="28" t="s">
        <v>145</v>
      </c>
      <c r="H1919" s="28" t="s">
        <v>313</v>
      </c>
      <c r="I1919" s="28"/>
      <c r="J1919" s="28"/>
    </row>
    <row r="1920" spans="1:10" x14ac:dyDescent="0.3">
      <c r="A1920" s="28"/>
      <c r="B1920" s="28"/>
      <c r="C1920" s="28"/>
      <c r="D1920" s="28"/>
      <c r="E1920" s="28" t="str">
        <f t="shared" si="32"/>
        <v/>
      </c>
      <c r="F1920" s="28"/>
      <c r="G1920" s="28"/>
      <c r="H1920" s="28"/>
      <c r="I1920" s="28"/>
      <c r="J1920" s="28"/>
    </row>
    <row r="1921" spans="1:10" x14ac:dyDescent="0.3">
      <c r="A1921" s="28"/>
      <c r="B1921" s="28" t="s">
        <v>4345</v>
      </c>
      <c r="C1921" s="28" t="s">
        <v>4346</v>
      </c>
      <c r="D1921" s="28" t="s">
        <v>4253</v>
      </c>
      <c r="E1921" s="28" t="str">
        <f t="shared" si="32"/>
        <v>1.2</v>
      </c>
      <c r="F1921" s="28">
        <v>71</v>
      </c>
      <c r="G1921" s="28" t="s">
        <v>722</v>
      </c>
      <c r="H1921" s="28" t="s">
        <v>364</v>
      </c>
      <c r="I1921" s="28"/>
      <c r="J1921" s="28"/>
    </row>
    <row r="1922" spans="1:10" x14ac:dyDescent="0.3">
      <c r="A1922" s="28"/>
      <c r="B1922" s="28" t="s">
        <v>4347</v>
      </c>
      <c r="C1922" s="28" t="s">
        <v>4348</v>
      </c>
      <c r="D1922" s="28" t="s">
        <v>4253</v>
      </c>
      <c r="E1922" s="28" t="str">
        <f t="shared" si="32"/>
        <v>1.2</v>
      </c>
      <c r="F1922" s="28">
        <v>71</v>
      </c>
      <c r="G1922" s="28" t="s">
        <v>4349</v>
      </c>
      <c r="H1922" s="28" t="s">
        <v>44</v>
      </c>
      <c r="I1922" s="28"/>
      <c r="J1922" s="28"/>
    </row>
    <row r="1923" spans="1:10" x14ac:dyDescent="0.3">
      <c r="A1923" s="28"/>
      <c r="B1923" s="28" t="s">
        <v>4350</v>
      </c>
      <c r="C1923" s="28" t="s">
        <v>4351</v>
      </c>
      <c r="D1923" s="28" t="s">
        <v>4253</v>
      </c>
      <c r="E1923" s="28" t="str">
        <f t="shared" si="32"/>
        <v>1.2</v>
      </c>
      <c r="F1923" s="28">
        <v>75</v>
      </c>
      <c r="G1923" s="28" t="s">
        <v>63</v>
      </c>
      <c r="H1923" s="28" t="s">
        <v>6</v>
      </c>
      <c r="I1923" s="28"/>
      <c r="J1923" s="28"/>
    </row>
    <row r="1924" spans="1:10" x14ac:dyDescent="0.3">
      <c r="A1924" s="28"/>
      <c r="B1924" s="28" t="s">
        <v>4352</v>
      </c>
      <c r="C1924" s="28" t="s">
        <v>4353</v>
      </c>
      <c r="D1924" s="28" t="s">
        <v>4253</v>
      </c>
      <c r="E1924" s="28" t="str">
        <f t="shared" si="32"/>
        <v>1.2</v>
      </c>
      <c r="F1924" s="28">
        <v>75</v>
      </c>
      <c r="G1924" s="28" t="s">
        <v>165</v>
      </c>
      <c r="H1924" s="28" t="s">
        <v>44</v>
      </c>
      <c r="I1924" s="28"/>
      <c r="J1924" s="28"/>
    </row>
    <row r="1925" spans="1:10" x14ac:dyDescent="0.3">
      <c r="A1925" s="28"/>
      <c r="B1925" s="28" t="s">
        <v>4354</v>
      </c>
      <c r="C1925" s="28" t="s">
        <v>4355</v>
      </c>
      <c r="D1925" s="28" t="s">
        <v>4253</v>
      </c>
      <c r="E1925" s="28" t="str">
        <f t="shared" si="32"/>
        <v>1.2</v>
      </c>
      <c r="F1925" s="28">
        <v>60</v>
      </c>
      <c r="G1925" s="28" t="s">
        <v>1365</v>
      </c>
      <c r="H1925" s="28" t="s">
        <v>273</v>
      </c>
      <c r="I1925" s="28"/>
      <c r="J1925" s="28"/>
    </row>
    <row r="1926" spans="1:10" x14ac:dyDescent="0.3">
      <c r="A1926" s="28"/>
      <c r="B1926" s="28" t="s">
        <v>4356</v>
      </c>
      <c r="C1926" s="28" t="s">
        <v>4357</v>
      </c>
      <c r="D1926" s="28" t="s">
        <v>4253</v>
      </c>
      <c r="E1926" s="28" t="str">
        <f t="shared" si="32"/>
        <v>1.2</v>
      </c>
      <c r="F1926" s="28" t="s">
        <v>8</v>
      </c>
      <c r="G1926" s="28" t="s">
        <v>374</v>
      </c>
      <c r="H1926" s="28" t="s">
        <v>4</v>
      </c>
      <c r="I1926" s="28"/>
      <c r="J1926" s="28"/>
    </row>
    <row r="1927" spans="1:10" x14ac:dyDescent="0.3">
      <c r="A1927" s="28"/>
      <c r="B1927" s="28" t="s">
        <v>4358</v>
      </c>
      <c r="C1927" s="28" t="s">
        <v>4359</v>
      </c>
      <c r="D1927" s="28" t="s">
        <v>4253</v>
      </c>
      <c r="E1927" s="28" t="str">
        <f t="shared" si="32"/>
        <v>1.2</v>
      </c>
      <c r="F1927" s="28" t="s">
        <v>8</v>
      </c>
      <c r="G1927" s="28" t="s">
        <v>3071</v>
      </c>
      <c r="H1927" s="28" t="s">
        <v>10</v>
      </c>
      <c r="I1927" s="28"/>
      <c r="J1927" s="28"/>
    </row>
    <row r="1928" spans="1:10" x14ac:dyDescent="0.3">
      <c r="A1928" s="28"/>
      <c r="B1928" s="28" t="s">
        <v>4358</v>
      </c>
      <c r="C1928" s="28" t="s">
        <v>4360</v>
      </c>
      <c r="D1928" s="28" t="s">
        <v>4253</v>
      </c>
      <c r="E1928" s="28" t="str">
        <f t="shared" ref="E1928:E1991" si="33">MID(D1928,2,3)</f>
        <v>1.2</v>
      </c>
      <c r="F1928" s="28">
        <v>36</v>
      </c>
      <c r="G1928" s="28" t="s">
        <v>4361</v>
      </c>
      <c r="H1928" s="28" t="s">
        <v>10</v>
      </c>
      <c r="I1928" s="28"/>
      <c r="J1928" s="28"/>
    </row>
    <row r="1929" spans="1:10" x14ac:dyDescent="0.3">
      <c r="A1929" s="28"/>
      <c r="B1929" s="28" t="s">
        <v>4358</v>
      </c>
      <c r="C1929" s="28" t="s">
        <v>4362</v>
      </c>
      <c r="D1929" s="28" t="s">
        <v>4253</v>
      </c>
      <c r="E1929" s="28" t="str">
        <f t="shared" si="33"/>
        <v>1.2</v>
      </c>
      <c r="F1929" s="28">
        <v>82</v>
      </c>
      <c r="G1929" s="28" t="s">
        <v>306</v>
      </c>
      <c r="H1929" s="28" t="s">
        <v>44</v>
      </c>
      <c r="I1929" s="28"/>
      <c r="J1929" s="28"/>
    </row>
    <row r="1930" spans="1:10" x14ac:dyDescent="0.3">
      <c r="A1930" s="28"/>
      <c r="B1930" s="28" t="s">
        <v>4363</v>
      </c>
      <c r="C1930" s="28" t="s">
        <v>4364</v>
      </c>
      <c r="D1930" s="28" t="s">
        <v>4253</v>
      </c>
      <c r="E1930" s="28" t="str">
        <f t="shared" si="33"/>
        <v>1.2</v>
      </c>
      <c r="F1930" s="28">
        <v>74</v>
      </c>
      <c r="G1930" s="28" t="s">
        <v>122</v>
      </c>
      <c r="H1930" s="28" t="s">
        <v>7</v>
      </c>
      <c r="I1930" s="28"/>
      <c r="J1930" s="28"/>
    </row>
    <row r="1931" spans="1:10" x14ac:dyDescent="0.3">
      <c r="A1931" s="28"/>
      <c r="B1931" s="28"/>
      <c r="C1931" s="28"/>
      <c r="D1931" s="28"/>
      <c r="E1931" s="28" t="str">
        <f t="shared" si="33"/>
        <v/>
      </c>
      <c r="F1931" s="28"/>
      <c r="G1931" s="28"/>
      <c r="H1931" s="28"/>
      <c r="I1931" s="28"/>
      <c r="J1931" s="28"/>
    </row>
    <row r="1932" spans="1:10" x14ac:dyDescent="0.3">
      <c r="A1932" s="28"/>
      <c r="B1932" s="28" t="s">
        <v>4365</v>
      </c>
      <c r="C1932" s="28" t="s">
        <v>4366</v>
      </c>
      <c r="D1932" s="28" t="s">
        <v>4253</v>
      </c>
      <c r="E1932" s="28" t="str">
        <f t="shared" si="33"/>
        <v>1.2</v>
      </c>
      <c r="F1932" s="28">
        <v>53</v>
      </c>
      <c r="G1932" s="28" t="s">
        <v>4367</v>
      </c>
      <c r="H1932" s="28" t="s">
        <v>146</v>
      </c>
      <c r="I1932" s="28"/>
      <c r="J1932" s="28"/>
    </row>
    <row r="1933" spans="1:10" x14ac:dyDescent="0.3">
      <c r="A1933" s="28"/>
      <c r="B1933" s="28" t="s">
        <v>4368</v>
      </c>
      <c r="C1933" s="28" t="s">
        <v>4369</v>
      </c>
      <c r="D1933" s="28" t="s">
        <v>4253</v>
      </c>
      <c r="E1933" s="28" t="str">
        <f t="shared" si="33"/>
        <v>1.2</v>
      </c>
      <c r="F1933" s="28">
        <v>55</v>
      </c>
      <c r="G1933" s="28" t="s">
        <v>176</v>
      </c>
      <c r="H1933" s="28" t="s">
        <v>1551</v>
      </c>
      <c r="I1933" s="28"/>
      <c r="J1933" s="28"/>
    </row>
    <row r="1934" spans="1:10" x14ac:dyDescent="0.3">
      <c r="A1934" s="28"/>
      <c r="B1934" s="28" t="s">
        <v>4370</v>
      </c>
      <c r="C1934" s="28" t="s">
        <v>4371</v>
      </c>
      <c r="D1934" s="28" t="s">
        <v>4253</v>
      </c>
      <c r="E1934" s="28" t="str">
        <f t="shared" si="33"/>
        <v>1.2</v>
      </c>
      <c r="F1934" s="28">
        <v>74</v>
      </c>
      <c r="G1934" s="28" t="s">
        <v>1576</v>
      </c>
      <c r="H1934" s="28" t="s">
        <v>5</v>
      </c>
      <c r="I1934" s="28"/>
      <c r="J1934" s="28"/>
    </row>
    <row r="1935" spans="1:10" x14ac:dyDescent="0.3">
      <c r="A1935" s="28"/>
      <c r="B1935" s="28" t="s">
        <v>4372</v>
      </c>
      <c r="C1935" s="28" t="s">
        <v>4373</v>
      </c>
      <c r="D1935" s="28" t="s">
        <v>4253</v>
      </c>
      <c r="E1935" s="28" t="str">
        <f t="shared" si="33"/>
        <v>1.2</v>
      </c>
      <c r="F1935" s="28">
        <v>63</v>
      </c>
      <c r="G1935" s="28" t="s">
        <v>122</v>
      </c>
      <c r="H1935" s="28" t="s">
        <v>10</v>
      </c>
      <c r="I1935" s="28"/>
      <c r="J1935" s="28"/>
    </row>
    <row r="1936" spans="1:10" x14ac:dyDescent="0.3">
      <c r="A1936" s="28"/>
      <c r="B1936" s="28" t="s">
        <v>4374</v>
      </c>
      <c r="C1936" s="28" t="s">
        <v>4375</v>
      </c>
      <c r="D1936" s="28" t="s">
        <v>4253</v>
      </c>
      <c r="E1936" s="28" t="str">
        <f t="shared" si="33"/>
        <v>1.2</v>
      </c>
      <c r="F1936" s="28">
        <v>48</v>
      </c>
      <c r="G1936" s="28" t="s">
        <v>4376</v>
      </c>
      <c r="H1936" s="28" t="s">
        <v>44</v>
      </c>
      <c r="I1936" s="28"/>
      <c r="J1936" s="28"/>
    </row>
    <row r="1937" spans="1:10" x14ac:dyDescent="0.3">
      <c r="A1937" s="28"/>
      <c r="B1937" s="28" t="s">
        <v>4377</v>
      </c>
      <c r="C1937" s="28" t="s">
        <v>4378</v>
      </c>
      <c r="D1937" s="28" t="s">
        <v>4253</v>
      </c>
      <c r="E1937" s="28" t="str">
        <f t="shared" si="33"/>
        <v>1.2</v>
      </c>
      <c r="F1937" s="28">
        <v>61</v>
      </c>
      <c r="G1937" s="28" t="s">
        <v>268</v>
      </c>
      <c r="H1937" s="28" t="s">
        <v>44</v>
      </c>
      <c r="I1937" s="28"/>
      <c r="J1937" s="28"/>
    </row>
    <row r="1938" spans="1:10" x14ac:dyDescent="0.3">
      <c r="A1938" s="28"/>
      <c r="B1938" s="28" t="s">
        <v>4379</v>
      </c>
      <c r="C1938" s="28" t="s">
        <v>4380</v>
      </c>
      <c r="D1938" s="28" t="s">
        <v>4253</v>
      </c>
      <c r="E1938" s="28" t="str">
        <f t="shared" si="33"/>
        <v>1.2</v>
      </c>
      <c r="F1938" s="28">
        <v>50</v>
      </c>
      <c r="G1938" s="28" t="s">
        <v>2230</v>
      </c>
      <c r="H1938" s="28" t="s">
        <v>64</v>
      </c>
      <c r="I1938" s="28"/>
      <c r="J1938" s="28"/>
    </row>
    <row r="1939" spans="1:10" x14ac:dyDescent="0.3">
      <c r="A1939" s="28"/>
      <c r="B1939" s="28" t="s">
        <v>4381</v>
      </c>
      <c r="C1939" s="28" t="s">
        <v>4382</v>
      </c>
      <c r="D1939" s="28" t="s">
        <v>4253</v>
      </c>
      <c r="E1939" s="28" t="str">
        <f t="shared" si="33"/>
        <v>1.2</v>
      </c>
      <c r="F1939" s="28">
        <v>72</v>
      </c>
      <c r="G1939" s="28" t="s">
        <v>122</v>
      </c>
      <c r="H1939" s="28" t="s">
        <v>6</v>
      </c>
      <c r="I1939" s="28"/>
      <c r="J1939" s="28"/>
    </row>
    <row r="1940" spans="1:10" x14ac:dyDescent="0.3">
      <c r="A1940" s="28"/>
      <c r="B1940" s="28" t="s">
        <v>4383</v>
      </c>
      <c r="C1940" s="28" t="s">
        <v>4384</v>
      </c>
      <c r="D1940" s="28" t="s">
        <v>4253</v>
      </c>
      <c r="E1940" s="28" t="str">
        <f t="shared" si="33"/>
        <v>1.2</v>
      </c>
      <c r="F1940" s="28">
        <v>68</v>
      </c>
      <c r="G1940" s="28" t="s">
        <v>476</v>
      </c>
      <c r="H1940" s="28" t="s">
        <v>97</v>
      </c>
      <c r="I1940" s="28"/>
      <c r="J1940" s="28"/>
    </row>
    <row r="1941" spans="1:10" x14ac:dyDescent="0.3">
      <c r="A1941" s="28"/>
      <c r="B1941" s="28" t="s">
        <v>4385</v>
      </c>
      <c r="C1941" s="28" t="s">
        <v>4386</v>
      </c>
      <c r="D1941" s="28" t="s">
        <v>4253</v>
      </c>
      <c r="E1941" s="28" t="str">
        <f t="shared" si="33"/>
        <v>1.2</v>
      </c>
      <c r="F1941" s="28">
        <v>52</v>
      </c>
      <c r="G1941" s="28" t="s">
        <v>2743</v>
      </c>
      <c r="H1941" s="28" t="s">
        <v>4</v>
      </c>
      <c r="I1941" s="28"/>
      <c r="J1941" s="28"/>
    </row>
    <row r="1942" spans="1:10" x14ac:dyDescent="0.3">
      <c r="A1942" s="28"/>
      <c r="B1942" s="28"/>
      <c r="C1942" s="28"/>
      <c r="D1942" s="28"/>
      <c r="E1942" s="28" t="str">
        <f t="shared" si="33"/>
        <v/>
      </c>
      <c r="F1942" s="28"/>
      <c r="G1942" s="28"/>
      <c r="H1942" s="28"/>
      <c r="I1942" s="28"/>
      <c r="J1942" s="28"/>
    </row>
    <row r="1943" spans="1:10" x14ac:dyDescent="0.3">
      <c r="A1943" s="28"/>
      <c r="B1943" s="28" t="s">
        <v>4387</v>
      </c>
      <c r="C1943" s="28" t="s">
        <v>4388</v>
      </c>
      <c r="D1943" s="28" t="s">
        <v>4253</v>
      </c>
      <c r="E1943" s="28" t="str">
        <f t="shared" si="33"/>
        <v>1.2</v>
      </c>
      <c r="F1943" s="28">
        <v>68</v>
      </c>
      <c r="G1943" s="28" t="s">
        <v>833</v>
      </c>
      <c r="H1943" s="28" t="s">
        <v>146</v>
      </c>
      <c r="I1943" s="28"/>
      <c r="J1943" s="28"/>
    </row>
    <row r="1944" spans="1:10" x14ac:dyDescent="0.3">
      <c r="A1944" s="28"/>
      <c r="B1944" s="28" t="s">
        <v>4389</v>
      </c>
      <c r="C1944" s="28" t="s">
        <v>4390</v>
      </c>
      <c r="D1944" s="28" t="s">
        <v>4253</v>
      </c>
      <c r="E1944" s="28" t="str">
        <f t="shared" si="33"/>
        <v>1.2</v>
      </c>
      <c r="F1944" s="28">
        <v>57</v>
      </c>
      <c r="G1944" s="28" t="s">
        <v>4367</v>
      </c>
      <c r="H1944" s="28" t="s">
        <v>10</v>
      </c>
      <c r="I1944" s="28"/>
      <c r="J1944" s="28"/>
    </row>
    <row r="1945" spans="1:10" x14ac:dyDescent="0.3">
      <c r="A1945" s="28"/>
      <c r="B1945" s="28" t="s">
        <v>4391</v>
      </c>
      <c r="C1945" s="28" t="s">
        <v>4392</v>
      </c>
      <c r="D1945" s="28" t="s">
        <v>4253</v>
      </c>
      <c r="E1945" s="28" t="str">
        <f t="shared" si="33"/>
        <v>1.2</v>
      </c>
      <c r="F1945" s="28">
        <v>74</v>
      </c>
      <c r="G1945" s="28" t="s">
        <v>173</v>
      </c>
      <c r="H1945" s="28" t="s">
        <v>64</v>
      </c>
      <c r="I1945" s="28"/>
      <c r="J1945" s="28"/>
    </row>
    <row r="1946" spans="1:10" x14ac:dyDescent="0.3">
      <c r="A1946" s="28"/>
      <c r="B1946" s="28" t="s">
        <v>4393</v>
      </c>
      <c r="C1946" s="28" t="s">
        <v>4394</v>
      </c>
      <c r="D1946" s="28" t="s">
        <v>4253</v>
      </c>
      <c r="E1946" s="28" t="str">
        <f t="shared" si="33"/>
        <v>1.2</v>
      </c>
      <c r="F1946" s="28">
        <v>67</v>
      </c>
      <c r="G1946" s="28" t="s">
        <v>4395</v>
      </c>
      <c r="H1946" s="28" t="s">
        <v>273</v>
      </c>
      <c r="I1946" s="28"/>
      <c r="J1946" s="28"/>
    </row>
    <row r="1947" spans="1:10" x14ac:dyDescent="0.3">
      <c r="A1947" s="28"/>
      <c r="B1947" s="28" t="s">
        <v>4396</v>
      </c>
      <c r="C1947" s="28" t="s">
        <v>4397</v>
      </c>
      <c r="D1947" s="28" t="s">
        <v>4253</v>
      </c>
      <c r="E1947" s="28" t="str">
        <f t="shared" si="33"/>
        <v>1.2</v>
      </c>
      <c r="F1947" s="28">
        <v>68</v>
      </c>
      <c r="G1947" s="28" t="s">
        <v>4398</v>
      </c>
      <c r="H1947" s="28" t="s">
        <v>4</v>
      </c>
      <c r="I1947" s="28"/>
      <c r="J1947" s="28"/>
    </row>
    <row r="1948" spans="1:10" x14ac:dyDescent="0.3">
      <c r="A1948" s="28"/>
      <c r="B1948" s="28" t="s">
        <v>4396</v>
      </c>
      <c r="C1948" s="28" t="s">
        <v>4399</v>
      </c>
      <c r="D1948" s="28" t="s">
        <v>4253</v>
      </c>
      <c r="E1948" s="28" t="str">
        <f t="shared" si="33"/>
        <v>1.2</v>
      </c>
      <c r="F1948" s="28">
        <v>62</v>
      </c>
      <c r="G1948" s="28" t="s">
        <v>4400</v>
      </c>
      <c r="H1948" s="28" t="s">
        <v>4</v>
      </c>
      <c r="I1948" s="28"/>
      <c r="J1948" s="28"/>
    </row>
    <row r="1949" spans="1:10" x14ac:dyDescent="0.3">
      <c r="A1949" s="28"/>
      <c r="B1949" s="28" t="s">
        <v>4401</v>
      </c>
      <c r="C1949" s="28" t="s">
        <v>4402</v>
      </c>
      <c r="D1949" s="28" t="s">
        <v>4253</v>
      </c>
      <c r="E1949" s="28" t="str">
        <f t="shared" si="33"/>
        <v>1.2</v>
      </c>
      <c r="F1949" s="28">
        <v>57</v>
      </c>
      <c r="G1949" s="28" t="s">
        <v>4403</v>
      </c>
      <c r="H1949" s="28" t="s">
        <v>44</v>
      </c>
      <c r="I1949" s="28"/>
      <c r="J1949" s="28"/>
    </row>
    <row r="1950" spans="1:10" x14ac:dyDescent="0.3">
      <c r="A1950" s="28"/>
      <c r="B1950" s="28" t="s">
        <v>4404</v>
      </c>
      <c r="C1950" s="28" t="s">
        <v>4405</v>
      </c>
      <c r="D1950" s="28" t="s">
        <v>4253</v>
      </c>
      <c r="E1950" s="28" t="str">
        <f t="shared" si="33"/>
        <v>1.2</v>
      </c>
      <c r="F1950" s="28">
        <v>57</v>
      </c>
      <c r="G1950" s="28" t="s">
        <v>4406</v>
      </c>
      <c r="H1950" s="28" t="s">
        <v>44</v>
      </c>
      <c r="I1950" s="28"/>
      <c r="J1950" s="28"/>
    </row>
    <row r="1951" spans="1:10" x14ac:dyDescent="0.3">
      <c r="A1951" s="28"/>
      <c r="B1951" s="28" t="s">
        <v>4404</v>
      </c>
      <c r="C1951" s="28" t="s">
        <v>4407</v>
      </c>
      <c r="D1951" s="28" t="s">
        <v>4253</v>
      </c>
      <c r="E1951" s="28" t="str">
        <f t="shared" si="33"/>
        <v>1.2</v>
      </c>
      <c r="F1951" s="28">
        <v>62</v>
      </c>
      <c r="G1951" s="28" t="s">
        <v>4406</v>
      </c>
      <c r="H1951" s="28" t="s">
        <v>44</v>
      </c>
      <c r="I1951" s="28"/>
      <c r="J1951" s="28"/>
    </row>
    <row r="1952" spans="1:10" x14ac:dyDescent="0.3">
      <c r="A1952" s="28"/>
      <c r="B1952" s="28" t="s">
        <v>4408</v>
      </c>
      <c r="C1952" s="28" t="s">
        <v>4409</v>
      </c>
      <c r="D1952" s="28" t="s">
        <v>4253</v>
      </c>
      <c r="E1952" s="28" t="str">
        <f t="shared" si="33"/>
        <v>1.2</v>
      </c>
      <c r="F1952" s="28">
        <v>55</v>
      </c>
      <c r="G1952" s="28" t="s">
        <v>4410</v>
      </c>
      <c r="H1952" s="28" t="s">
        <v>10</v>
      </c>
      <c r="I1952" s="28"/>
      <c r="J1952" s="28"/>
    </row>
    <row r="1953" spans="1:10" x14ac:dyDescent="0.3">
      <c r="A1953" s="28"/>
      <c r="B1953" s="28"/>
      <c r="C1953" s="28"/>
      <c r="D1953" s="28"/>
      <c r="E1953" s="28" t="str">
        <f t="shared" si="33"/>
        <v/>
      </c>
      <c r="F1953" s="28"/>
      <c r="G1953" s="28"/>
      <c r="H1953" s="28"/>
      <c r="I1953" s="28"/>
      <c r="J1953" s="28"/>
    </row>
    <row r="1954" spans="1:10" x14ac:dyDescent="0.3">
      <c r="A1954" s="28"/>
      <c r="B1954" s="28" t="s">
        <v>4411</v>
      </c>
      <c r="C1954" s="28" t="s">
        <v>4412</v>
      </c>
      <c r="D1954" s="28" t="s">
        <v>4253</v>
      </c>
      <c r="E1954" s="28" t="str">
        <f t="shared" si="33"/>
        <v>1.2</v>
      </c>
      <c r="F1954" s="28">
        <v>49</v>
      </c>
      <c r="G1954" s="28" t="s">
        <v>715</v>
      </c>
      <c r="H1954" s="28" t="s">
        <v>10</v>
      </c>
      <c r="I1954" s="28"/>
      <c r="J1954" s="28"/>
    </row>
    <row r="1955" spans="1:10" x14ac:dyDescent="0.3">
      <c r="A1955" s="28"/>
      <c r="B1955" s="28" t="s">
        <v>4413</v>
      </c>
      <c r="C1955" s="28" t="s">
        <v>4414</v>
      </c>
      <c r="D1955" s="28" t="s">
        <v>4253</v>
      </c>
      <c r="E1955" s="28" t="str">
        <f t="shared" si="33"/>
        <v>1.2</v>
      </c>
      <c r="F1955" s="28">
        <v>52</v>
      </c>
      <c r="G1955" s="28" t="s">
        <v>642</v>
      </c>
      <c r="H1955" s="28" t="s">
        <v>44</v>
      </c>
      <c r="I1955" s="28"/>
      <c r="J1955" s="28"/>
    </row>
    <row r="1956" spans="1:10" x14ac:dyDescent="0.3">
      <c r="A1956" s="28"/>
      <c r="B1956" s="28" t="s">
        <v>4415</v>
      </c>
      <c r="C1956" s="28" t="s">
        <v>4416</v>
      </c>
      <c r="D1956" s="28" t="s">
        <v>4253</v>
      </c>
      <c r="E1956" s="28" t="str">
        <f t="shared" si="33"/>
        <v>1.2</v>
      </c>
      <c r="F1956" s="28">
        <v>55</v>
      </c>
      <c r="G1956" s="28" t="s">
        <v>715</v>
      </c>
      <c r="H1956" s="28" t="s">
        <v>10</v>
      </c>
      <c r="I1956" s="28"/>
      <c r="J1956" s="28"/>
    </row>
    <row r="1957" spans="1:10" x14ac:dyDescent="0.3">
      <c r="A1957" s="28"/>
      <c r="B1957" s="28" t="s">
        <v>4417</v>
      </c>
      <c r="C1957" s="28" t="s">
        <v>4418</v>
      </c>
      <c r="D1957" s="28" t="s">
        <v>4253</v>
      </c>
      <c r="E1957" s="28" t="str">
        <f t="shared" si="33"/>
        <v>1.2</v>
      </c>
      <c r="F1957" s="28">
        <v>46</v>
      </c>
      <c r="G1957" s="28" t="s">
        <v>620</v>
      </c>
      <c r="H1957" s="28" t="s">
        <v>161</v>
      </c>
      <c r="I1957" s="28"/>
      <c r="J1957" s="28"/>
    </row>
    <row r="1958" spans="1:10" x14ac:dyDescent="0.3">
      <c r="A1958" s="28"/>
      <c r="B1958" s="28" t="s">
        <v>4419</v>
      </c>
      <c r="C1958" s="28" t="s">
        <v>4420</v>
      </c>
      <c r="D1958" s="28" t="s">
        <v>4253</v>
      </c>
      <c r="E1958" s="28" t="str">
        <f t="shared" si="33"/>
        <v>1.2</v>
      </c>
      <c r="F1958" s="28">
        <v>65</v>
      </c>
      <c r="G1958" s="28" t="s">
        <v>4421</v>
      </c>
      <c r="H1958" s="28" t="s">
        <v>10</v>
      </c>
      <c r="I1958" s="28"/>
      <c r="J1958" s="28"/>
    </row>
    <row r="1959" spans="1:10" x14ac:dyDescent="0.3">
      <c r="A1959" s="28"/>
      <c r="B1959" s="28" t="s">
        <v>4422</v>
      </c>
      <c r="C1959" s="28" t="s">
        <v>4423</v>
      </c>
      <c r="D1959" s="28" t="s">
        <v>4253</v>
      </c>
      <c r="E1959" s="28" t="str">
        <f t="shared" si="33"/>
        <v>1.2</v>
      </c>
      <c r="F1959" s="28">
        <v>76</v>
      </c>
      <c r="G1959" s="28" t="s">
        <v>1365</v>
      </c>
      <c r="H1959" s="28" t="s">
        <v>44</v>
      </c>
      <c r="I1959" s="28"/>
      <c r="J1959" s="28"/>
    </row>
    <row r="1960" spans="1:10" x14ac:dyDescent="0.3">
      <c r="A1960" s="28"/>
      <c r="B1960" s="28" t="s">
        <v>4424</v>
      </c>
      <c r="C1960" s="28" t="s">
        <v>4425</v>
      </c>
      <c r="D1960" s="28" t="s">
        <v>4253</v>
      </c>
      <c r="E1960" s="28" t="str">
        <f t="shared" si="33"/>
        <v>1.2</v>
      </c>
      <c r="F1960" s="28">
        <v>73</v>
      </c>
      <c r="G1960" s="28" t="s">
        <v>145</v>
      </c>
      <c r="H1960" s="28" t="s">
        <v>844</v>
      </c>
      <c r="I1960" s="28"/>
      <c r="J1960" s="28"/>
    </row>
    <row r="1961" spans="1:10" x14ac:dyDescent="0.3">
      <c r="A1961" s="28"/>
      <c r="B1961" s="28" t="s">
        <v>4426</v>
      </c>
      <c r="C1961" s="28" t="s">
        <v>4427</v>
      </c>
      <c r="D1961" s="28" t="s">
        <v>4253</v>
      </c>
      <c r="E1961" s="28" t="str">
        <f t="shared" si="33"/>
        <v>1.2</v>
      </c>
      <c r="F1961" s="28">
        <v>71</v>
      </c>
      <c r="G1961" s="28" t="s">
        <v>2750</v>
      </c>
      <c r="H1961" s="28" t="s">
        <v>2</v>
      </c>
      <c r="I1961" s="28"/>
      <c r="J1961" s="28"/>
    </row>
    <row r="1962" spans="1:10" x14ac:dyDescent="0.3">
      <c r="A1962" s="28"/>
      <c r="B1962" s="28" t="s">
        <v>4428</v>
      </c>
      <c r="C1962" s="28" t="s">
        <v>4429</v>
      </c>
      <c r="D1962" s="28" t="s">
        <v>4253</v>
      </c>
      <c r="E1962" s="28" t="str">
        <f t="shared" si="33"/>
        <v>1.2</v>
      </c>
      <c r="F1962" s="28">
        <v>47</v>
      </c>
      <c r="G1962" s="28" t="s">
        <v>4430</v>
      </c>
      <c r="H1962" s="28" t="s">
        <v>161</v>
      </c>
      <c r="I1962" s="28"/>
      <c r="J1962" s="28"/>
    </row>
    <row r="1963" spans="1:10" x14ac:dyDescent="0.3">
      <c r="A1963" s="28"/>
      <c r="B1963" s="28" t="s">
        <v>4431</v>
      </c>
      <c r="C1963" s="28" t="s">
        <v>4432</v>
      </c>
      <c r="D1963" s="28" t="s">
        <v>4253</v>
      </c>
      <c r="E1963" s="28" t="str">
        <f t="shared" si="33"/>
        <v>1.2</v>
      </c>
      <c r="F1963" s="28">
        <v>47</v>
      </c>
      <c r="G1963" s="28" t="s">
        <v>4430</v>
      </c>
      <c r="H1963" s="28" t="s">
        <v>161</v>
      </c>
      <c r="I1963" s="28"/>
      <c r="J1963" s="28"/>
    </row>
    <row r="1964" spans="1:10" x14ac:dyDescent="0.3">
      <c r="A1964" s="28"/>
      <c r="B1964" s="28"/>
      <c r="C1964" s="28"/>
      <c r="D1964" s="28"/>
      <c r="E1964" s="28" t="str">
        <f t="shared" si="33"/>
        <v/>
      </c>
      <c r="F1964" s="28"/>
      <c r="G1964" s="28"/>
      <c r="H1964" s="28"/>
      <c r="I1964" s="28"/>
      <c r="J1964" s="28"/>
    </row>
    <row r="1965" spans="1:10" x14ac:dyDescent="0.3">
      <c r="A1965" s="28"/>
      <c r="B1965" s="28" t="s">
        <v>4433</v>
      </c>
      <c r="C1965" s="28" t="s">
        <v>4434</v>
      </c>
      <c r="D1965" s="28" t="s">
        <v>4253</v>
      </c>
      <c r="E1965" s="28" t="str">
        <f t="shared" si="33"/>
        <v>1.2</v>
      </c>
      <c r="F1965" s="28">
        <v>60</v>
      </c>
      <c r="G1965" s="28" t="s">
        <v>4435</v>
      </c>
      <c r="H1965" s="28" t="s">
        <v>44</v>
      </c>
      <c r="I1965" s="28"/>
      <c r="J1965" s="28"/>
    </row>
    <row r="1966" spans="1:10" x14ac:dyDescent="0.3">
      <c r="A1966" s="28"/>
      <c r="B1966" s="28" t="s">
        <v>4436</v>
      </c>
      <c r="C1966" s="28" t="s">
        <v>4437</v>
      </c>
      <c r="D1966" s="28" t="s">
        <v>4253</v>
      </c>
      <c r="E1966" s="28" t="str">
        <f t="shared" si="33"/>
        <v>1.2</v>
      </c>
      <c r="F1966" s="28">
        <v>43</v>
      </c>
      <c r="G1966" s="28" t="s">
        <v>4438</v>
      </c>
      <c r="H1966" s="28" t="s">
        <v>10</v>
      </c>
      <c r="I1966" s="28"/>
      <c r="J1966" s="28"/>
    </row>
    <row r="1967" spans="1:10" x14ac:dyDescent="0.3">
      <c r="A1967" s="28"/>
      <c r="B1967" s="28" t="s">
        <v>4439</v>
      </c>
      <c r="C1967" s="28" t="s">
        <v>4440</v>
      </c>
      <c r="D1967" s="28" t="s">
        <v>4253</v>
      </c>
      <c r="E1967" s="28" t="str">
        <f t="shared" si="33"/>
        <v>1.2</v>
      </c>
      <c r="F1967" s="28">
        <v>55</v>
      </c>
      <c r="G1967" s="28" t="s">
        <v>374</v>
      </c>
      <c r="H1967" s="28" t="s">
        <v>146</v>
      </c>
      <c r="I1967" s="28"/>
      <c r="J1967" s="28"/>
    </row>
    <row r="1968" spans="1:10" x14ac:dyDescent="0.3">
      <c r="A1968" s="28"/>
      <c r="B1968" s="28" t="s">
        <v>4441</v>
      </c>
      <c r="C1968" s="28" t="s">
        <v>4442</v>
      </c>
      <c r="D1968" s="28" t="s">
        <v>4253</v>
      </c>
      <c r="E1968" s="28" t="str">
        <f t="shared" si="33"/>
        <v>1.2</v>
      </c>
      <c r="F1968" s="28">
        <v>71</v>
      </c>
      <c r="G1968" s="28" t="s">
        <v>63</v>
      </c>
      <c r="H1968" s="28" t="s">
        <v>1551</v>
      </c>
      <c r="I1968" s="28"/>
      <c r="J1968" s="28"/>
    </row>
    <row r="1969" spans="1:10" x14ac:dyDescent="0.3">
      <c r="A1969" s="28"/>
      <c r="B1969" s="28" t="s">
        <v>4443</v>
      </c>
      <c r="C1969" s="28" t="s">
        <v>4444</v>
      </c>
      <c r="D1969" s="28" t="s">
        <v>4253</v>
      </c>
      <c r="E1969" s="28" t="str">
        <f t="shared" si="33"/>
        <v>1.2</v>
      </c>
      <c r="F1969" s="28">
        <v>57</v>
      </c>
      <c r="G1969" s="28" t="s">
        <v>715</v>
      </c>
      <c r="H1969" s="28" t="s">
        <v>10</v>
      </c>
      <c r="I1969" s="28"/>
      <c r="J1969" s="28"/>
    </row>
    <row r="1970" spans="1:10" x14ac:dyDescent="0.3">
      <c r="A1970" s="28"/>
      <c r="B1970" s="28" t="s">
        <v>4445</v>
      </c>
      <c r="C1970" s="28" t="s">
        <v>4446</v>
      </c>
      <c r="D1970" s="28" t="s">
        <v>4253</v>
      </c>
      <c r="E1970" s="28" t="str">
        <f t="shared" si="33"/>
        <v>1.2</v>
      </c>
      <c r="F1970" s="28">
        <v>68</v>
      </c>
      <c r="G1970" s="28" t="s">
        <v>4447</v>
      </c>
      <c r="H1970" s="28" t="s">
        <v>273</v>
      </c>
      <c r="I1970" s="28"/>
      <c r="J1970" s="28"/>
    </row>
    <row r="1971" spans="1:10" x14ac:dyDescent="0.3">
      <c r="A1971" s="28"/>
      <c r="B1971" s="28" t="s">
        <v>4448</v>
      </c>
      <c r="C1971" s="28" t="s">
        <v>4449</v>
      </c>
      <c r="D1971" s="28" t="s">
        <v>4253</v>
      </c>
      <c r="E1971" s="28" t="str">
        <f t="shared" si="33"/>
        <v>1.2</v>
      </c>
      <c r="F1971" s="28">
        <v>62</v>
      </c>
      <c r="G1971" s="28" t="s">
        <v>176</v>
      </c>
      <c r="H1971" s="28" t="s">
        <v>4</v>
      </c>
      <c r="I1971" s="28"/>
      <c r="J1971" s="28"/>
    </row>
    <row r="1972" spans="1:10" x14ac:dyDescent="0.3">
      <c r="A1972" s="28"/>
      <c r="B1972" s="28" t="s">
        <v>4450</v>
      </c>
      <c r="C1972" s="28" t="s">
        <v>4451</v>
      </c>
      <c r="D1972" s="28" t="s">
        <v>4253</v>
      </c>
      <c r="E1972" s="28" t="str">
        <f t="shared" si="33"/>
        <v>1.2</v>
      </c>
      <c r="F1972" s="28">
        <v>75</v>
      </c>
      <c r="G1972" s="28" t="s">
        <v>4452</v>
      </c>
      <c r="H1972" s="28" t="s">
        <v>7</v>
      </c>
      <c r="I1972" s="28"/>
      <c r="J1972" s="28"/>
    </row>
    <row r="1973" spans="1:10" x14ac:dyDescent="0.3">
      <c r="A1973" s="28"/>
      <c r="B1973" s="28" t="s">
        <v>4453</v>
      </c>
      <c r="C1973" s="28" t="s">
        <v>4454</v>
      </c>
      <c r="D1973" s="28" t="s">
        <v>4253</v>
      </c>
      <c r="E1973" s="28" t="str">
        <f t="shared" si="33"/>
        <v>1.2</v>
      </c>
      <c r="F1973" s="28">
        <v>69</v>
      </c>
      <c r="G1973" s="28" t="s">
        <v>2311</v>
      </c>
      <c r="H1973" s="28" t="s">
        <v>7</v>
      </c>
      <c r="I1973" s="28"/>
      <c r="J1973" s="28"/>
    </row>
    <row r="1974" spans="1:10" x14ac:dyDescent="0.3">
      <c r="A1974" s="28"/>
      <c r="B1974" s="28" t="s">
        <v>4455</v>
      </c>
      <c r="C1974" s="28" t="s">
        <v>4456</v>
      </c>
      <c r="D1974" s="28" t="s">
        <v>4253</v>
      </c>
      <c r="E1974" s="28" t="str">
        <f t="shared" si="33"/>
        <v>1.2</v>
      </c>
      <c r="F1974" s="28">
        <v>66</v>
      </c>
      <c r="G1974" s="28" t="s">
        <v>620</v>
      </c>
      <c r="H1974" s="28" t="s">
        <v>563</v>
      </c>
      <c r="I1974" s="28"/>
      <c r="J1974" s="28"/>
    </row>
    <row r="1975" spans="1:10" x14ac:dyDescent="0.3">
      <c r="A1975" s="28"/>
      <c r="B1975" s="28"/>
      <c r="C1975" s="28"/>
      <c r="D1975" s="28"/>
      <c r="E1975" s="28" t="str">
        <f t="shared" si="33"/>
        <v/>
      </c>
      <c r="F1975" s="28"/>
      <c r="G1975" s="28"/>
      <c r="H1975" s="28"/>
      <c r="I1975" s="28"/>
      <c r="J1975" s="28"/>
    </row>
    <row r="1976" spans="1:10" x14ac:dyDescent="0.3">
      <c r="A1976" s="28"/>
      <c r="B1976" s="28" t="s">
        <v>4457</v>
      </c>
      <c r="C1976" s="28" t="s">
        <v>4458</v>
      </c>
      <c r="D1976" s="28" t="s">
        <v>4253</v>
      </c>
      <c r="E1976" s="28" t="str">
        <f t="shared" si="33"/>
        <v>1.2</v>
      </c>
      <c r="F1976" s="28">
        <v>61</v>
      </c>
      <c r="G1976" s="28" t="s">
        <v>4459</v>
      </c>
      <c r="H1976" s="28" t="s">
        <v>10</v>
      </c>
      <c r="I1976" s="28"/>
      <c r="J1976" s="28"/>
    </row>
    <row r="1977" spans="1:10" x14ac:dyDescent="0.3">
      <c r="A1977" s="28"/>
      <c r="B1977" s="28" t="s">
        <v>4460</v>
      </c>
      <c r="C1977" s="28" t="s">
        <v>4461</v>
      </c>
      <c r="D1977" s="28" t="s">
        <v>4253</v>
      </c>
      <c r="E1977" s="28" t="str">
        <f t="shared" si="33"/>
        <v>1.2</v>
      </c>
      <c r="F1977" s="28">
        <v>51</v>
      </c>
      <c r="G1977" s="28" t="s">
        <v>1495</v>
      </c>
      <c r="H1977" s="28" t="s">
        <v>9</v>
      </c>
      <c r="I1977" s="28"/>
      <c r="J1977" s="28"/>
    </row>
    <row r="1978" spans="1:10" x14ac:dyDescent="0.3">
      <c r="A1978" s="28"/>
      <c r="B1978" s="28" t="s">
        <v>4462</v>
      </c>
      <c r="C1978" s="28" t="s">
        <v>4463</v>
      </c>
      <c r="D1978" s="28" t="s">
        <v>4253</v>
      </c>
      <c r="E1978" s="28" t="str">
        <f t="shared" si="33"/>
        <v>1.2</v>
      </c>
      <c r="F1978" s="28">
        <v>83</v>
      </c>
      <c r="G1978" s="28" t="s">
        <v>833</v>
      </c>
      <c r="H1978" s="28" t="s">
        <v>834</v>
      </c>
      <c r="I1978" s="28"/>
      <c r="J1978" s="28"/>
    </row>
    <row r="1979" spans="1:10" x14ac:dyDescent="0.3">
      <c r="A1979" s="28"/>
      <c r="B1979" s="28" t="s">
        <v>4464</v>
      </c>
      <c r="C1979" s="28" t="s">
        <v>4465</v>
      </c>
      <c r="D1979" s="28" t="s">
        <v>4253</v>
      </c>
      <c r="E1979" s="28" t="str">
        <f t="shared" si="33"/>
        <v>1.2</v>
      </c>
      <c r="F1979" s="28">
        <v>45</v>
      </c>
      <c r="G1979" s="28" t="s">
        <v>338</v>
      </c>
      <c r="H1979" s="28" t="s">
        <v>10</v>
      </c>
      <c r="I1979" s="28"/>
      <c r="J1979" s="28"/>
    </row>
    <row r="1980" spans="1:10" x14ac:dyDescent="0.3">
      <c r="A1980" s="28"/>
      <c r="B1980" s="28" t="s">
        <v>4466</v>
      </c>
      <c r="C1980" s="28" t="s">
        <v>4467</v>
      </c>
      <c r="D1980" s="28" t="s">
        <v>4253</v>
      </c>
      <c r="E1980" s="28" t="str">
        <f t="shared" si="33"/>
        <v>1.2</v>
      </c>
      <c r="F1980" s="28">
        <v>65</v>
      </c>
      <c r="G1980" s="28" t="s">
        <v>268</v>
      </c>
      <c r="H1980" s="28" t="s">
        <v>563</v>
      </c>
      <c r="I1980" s="28"/>
      <c r="J1980" s="28"/>
    </row>
    <row r="1981" spans="1:10" x14ac:dyDescent="0.3">
      <c r="A1981" s="28"/>
      <c r="B1981" s="28" t="s">
        <v>4468</v>
      </c>
      <c r="C1981" s="28" t="s">
        <v>4469</v>
      </c>
      <c r="D1981" s="28" t="s">
        <v>4253</v>
      </c>
      <c r="E1981" s="28" t="str">
        <f t="shared" si="33"/>
        <v>1.2</v>
      </c>
      <c r="F1981" s="28">
        <v>46</v>
      </c>
      <c r="G1981" s="28" t="s">
        <v>2679</v>
      </c>
      <c r="H1981" s="28" t="s">
        <v>10</v>
      </c>
      <c r="I1981" s="28"/>
      <c r="J1981" s="28"/>
    </row>
    <row r="1982" spans="1:10" x14ac:dyDescent="0.3">
      <c r="A1982" s="28"/>
      <c r="B1982" s="28" t="s">
        <v>4470</v>
      </c>
      <c r="C1982" s="28" t="s">
        <v>4471</v>
      </c>
      <c r="D1982" s="28" t="s">
        <v>4253</v>
      </c>
      <c r="E1982" s="28" t="str">
        <f t="shared" si="33"/>
        <v>1.2</v>
      </c>
      <c r="F1982" s="28">
        <v>60</v>
      </c>
      <c r="G1982" s="28" t="s">
        <v>4472</v>
      </c>
      <c r="H1982" s="28" t="s">
        <v>9</v>
      </c>
      <c r="I1982" s="28"/>
      <c r="J1982" s="28"/>
    </row>
    <row r="1983" spans="1:10" x14ac:dyDescent="0.3">
      <c r="A1983" s="28"/>
      <c r="B1983" s="28" t="s">
        <v>4473</v>
      </c>
      <c r="C1983" s="28" t="s">
        <v>4474</v>
      </c>
      <c r="D1983" s="28" t="s">
        <v>4475</v>
      </c>
      <c r="E1983" s="28" t="str">
        <f t="shared" si="33"/>
        <v>1.1</v>
      </c>
      <c r="F1983" s="28">
        <v>79</v>
      </c>
      <c r="G1983" s="28" t="s">
        <v>3236</v>
      </c>
      <c r="H1983" s="28" t="s">
        <v>4476</v>
      </c>
      <c r="I1983" s="28"/>
      <c r="J1983" s="28"/>
    </row>
    <row r="1984" spans="1:10" x14ac:dyDescent="0.3">
      <c r="A1984" s="28"/>
      <c r="B1984" s="28" t="s">
        <v>4477</v>
      </c>
      <c r="C1984" s="28" t="s">
        <v>4478</v>
      </c>
      <c r="D1984" s="28" t="s">
        <v>4475</v>
      </c>
      <c r="E1984" s="28" t="str">
        <f t="shared" si="33"/>
        <v>1.1</v>
      </c>
      <c r="F1984" s="28">
        <v>72</v>
      </c>
      <c r="G1984" s="28" t="s">
        <v>122</v>
      </c>
      <c r="H1984" s="28" t="s">
        <v>146</v>
      </c>
      <c r="I1984" s="28"/>
      <c r="J1984" s="28"/>
    </row>
    <row r="1985" spans="1:10" x14ac:dyDescent="0.3">
      <c r="A1985" s="28"/>
      <c r="B1985" s="28" t="s">
        <v>4479</v>
      </c>
      <c r="C1985" s="28" t="s">
        <v>4480</v>
      </c>
      <c r="D1985" s="28" t="s">
        <v>4475</v>
      </c>
      <c r="E1985" s="28" t="str">
        <f t="shared" si="33"/>
        <v>1.1</v>
      </c>
      <c r="F1985" s="28">
        <v>55</v>
      </c>
      <c r="G1985" s="28" t="s">
        <v>145</v>
      </c>
      <c r="H1985" s="28" t="s">
        <v>10</v>
      </c>
      <c r="I1985" s="28"/>
      <c r="J1985" s="28"/>
    </row>
    <row r="1986" spans="1:10" x14ac:dyDescent="0.3">
      <c r="A1986" s="28"/>
      <c r="B1986" s="28"/>
      <c r="C1986" s="28"/>
      <c r="D1986" s="28"/>
      <c r="E1986" s="28" t="str">
        <f t="shared" si="33"/>
        <v/>
      </c>
      <c r="F1986" s="28"/>
      <c r="G1986" s="28"/>
      <c r="H1986" s="28"/>
      <c r="I1986" s="28"/>
      <c r="J1986" s="28"/>
    </row>
    <row r="1987" spans="1:10" x14ac:dyDescent="0.3">
      <c r="A1987" s="28"/>
      <c r="B1987" s="28" t="s">
        <v>4481</v>
      </c>
      <c r="C1987" s="28" t="s">
        <v>4482</v>
      </c>
      <c r="D1987" s="28" t="s">
        <v>4475</v>
      </c>
      <c r="E1987" s="28" t="str">
        <f t="shared" si="33"/>
        <v>1.1</v>
      </c>
      <c r="F1987" s="28">
        <v>47</v>
      </c>
      <c r="G1987" s="28" t="s">
        <v>4430</v>
      </c>
      <c r="H1987" s="28" t="s">
        <v>161</v>
      </c>
      <c r="I1987" s="28"/>
      <c r="J1987" s="28"/>
    </row>
    <row r="1988" spans="1:10" x14ac:dyDescent="0.3">
      <c r="A1988" s="28"/>
      <c r="B1988" s="28" t="s">
        <v>4483</v>
      </c>
      <c r="C1988" s="28" t="s">
        <v>4484</v>
      </c>
      <c r="D1988" s="28" t="s">
        <v>4475</v>
      </c>
      <c r="E1988" s="28" t="str">
        <f t="shared" si="33"/>
        <v>1.1</v>
      </c>
      <c r="F1988" s="28">
        <v>49</v>
      </c>
      <c r="G1988" s="28" t="s">
        <v>374</v>
      </c>
      <c r="H1988" s="28" t="s">
        <v>10</v>
      </c>
      <c r="I1988" s="28"/>
      <c r="J1988" s="28"/>
    </row>
    <row r="1989" spans="1:10" x14ac:dyDescent="0.3">
      <c r="A1989" s="28"/>
      <c r="B1989" s="28" t="s">
        <v>4485</v>
      </c>
      <c r="C1989" s="28" t="s">
        <v>4486</v>
      </c>
      <c r="D1989" s="28" t="s">
        <v>4475</v>
      </c>
      <c r="E1989" s="28" t="str">
        <f t="shared" si="33"/>
        <v>1.1</v>
      </c>
      <c r="F1989" s="28">
        <v>64</v>
      </c>
      <c r="G1989" s="28" t="s">
        <v>620</v>
      </c>
      <c r="H1989" s="28" t="s">
        <v>10</v>
      </c>
      <c r="I1989" s="28"/>
      <c r="J1989" s="28"/>
    </row>
    <row r="1990" spans="1:10" x14ac:dyDescent="0.3">
      <c r="A1990" s="28"/>
      <c r="B1990" s="28" t="s">
        <v>4487</v>
      </c>
      <c r="C1990" s="28" t="s">
        <v>4488</v>
      </c>
      <c r="D1990" s="28" t="s">
        <v>4475</v>
      </c>
      <c r="E1990" s="28" t="str">
        <f t="shared" si="33"/>
        <v>1.1</v>
      </c>
      <c r="F1990" s="28">
        <v>60</v>
      </c>
      <c r="G1990" s="28" t="s">
        <v>4489</v>
      </c>
      <c r="H1990" s="28" t="s">
        <v>273</v>
      </c>
      <c r="I1990" s="28"/>
      <c r="J1990" s="28"/>
    </row>
    <row r="1991" spans="1:10" x14ac:dyDescent="0.3">
      <c r="A1991" s="28"/>
      <c r="B1991" s="28" t="s">
        <v>4490</v>
      </c>
      <c r="C1991" s="28" t="s">
        <v>4491</v>
      </c>
      <c r="D1991" s="28" t="s">
        <v>4475</v>
      </c>
      <c r="E1991" s="28" t="str">
        <f t="shared" si="33"/>
        <v>1.1</v>
      </c>
      <c r="F1991" s="28">
        <v>43</v>
      </c>
      <c r="G1991" s="28" t="s">
        <v>4097</v>
      </c>
      <c r="H1991" s="28" t="s">
        <v>44</v>
      </c>
      <c r="I1991" s="28"/>
      <c r="J1991" s="28"/>
    </row>
    <row r="1992" spans="1:10" x14ac:dyDescent="0.3">
      <c r="A1992" s="28"/>
      <c r="B1992" s="28" t="s">
        <v>4492</v>
      </c>
      <c r="C1992" s="28" t="s">
        <v>4493</v>
      </c>
      <c r="D1992" s="28" t="s">
        <v>4475</v>
      </c>
      <c r="E1992" s="28" t="str">
        <f t="shared" ref="E1992:E2055" si="34">MID(D1992,2,3)</f>
        <v>1.1</v>
      </c>
      <c r="F1992" s="28">
        <v>75</v>
      </c>
      <c r="G1992" s="28" t="s">
        <v>4494</v>
      </c>
      <c r="H1992" s="28" t="s">
        <v>563</v>
      </c>
      <c r="I1992" s="28"/>
      <c r="J1992" s="28"/>
    </row>
    <row r="1993" spans="1:10" x14ac:dyDescent="0.3">
      <c r="A1993" s="28"/>
      <c r="B1993" s="28" t="s">
        <v>4495</v>
      </c>
      <c r="C1993" s="28" t="s">
        <v>4496</v>
      </c>
      <c r="D1993" s="28" t="s">
        <v>4475</v>
      </c>
      <c r="E1993" s="28" t="str">
        <f t="shared" si="34"/>
        <v>1.1</v>
      </c>
      <c r="F1993" s="28">
        <v>72</v>
      </c>
      <c r="G1993" s="28" t="s">
        <v>4497</v>
      </c>
      <c r="H1993" s="28" t="s">
        <v>97</v>
      </c>
      <c r="I1993" s="28"/>
      <c r="J1993" s="28"/>
    </row>
    <row r="1994" spans="1:10" x14ac:dyDescent="0.3">
      <c r="A1994" s="28"/>
      <c r="B1994" s="28" t="s">
        <v>4498</v>
      </c>
      <c r="C1994" s="28" t="s">
        <v>4499</v>
      </c>
      <c r="D1994" s="28" t="s">
        <v>4475</v>
      </c>
      <c r="E1994" s="28" t="str">
        <f t="shared" si="34"/>
        <v>1.1</v>
      </c>
      <c r="F1994" s="28">
        <v>67</v>
      </c>
      <c r="G1994" s="28" t="s">
        <v>2197</v>
      </c>
      <c r="H1994" s="28" t="s">
        <v>313</v>
      </c>
      <c r="I1994" s="28"/>
      <c r="J1994" s="28"/>
    </row>
    <row r="1995" spans="1:10" x14ac:dyDescent="0.3">
      <c r="A1995" s="28"/>
      <c r="B1995" s="28" t="s">
        <v>4500</v>
      </c>
      <c r="C1995" s="28" t="s">
        <v>4501</v>
      </c>
      <c r="D1995" s="28" t="s">
        <v>4475</v>
      </c>
      <c r="E1995" s="28" t="str">
        <f t="shared" si="34"/>
        <v>1.1</v>
      </c>
      <c r="F1995" s="28">
        <v>42</v>
      </c>
      <c r="G1995" s="28" t="s">
        <v>431</v>
      </c>
      <c r="H1995" s="28" t="s">
        <v>10</v>
      </c>
      <c r="I1995" s="28"/>
      <c r="J1995" s="28"/>
    </row>
    <row r="1996" spans="1:10" x14ac:dyDescent="0.3">
      <c r="A1996" s="28"/>
      <c r="B1996" s="28" t="s">
        <v>4502</v>
      </c>
      <c r="C1996" s="28" t="s">
        <v>4503</v>
      </c>
      <c r="D1996" s="28" t="s">
        <v>4475</v>
      </c>
      <c r="E1996" s="28" t="str">
        <f t="shared" si="34"/>
        <v>1.1</v>
      </c>
      <c r="F1996" s="28">
        <v>57</v>
      </c>
      <c r="G1996" s="28" t="s">
        <v>268</v>
      </c>
      <c r="H1996" s="28" t="s">
        <v>10</v>
      </c>
      <c r="I1996" s="28"/>
      <c r="J1996" s="28"/>
    </row>
    <row r="1997" spans="1:10" x14ac:dyDescent="0.3">
      <c r="A1997" s="28"/>
      <c r="B1997" s="28"/>
      <c r="C1997" s="28"/>
      <c r="D1997" s="28"/>
      <c r="E1997" s="28" t="str">
        <f t="shared" si="34"/>
        <v/>
      </c>
      <c r="F1997" s="28"/>
      <c r="G1997" s="28"/>
      <c r="H1997" s="28"/>
      <c r="I1997" s="28"/>
      <c r="J1997" s="28"/>
    </row>
    <row r="1998" spans="1:10" x14ac:dyDescent="0.3">
      <c r="A1998" s="28"/>
      <c r="B1998" s="28" t="s">
        <v>4504</v>
      </c>
      <c r="C1998" s="28" t="s">
        <v>4505</v>
      </c>
      <c r="D1998" s="28" t="s">
        <v>4475</v>
      </c>
      <c r="E1998" s="28" t="str">
        <f t="shared" si="34"/>
        <v>1.1</v>
      </c>
      <c r="F1998" s="28">
        <v>59</v>
      </c>
      <c r="G1998" s="28" t="s">
        <v>4192</v>
      </c>
      <c r="H1998" s="28" t="s">
        <v>494</v>
      </c>
      <c r="I1998" s="28"/>
      <c r="J1998" s="28"/>
    </row>
    <row r="1999" spans="1:10" x14ac:dyDescent="0.3">
      <c r="A1999" s="28"/>
      <c r="B1999" s="28" t="s">
        <v>4506</v>
      </c>
      <c r="C1999" s="28" t="s">
        <v>4507</v>
      </c>
      <c r="D1999" s="28" t="s">
        <v>4475</v>
      </c>
      <c r="E1999" s="28" t="str">
        <f t="shared" si="34"/>
        <v>1.1</v>
      </c>
      <c r="F1999" s="28">
        <v>71</v>
      </c>
      <c r="G1999" s="28" t="s">
        <v>4508</v>
      </c>
      <c r="H1999" s="28" t="s">
        <v>1551</v>
      </c>
      <c r="I1999" s="28"/>
      <c r="J1999" s="28"/>
    </row>
    <row r="2000" spans="1:10" x14ac:dyDescent="0.3">
      <c r="A2000" s="28"/>
      <c r="B2000" s="28" t="s">
        <v>4509</v>
      </c>
      <c r="C2000" s="28" t="s">
        <v>4510</v>
      </c>
      <c r="D2000" s="28" t="s">
        <v>4475</v>
      </c>
      <c r="E2000" s="28" t="str">
        <f t="shared" si="34"/>
        <v>1.1</v>
      </c>
      <c r="F2000" s="28">
        <v>60</v>
      </c>
      <c r="G2000" s="28" t="s">
        <v>189</v>
      </c>
      <c r="H2000" s="28" t="s">
        <v>10</v>
      </c>
      <c r="I2000" s="28"/>
      <c r="J2000" s="28"/>
    </row>
    <row r="2001" spans="1:10" x14ac:dyDescent="0.3">
      <c r="A2001" s="28"/>
      <c r="B2001" s="28" t="s">
        <v>4511</v>
      </c>
      <c r="C2001" s="28" t="s">
        <v>4512</v>
      </c>
      <c r="D2001" s="28" t="s">
        <v>4475</v>
      </c>
      <c r="E2001" s="28" t="str">
        <f t="shared" si="34"/>
        <v>1.1</v>
      </c>
      <c r="F2001" s="28">
        <v>54</v>
      </c>
      <c r="G2001" s="28" t="s">
        <v>3228</v>
      </c>
      <c r="H2001" s="28" t="s">
        <v>4</v>
      </c>
      <c r="I2001" s="28"/>
      <c r="J2001" s="28"/>
    </row>
    <row r="2002" spans="1:10" x14ac:dyDescent="0.3">
      <c r="A2002" s="28"/>
      <c r="B2002" s="28" t="s">
        <v>4511</v>
      </c>
      <c r="C2002" s="28" t="s">
        <v>4513</v>
      </c>
      <c r="D2002" s="28" t="s">
        <v>4475</v>
      </c>
      <c r="E2002" s="28" t="str">
        <f t="shared" si="34"/>
        <v>1.1</v>
      </c>
      <c r="F2002" s="28">
        <v>59</v>
      </c>
      <c r="G2002" s="28" t="s">
        <v>3228</v>
      </c>
      <c r="H2002" s="28" t="s">
        <v>4</v>
      </c>
      <c r="I2002" s="28"/>
      <c r="J2002" s="28"/>
    </row>
    <row r="2003" spans="1:10" x14ac:dyDescent="0.3">
      <c r="A2003" s="28"/>
      <c r="B2003" s="28" t="s">
        <v>4514</v>
      </c>
      <c r="C2003" s="28" t="s">
        <v>4515</v>
      </c>
      <c r="D2003" s="28" t="s">
        <v>4475</v>
      </c>
      <c r="E2003" s="28" t="str">
        <f t="shared" si="34"/>
        <v>1.1</v>
      </c>
      <c r="F2003" s="28">
        <v>73</v>
      </c>
      <c r="G2003" s="28" t="s">
        <v>145</v>
      </c>
      <c r="H2003" s="28" t="s">
        <v>1551</v>
      </c>
      <c r="I2003" s="28"/>
      <c r="J2003" s="28"/>
    </row>
    <row r="2004" spans="1:10" x14ac:dyDescent="0.3">
      <c r="A2004" s="28"/>
      <c r="B2004" s="28" t="s">
        <v>4516</v>
      </c>
      <c r="C2004" s="28" t="s">
        <v>4517</v>
      </c>
      <c r="D2004" s="28" t="s">
        <v>4475</v>
      </c>
      <c r="E2004" s="28" t="str">
        <f t="shared" si="34"/>
        <v>1.1</v>
      </c>
      <c r="F2004" s="28">
        <v>61</v>
      </c>
      <c r="G2004" s="28" t="s">
        <v>3201</v>
      </c>
      <c r="H2004" s="28" t="s">
        <v>10</v>
      </c>
      <c r="I2004" s="28"/>
      <c r="J2004" s="28"/>
    </row>
    <row r="2005" spans="1:10" x14ac:dyDescent="0.3">
      <c r="A2005" s="28"/>
      <c r="B2005" s="28" t="s">
        <v>4518</v>
      </c>
      <c r="C2005" s="28" t="s">
        <v>4519</v>
      </c>
      <c r="D2005" s="28" t="s">
        <v>4475</v>
      </c>
      <c r="E2005" s="28" t="str">
        <f t="shared" si="34"/>
        <v>1.1</v>
      </c>
      <c r="F2005" s="28">
        <v>61</v>
      </c>
      <c r="G2005" s="28" t="s">
        <v>4435</v>
      </c>
      <c r="H2005" s="28" t="s">
        <v>44</v>
      </c>
      <c r="I2005" s="28"/>
      <c r="J2005" s="28"/>
    </row>
    <row r="2006" spans="1:10" x14ac:dyDescent="0.3">
      <c r="A2006" s="28"/>
      <c r="B2006" s="28" t="s">
        <v>4520</v>
      </c>
      <c r="C2006" s="28" t="s">
        <v>4521</v>
      </c>
      <c r="D2006" s="28" t="s">
        <v>4475</v>
      </c>
      <c r="E2006" s="28" t="str">
        <f t="shared" si="34"/>
        <v>1.1</v>
      </c>
      <c r="F2006" s="28">
        <v>72</v>
      </c>
      <c r="G2006" s="28" t="s">
        <v>4522</v>
      </c>
      <c r="H2006" s="28" t="s">
        <v>9</v>
      </c>
      <c r="I2006" s="28"/>
      <c r="J2006" s="28"/>
    </row>
    <row r="2007" spans="1:10" x14ac:dyDescent="0.3">
      <c r="A2007" s="28"/>
      <c r="B2007" s="28" t="s">
        <v>4523</v>
      </c>
      <c r="C2007" s="28" t="s">
        <v>4524</v>
      </c>
      <c r="D2007" s="28" t="s">
        <v>4475</v>
      </c>
      <c r="E2007" s="28" t="str">
        <f t="shared" si="34"/>
        <v>1.1</v>
      </c>
      <c r="F2007" s="28">
        <v>74</v>
      </c>
      <c r="G2007" s="28" t="s">
        <v>4525</v>
      </c>
      <c r="H2007" s="28" t="s">
        <v>44</v>
      </c>
      <c r="I2007" s="28"/>
      <c r="J2007" s="28"/>
    </row>
    <row r="2008" spans="1:10" x14ac:dyDescent="0.3">
      <c r="A2008" s="28"/>
      <c r="B2008" s="28"/>
      <c r="C2008" s="28"/>
      <c r="D2008" s="28"/>
      <c r="E2008" s="28" t="str">
        <f t="shared" si="34"/>
        <v/>
      </c>
      <c r="F2008" s="28"/>
      <c r="G2008" s="28"/>
      <c r="H2008" s="28"/>
      <c r="I2008" s="28"/>
      <c r="J2008" s="28"/>
    </row>
    <row r="2009" spans="1:10" x14ac:dyDescent="0.3">
      <c r="A2009" s="28"/>
      <c r="B2009" s="28" t="s">
        <v>4526</v>
      </c>
      <c r="C2009" s="28" t="s">
        <v>4527</v>
      </c>
      <c r="D2009" s="28" t="s">
        <v>4475</v>
      </c>
      <c r="E2009" s="28" t="str">
        <f t="shared" si="34"/>
        <v>1.1</v>
      </c>
      <c r="F2009" s="28">
        <v>73</v>
      </c>
      <c r="G2009" s="28" t="s">
        <v>268</v>
      </c>
      <c r="H2009" s="28" t="s">
        <v>44</v>
      </c>
      <c r="I2009" s="28"/>
      <c r="J2009" s="28"/>
    </row>
    <row r="2010" spans="1:10" x14ac:dyDescent="0.3">
      <c r="A2010" s="28"/>
      <c r="B2010" s="28" t="s">
        <v>4528</v>
      </c>
      <c r="C2010" s="28" t="s">
        <v>4529</v>
      </c>
      <c r="D2010" s="28" t="s">
        <v>4475</v>
      </c>
      <c r="E2010" s="28" t="str">
        <f t="shared" si="34"/>
        <v>1.1</v>
      </c>
      <c r="F2010" s="28">
        <v>59</v>
      </c>
      <c r="G2010" s="28" t="s">
        <v>4530</v>
      </c>
      <c r="H2010" s="28" t="s">
        <v>97</v>
      </c>
      <c r="I2010" s="28"/>
      <c r="J2010" s="28"/>
    </row>
    <row r="2011" spans="1:10" x14ac:dyDescent="0.3">
      <c r="A2011" s="28"/>
      <c r="B2011" s="28" t="s">
        <v>4531</v>
      </c>
      <c r="C2011" s="28" t="s">
        <v>4532</v>
      </c>
      <c r="D2011" s="28" t="s">
        <v>4475</v>
      </c>
      <c r="E2011" s="28" t="str">
        <f t="shared" si="34"/>
        <v>1.1</v>
      </c>
      <c r="F2011" s="28">
        <v>64</v>
      </c>
      <c r="G2011" s="28" t="s">
        <v>145</v>
      </c>
      <c r="H2011" s="28" t="s">
        <v>1551</v>
      </c>
      <c r="I2011" s="28"/>
      <c r="J2011" s="28"/>
    </row>
    <row r="2012" spans="1:10" x14ac:dyDescent="0.3">
      <c r="A2012" s="28"/>
      <c r="B2012" s="28" t="s">
        <v>4533</v>
      </c>
      <c r="C2012" s="28" t="s">
        <v>4534</v>
      </c>
      <c r="D2012" s="28" t="s">
        <v>4475</v>
      </c>
      <c r="E2012" s="28" t="str">
        <f t="shared" si="34"/>
        <v>1.1</v>
      </c>
      <c r="F2012" s="28">
        <v>65</v>
      </c>
      <c r="G2012" s="28" t="s">
        <v>122</v>
      </c>
      <c r="H2012" s="28" t="s">
        <v>10</v>
      </c>
      <c r="I2012" s="28"/>
      <c r="J2012" s="28"/>
    </row>
    <row r="2013" spans="1:10" x14ac:dyDescent="0.3">
      <c r="A2013" s="28"/>
      <c r="B2013" s="28" t="s">
        <v>4535</v>
      </c>
      <c r="C2013" s="28" t="s">
        <v>4536</v>
      </c>
      <c r="D2013" s="28" t="s">
        <v>4475</v>
      </c>
      <c r="E2013" s="28" t="str">
        <f t="shared" si="34"/>
        <v>1.1</v>
      </c>
      <c r="F2013" s="28">
        <v>68</v>
      </c>
      <c r="G2013" s="28" t="s">
        <v>207</v>
      </c>
      <c r="H2013" s="28" t="s">
        <v>507</v>
      </c>
      <c r="I2013" s="28"/>
      <c r="J2013" s="28"/>
    </row>
    <row r="2014" spans="1:10" x14ac:dyDescent="0.3">
      <c r="A2014" s="28"/>
      <c r="B2014" s="28" t="s">
        <v>4537</v>
      </c>
      <c r="C2014" s="28" t="s">
        <v>4538</v>
      </c>
      <c r="D2014" s="28" t="s">
        <v>4475</v>
      </c>
      <c r="E2014" s="28" t="str">
        <f t="shared" si="34"/>
        <v>1.1</v>
      </c>
      <c r="F2014" s="28">
        <v>56</v>
      </c>
      <c r="G2014" s="28" t="s">
        <v>2387</v>
      </c>
      <c r="H2014" s="28" t="s">
        <v>44</v>
      </c>
      <c r="I2014" s="28"/>
      <c r="J2014" s="28"/>
    </row>
    <row r="2015" spans="1:10" x14ac:dyDescent="0.3">
      <c r="A2015" s="28"/>
      <c r="B2015" s="28" t="s">
        <v>4539</v>
      </c>
      <c r="C2015" s="28" t="s">
        <v>4540</v>
      </c>
      <c r="D2015" s="28" t="s">
        <v>4475</v>
      </c>
      <c r="E2015" s="28" t="str">
        <f t="shared" si="34"/>
        <v>1.1</v>
      </c>
      <c r="F2015" s="28">
        <v>50</v>
      </c>
      <c r="G2015" s="28" t="s">
        <v>189</v>
      </c>
      <c r="H2015" s="28" t="s">
        <v>273</v>
      </c>
      <c r="I2015" s="28"/>
      <c r="J2015" s="28"/>
    </row>
    <row r="2016" spans="1:10" x14ac:dyDescent="0.3">
      <c r="A2016" s="28"/>
      <c r="B2016" s="28" t="s">
        <v>4541</v>
      </c>
      <c r="C2016" s="28" t="s">
        <v>4542</v>
      </c>
      <c r="D2016" s="28" t="s">
        <v>4475</v>
      </c>
      <c r="E2016" s="28" t="str">
        <f t="shared" si="34"/>
        <v>1.1</v>
      </c>
      <c r="F2016" s="28">
        <v>41</v>
      </c>
      <c r="G2016" s="28" t="s">
        <v>4543</v>
      </c>
      <c r="H2016" s="28" t="s">
        <v>10</v>
      </c>
      <c r="I2016" s="28"/>
      <c r="J2016" s="28"/>
    </row>
    <row r="2017" spans="1:10" x14ac:dyDescent="0.3">
      <c r="A2017" s="28"/>
      <c r="B2017" s="28" t="s">
        <v>4544</v>
      </c>
      <c r="C2017" s="28" t="s">
        <v>4545</v>
      </c>
      <c r="D2017" s="28" t="s">
        <v>4475</v>
      </c>
      <c r="E2017" s="28" t="str">
        <f t="shared" si="34"/>
        <v>1.1</v>
      </c>
      <c r="F2017" s="28">
        <v>41</v>
      </c>
      <c r="G2017" s="28" t="s">
        <v>4546</v>
      </c>
      <c r="H2017" s="28" t="s">
        <v>44</v>
      </c>
      <c r="I2017" s="28"/>
      <c r="J2017" s="28"/>
    </row>
    <row r="2018" spans="1:10" x14ac:dyDescent="0.3">
      <c r="A2018" s="28"/>
      <c r="B2018" s="28" t="s">
        <v>4547</v>
      </c>
      <c r="C2018" s="28" t="s">
        <v>4548</v>
      </c>
      <c r="D2018" s="28" t="s">
        <v>4475</v>
      </c>
      <c r="E2018" s="28" t="str">
        <f t="shared" si="34"/>
        <v>1.1</v>
      </c>
      <c r="F2018" s="28">
        <v>58</v>
      </c>
      <c r="G2018" s="28" t="s">
        <v>2387</v>
      </c>
      <c r="H2018" s="28" t="s">
        <v>44</v>
      </c>
      <c r="I2018" s="28"/>
      <c r="J2018" s="28"/>
    </row>
    <row r="2019" spans="1:10" x14ac:dyDescent="0.3">
      <c r="A2019" s="28"/>
      <c r="B2019" s="28"/>
      <c r="C2019" s="28"/>
      <c r="D2019" s="28"/>
      <c r="E2019" s="28" t="str">
        <f t="shared" si="34"/>
        <v/>
      </c>
      <c r="F2019" s="28"/>
      <c r="G2019" s="28"/>
      <c r="H2019" s="28"/>
      <c r="I2019" s="28"/>
      <c r="J2019" s="28"/>
    </row>
    <row r="2020" spans="1:10" x14ac:dyDescent="0.3">
      <c r="A2020" s="28"/>
      <c r="B2020" s="28" t="s">
        <v>4549</v>
      </c>
      <c r="C2020" s="28" t="s">
        <v>4550</v>
      </c>
      <c r="D2020" s="28" t="s">
        <v>4475</v>
      </c>
      <c r="E2020" s="28" t="str">
        <f t="shared" si="34"/>
        <v>1.1</v>
      </c>
      <c r="F2020" s="28">
        <v>84</v>
      </c>
      <c r="G2020" s="28" t="s">
        <v>333</v>
      </c>
      <c r="H2020" s="28" t="s">
        <v>1</v>
      </c>
      <c r="I2020" s="28"/>
      <c r="J2020" s="28"/>
    </row>
    <row r="2021" spans="1:10" x14ac:dyDescent="0.3">
      <c r="A2021" s="28"/>
      <c r="B2021" s="28" t="s">
        <v>4551</v>
      </c>
      <c r="C2021" s="28" t="s">
        <v>4552</v>
      </c>
      <c r="D2021" s="28" t="s">
        <v>4475</v>
      </c>
      <c r="E2021" s="28" t="str">
        <f t="shared" si="34"/>
        <v>1.1</v>
      </c>
      <c r="F2021" s="28">
        <v>78</v>
      </c>
      <c r="G2021" s="28" t="s">
        <v>2552</v>
      </c>
      <c r="H2021" s="28" t="s">
        <v>5</v>
      </c>
      <c r="I2021" s="28"/>
      <c r="J2021" s="28"/>
    </row>
    <row r="2022" spans="1:10" x14ac:dyDescent="0.3">
      <c r="A2022" s="28"/>
      <c r="B2022" s="28" t="s">
        <v>4553</v>
      </c>
      <c r="C2022" s="28" t="s">
        <v>4554</v>
      </c>
      <c r="D2022" s="28" t="s">
        <v>4475</v>
      </c>
      <c r="E2022" s="28" t="str">
        <f t="shared" si="34"/>
        <v>1.1</v>
      </c>
      <c r="F2022" s="28">
        <v>69</v>
      </c>
      <c r="G2022" s="28" t="s">
        <v>1641</v>
      </c>
      <c r="H2022" s="28" t="s">
        <v>97</v>
      </c>
      <c r="I2022" s="28"/>
      <c r="J2022" s="28"/>
    </row>
    <row r="2023" spans="1:10" x14ac:dyDescent="0.3">
      <c r="A2023" s="28"/>
      <c r="B2023" s="28" t="s">
        <v>4555</v>
      </c>
      <c r="C2023" s="28" t="s">
        <v>4556</v>
      </c>
      <c r="D2023" s="28" t="s">
        <v>4475</v>
      </c>
      <c r="E2023" s="28" t="str">
        <f t="shared" si="34"/>
        <v>1.1</v>
      </c>
      <c r="F2023" s="28">
        <v>40</v>
      </c>
      <c r="G2023" s="28" t="s">
        <v>2507</v>
      </c>
      <c r="H2023" s="28" t="s">
        <v>4</v>
      </c>
      <c r="I2023" s="28"/>
      <c r="J2023" s="28"/>
    </row>
    <row r="2024" spans="1:10" x14ac:dyDescent="0.3">
      <c r="A2024" s="28"/>
      <c r="B2024" s="28" t="s">
        <v>4555</v>
      </c>
      <c r="C2024" s="28" t="s">
        <v>4557</v>
      </c>
      <c r="D2024" s="28" t="s">
        <v>4475</v>
      </c>
      <c r="E2024" s="28" t="str">
        <f t="shared" si="34"/>
        <v>1.1</v>
      </c>
      <c r="F2024" s="28">
        <v>39</v>
      </c>
      <c r="G2024" s="28" t="s">
        <v>2507</v>
      </c>
      <c r="H2024" s="28" t="s">
        <v>4</v>
      </c>
      <c r="I2024" s="28"/>
      <c r="J2024" s="28"/>
    </row>
    <row r="2025" spans="1:10" x14ac:dyDescent="0.3">
      <c r="A2025" s="28"/>
      <c r="B2025" s="28" t="s">
        <v>4555</v>
      </c>
      <c r="C2025" s="28" t="s">
        <v>4558</v>
      </c>
      <c r="D2025" s="28" t="s">
        <v>4475</v>
      </c>
      <c r="E2025" s="28" t="str">
        <f t="shared" si="34"/>
        <v>1.1</v>
      </c>
      <c r="F2025" s="28">
        <v>36</v>
      </c>
      <c r="G2025" s="28" t="s">
        <v>2507</v>
      </c>
      <c r="H2025" s="28" t="s">
        <v>4</v>
      </c>
      <c r="I2025" s="28"/>
      <c r="J2025" s="28"/>
    </row>
    <row r="2026" spans="1:10" x14ac:dyDescent="0.3">
      <c r="A2026" s="28"/>
      <c r="B2026" s="28" t="s">
        <v>4559</v>
      </c>
      <c r="C2026" s="28" t="s">
        <v>4560</v>
      </c>
      <c r="D2026" s="28" t="s">
        <v>4475</v>
      </c>
      <c r="E2026" s="28" t="str">
        <f t="shared" si="34"/>
        <v>1.1</v>
      </c>
      <c r="F2026" s="28">
        <v>67</v>
      </c>
      <c r="G2026" s="28" t="s">
        <v>620</v>
      </c>
      <c r="H2026" s="28" t="s">
        <v>44</v>
      </c>
      <c r="I2026" s="28"/>
      <c r="J2026" s="28"/>
    </row>
    <row r="2027" spans="1:10" x14ac:dyDescent="0.3">
      <c r="A2027" s="28"/>
      <c r="B2027" s="28" t="s">
        <v>4561</v>
      </c>
      <c r="C2027" s="28" t="s">
        <v>4562</v>
      </c>
      <c r="D2027" s="28" t="s">
        <v>4475</v>
      </c>
      <c r="E2027" s="28" t="str">
        <f t="shared" si="34"/>
        <v>1.1</v>
      </c>
      <c r="F2027" s="28">
        <v>54</v>
      </c>
      <c r="G2027" s="28" t="s">
        <v>359</v>
      </c>
      <c r="H2027" s="28" t="s">
        <v>10</v>
      </c>
      <c r="I2027" s="28"/>
      <c r="J2027" s="28"/>
    </row>
    <row r="2028" spans="1:10" x14ac:dyDescent="0.3">
      <c r="A2028" s="28"/>
      <c r="B2028" s="28" t="s">
        <v>4563</v>
      </c>
      <c r="C2028" s="28" t="s">
        <v>4564</v>
      </c>
      <c r="D2028" s="28" t="s">
        <v>4475</v>
      </c>
      <c r="E2028" s="28" t="str">
        <f t="shared" si="34"/>
        <v>1.1</v>
      </c>
      <c r="F2028" s="28">
        <v>52</v>
      </c>
      <c r="G2028" s="28" t="s">
        <v>199</v>
      </c>
      <c r="H2028" s="28" t="s">
        <v>44</v>
      </c>
      <c r="I2028" s="28"/>
      <c r="J2028" s="28"/>
    </row>
    <row r="2029" spans="1:10" x14ac:dyDescent="0.3">
      <c r="A2029" s="28"/>
      <c r="B2029" s="28" t="s">
        <v>4565</v>
      </c>
      <c r="C2029" s="28" t="s">
        <v>4566</v>
      </c>
      <c r="D2029" s="28" t="s">
        <v>4475</v>
      </c>
      <c r="E2029" s="28" t="str">
        <f t="shared" si="34"/>
        <v>1.1</v>
      </c>
      <c r="F2029" s="28">
        <v>66</v>
      </c>
      <c r="G2029" s="28" t="s">
        <v>268</v>
      </c>
      <c r="H2029" s="28" t="s">
        <v>44</v>
      </c>
      <c r="I2029" s="28"/>
      <c r="J2029" s="28"/>
    </row>
    <row r="2030" spans="1:10" x14ac:dyDescent="0.3">
      <c r="A2030" s="28"/>
      <c r="B2030" s="28"/>
      <c r="C2030" s="28"/>
      <c r="D2030" s="28"/>
      <c r="E2030" s="28" t="str">
        <f t="shared" si="34"/>
        <v/>
      </c>
      <c r="F2030" s="28"/>
      <c r="G2030" s="28"/>
      <c r="H2030" s="28"/>
      <c r="I2030" s="28"/>
      <c r="J2030" s="28"/>
    </row>
    <row r="2031" spans="1:10" x14ac:dyDescent="0.3">
      <c r="A2031" s="28"/>
      <c r="B2031" s="28" t="s">
        <v>4567</v>
      </c>
      <c r="C2031" s="28" t="s">
        <v>4568</v>
      </c>
      <c r="D2031" s="28" t="s">
        <v>4475</v>
      </c>
      <c r="E2031" s="28" t="str">
        <f t="shared" si="34"/>
        <v>1.1</v>
      </c>
      <c r="F2031" s="28">
        <v>65</v>
      </c>
      <c r="G2031" s="28" t="s">
        <v>4569</v>
      </c>
      <c r="H2031" s="28" t="s">
        <v>4570</v>
      </c>
      <c r="I2031" s="28"/>
      <c r="J2031" s="28"/>
    </row>
    <row r="2032" spans="1:10" x14ac:dyDescent="0.3">
      <c r="A2032" s="28"/>
      <c r="B2032" s="28" t="s">
        <v>4571</v>
      </c>
      <c r="C2032" s="28" t="s">
        <v>4572</v>
      </c>
      <c r="D2032" s="28" t="s">
        <v>4475</v>
      </c>
      <c r="E2032" s="28" t="str">
        <f t="shared" si="34"/>
        <v>1.1</v>
      </c>
      <c r="F2032" s="28">
        <v>55</v>
      </c>
      <c r="G2032" s="28" t="s">
        <v>268</v>
      </c>
      <c r="H2032" s="28" t="s">
        <v>161</v>
      </c>
      <c r="I2032" s="28"/>
      <c r="J2032" s="28"/>
    </row>
    <row r="2033" spans="1:10" x14ac:dyDescent="0.3">
      <c r="A2033" s="28"/>
      <c r="B2033" s="28" t="s">
        <v>4573</v>
      </c>
      <c r="C2033" s="28" t="s">
        <v>4574</v>
      </c>
      <c r="D2033" s="28" t="s">
        <v>4475</v>
      </c>
      <c r="E2033" s="28" t="str">
        <f t="shared" si="34"/>
        <v>1.1</v>
      </c>
      <c r="F2033" s="28">
        <v>55</v>
      </c>
      <c r="G2033" s="28" t="s">
        <v>4308</v>
      </c>
      <c r="H2033" s="28" t="s">
        <v>912</v>
      </c>
      <c r="I2033" s="28"/>
      <c r="J2033" s="28"/>
    </row>
    <row r="2034" spans="1:10" x14ac:dyDescent="0.3">
      <c r="A2034" s="28"/>
      <c r="B2034" s="28" t="s">
        <v>4575</v>
      </c>
      <c r="C2034" s="28" t="s">
        <v>4576</v>
      </c>
      <c r="D2034" s="28" t="s">
        <v>4475</v>
      </c>
      <c r="E2034" s="28" t="str">
        <f t="shared" si="34"/>
        <v>1.1</v>
      </c>
      <c r="F2034" s="28">
        <v>76</v>
      </c>
      <c r="G2034" s="28" t="s">
        <v>2224</v>
      </c>
      <c r="H2034" s="28" t="s">
        <v>97</v>
      </c>
      <c r="I2034" s="28"/>
      <c r="J2034" s="28"/>
    </row>
    <row r="2035" spans="1:10" x14ac:dyDescent="0.3">
      <c r="A2035" s="28"/>
      <c r="B2035" s="28" t="s">
        <v>4577</v>
      </c>
      <c r="C2035" s="28" t="s">
        <v>4578</v>
      </c>
      <c r="D2035" s="28" t="s">
        <v>4475</v>
      </c>
      <c r="E2035" s="28" t="str">
        <f t="shared" si="34"/>
        <v>1.1</v>
      </c>
      <c r="F2035" s="28">
        <v>67</v>
      </c>
      <c r="G2035" s="28" t="s">
        <v>122</v>
      </c>
      <c r="H2035" s="28" t="s">
        <v>10</v>
      </c>
      <c r="I2035" s="28"/>
      <c r="J2035" s="28"/>
    </row>
    <row r="2036" spans="1:10" x14ac:dyDescent="0.3">
      <c r="A2036" s="28"/>
      <c r="B2036" s="28" t="s">
        <v>4579</v>
      </c>
      <c r="C2036" s="28" t="s">
        <v>4580</v>
      </c>
      <c r="D2036" s="28" t="s">
        <v>4475</v>
      </c>
      <c r="E2036" s="28" t="str">
        <f t="shared" si="34"/>
        <v>1.1</v>
      </c>
      <c r="F2036" s="28">
        <v>46</v>
      </c>
      <c r="G2036" s="28" t="s">
        <v>1520</v>
      </c>
      <c r="H2036" s="28" t="s">
        <v>273</v>
      </c>
      <c r="I2036" s="28"/>
      <c r="J2036" s="28"/>
    </row>
    <row r="2037" spans="1:10" x14ac:dyDescent="0.3">
      <c r="A2037" s="28"/>
      <c r="B2037" s="28" t="s">
        <v>4581</v>
      </c>
      <c r="C2037" s="28" t="s">
        <v>4582</v>
      </c>
      <c r="D2037" s="28" t="s">
        <v>4475</v>
      </c>
      <c r="E2037" s="28" t="str">
        <f t="shared" si="34"/>
        <v>1.1</v>
      </c>
      <c r="F2037" s="28">
        <v>82</v>
      </c>
      <c r="G2037" s="28" t="s">
        <v>173</v>
      </c>
      <c r="H2037" s="28" t="s">
        <v>44</v>
      </c>
      <c r="I2037" s="28"/>
      <c r="J2037" s="28"/>
    </row>
    <row r="2038" spans="1:10" x14ac:dyDescent="0.3">
      <c r="A2038" s="28"/>
      <c r="B2038" s="28" t="s">
        <v>4583</v>
      </c>
      <c r="C2038" s="28" t="s">
        <v>4584</v>
      </c>
      <c r="D2038" s="28" t="s">
        <v>4475</v>
      </c>
      <c r="E2038" s="28" t="str">
        <f t="shared" si="34"/>
        <v>1.1</v>
      </c>
      <c r="F2038" s="28">
        <v>70</v>
      </c>
      <c r="G2038" s="28" t="s">
        <v>122</v>
      </c>
      <c r="H2038" s="28" t="s">
        <v>1874</v>
      </c>
      <c r="I2038" s="28"/>
      <c r="J2038" s="28"/>
    </row>
    <row r="2039" spans="1:10" x14ac:dyDescent="0.3">
      <c r="A2039" s="28"/>
      <c r="B2039" s="28" t="s">
        <v>4585</v>
      </c>
      <c r="C2039" s="28" t="s">
        <v>4586</v>
      </c>
      <c r="D2039" s="28" t="s">
        <v>4475</v>
      </c>
      <c r="E2039" s="28" t="str">
        <f t="shared" si="34"/>
        <v>1.1</v>
      </c>
      <c r="F2039" s="28">
        <v>55</v>
      </c>
      <c r="G2039" s="28" t="s">
        <v>435</v>
      </c>
      <c r="H2039" s="28" t="s">
        <v>10</v>
      </c>
      <c r="I2039" s="28"/>
      <c r="J2039" s="28"/>
    </row>
    <row r="2040" spans="1:10" x14ac:dyDescent="0.3">
      <c r="A2040" s="28"/>
      <c r="B2040" s="28" t="s">
        <v>4587</v>
      </c>
      <c r="C2040" s="28" t="s">
        <v>4588</v>
      </c>
      <c r="D2040" s="28" t="s">
        <v>4475</v>
      </c>
      <c r="E2040" s="28" t="str">
        <f t="shared" si="34"/>
        <v>1.1</v>
      </c>
      <c r="F2040" s="28">
        <v>73</v>
      </c>
      <c r="G2040" s="28" t="s">
        <v>142</v>
      </c>
      <c r="H2040" s="28" t="s">
        <v>1565</v>
      </c>
      <c r="I2040" s="28"/>
      <c r="J2040" s="28"/>
    </row>
    <row r="2041" spans="1:10" x14ac:dyDescent="0.3">
      <c r="A2041" s="28"/>
      <c r="B2041" s="28"/>
      <c r="C2041" s="28"/>
      <c r="D2041" s="28"/>
      <c r="E2041" s="28" t="str">
        <f t="shared" si="34"/>
        <v/>
      </c>
      <c r="F2041" s="28"/>
      <c r="G2041" s="28"/>
      <c r="H2041" s="28"/>
      <c r="I2041" s="28"/>
      <c r="J2041" s="28"/>
    </row>
    <row r="2042" spans="1:10" x14ac:dyDescent="0.3">
      <c r="A2042" s="28"/>
      <c r="B2042" s="28" t="s">
        <v>4589</v>
      </c>
      <c r="C2042" s="28" t="s">
        <v>4590</v>
      </c>
      <c r="D2042" s="28" t="s">
        <v>4475</v>
      </c>
      <c r="E2042" s="28" t="str">
        <f t="shared" si="34"/>
        <v>1.1</v>
      </c>
      <c r="F2042" s="28">
        <v>62</v>
      </c>
      <c r="G2042" s="28" t="s">
        <v>769</v>
      </c>
      <c r="H2042" s="28" t="s">
        <v>44</v>
      </c>
      <c r="I2042" s="28"/>
      <c r="J2042" s="28"/>
    </row>
    <row r="2043" spans="1:10" x14ac:dyDescent="0.3">
      <c r="A2043" s="28"/>
      <c r="B2043" s="28" t="s">
        <v>4591</v>
      </c>
      <c r="C2043" s="28" t="s">
        <v>4592</v>
      </c>
      <c r="D2043" s="28" t="s">
        <v>4475</v>
      </c>
      <c r="E2043" s="28" t="str">
        <f t="shared" si="34"/>
        <v>1.1</v>
      </c>
      <c r="F2043" s="28">
        <v>78</v>
      </c>
      <c r="G2043" s="28" t="s">
        <v>2750</v>
      </c>
      <c r="H2043" s="28" t="s">
        <v>2</v>
      </c>
      <c r="I2043" s="28"/>
      <c r="J2043" s="28"/>
    </row>
    <row r="2044" spans="1:10" x14ac:dyDescent="0.3">
      <c r="A2044" s="28"/>
      <c r="B2044" s="28" t="s">
        <v>4593</v>
      </c>
      <c r="C2044" s="28" t="s">
        <v>4594</v>
      </c>
      <c r="D2044" s="28" t="s">
        <v>4475</v>
      </c>
      <c r="E2044" s="28" t="str">
        <f t="shared" si="34"/>
        <v>1.1</v>
      </c>
      <c r="F2044" s="28">
        <v>68</v>
      </c>
      <c r="G2044" s="28" t="s">
        <v>4595</v>
      </c>
      <c r="H2044" s="28" t="s">
        <v>10</v>
      </c>
      <c r="I2044" s="28"/>
      <c r="J2044" s="28"/>
    </row>
    <row r="2045" spans="1:10" x14ac:dyDescent="0.3">
      <c r="A2045" s="28"/>
      <c r="B2045" s="28" t="s">
        <v>4596</v>
      </c>
      <c r="C2045" s="28" t="s">
        <v>4597</v>
      </c>
      <c r="D2045" s="28" t="s">
        <v>4475</v>
      </c>
      <c r="E2045" s="28" t="str">
        <f t="shared" si="34"/>
        <v>1.1</v>
      </c>
      <c r="F2045" s="28">
        <v>91</v>
      </c>
      <c r="G2045" s="28" t="s">
        <v>620</v>
      </c>
      <c r="H2045" s="28" t="s">
        <v>2</v>
      </c>
      <c r="I2045" s="28"/>
      <c r="J2045" s="28"/>
    </row>
    <row r="2046" spans="1:10" x14ac:dyDescent="0.3">
      <c r="A2046" s="28"/>
      <c r="B2046" s="28" t="s">
        <v>4598</v>
      </c>
      <c r="C2046" s="28" t="s">
        <v>4599</v>
      </c>
      <c r="D2046" s="28" t="s">
        <v>4475</v>
      </c>
      <c r="E2046" s="28" t="str">
        <f t="shared" si="34"/>
        <v>1.1</v>
      </c>
      <c r="F2046" s="28">
        <v>78</v>
      </c>
      <c r="G2046" s="28" t="s">
        <v>199</v>
      </c>
      <c r="H2046" s="28" t="s">
        <v>44</v>
      </c>
      <c r="I2046" s="28"/>
      <c r="J2046" s="28"/>
    </row>
    <row r="2047" spans="1:10" x14ac:dyDescent="0.3">
      <c r="A2047" s="28"/>
      <c r="B2047" s="28" t="s">
        <v>4600</v>
      </c>
      <c r="C2047" s="28" t="s">
        <v>4601</v>
      </c>
      <c r="D2047" s="28" t="s">
        <v>4475</v>
      </c>
      <c r="E2047" s="28" t="str">
        <f t="shared" si="34"/>
        <v>1.1</v>
      </c>
      <c r="F2047" s="28">
        <v>82</v>
      </c>
      <c r="G2047" s="28" t="s">
        <v>145</v>
      </c>
      <c r="H2047" s="28" t="s">
        <v>996</v>
      </c>
      <c r="I2047" s="28"/>
      <c r="J2047" s="28"/>
    </row>
    <row r="2048" spans="1:10" x14ac:dyDescent="0.3">
      <c r="A2048" s="28"/>
      <c r="B2048" s="28" t="s">
        <v>4602</v>
      </c>
      <c r="C2048" s="28" t="s">
        <v>4603</v>
      </c>
      <c r="D2048" s="28" t="s">
        <v>4475</v>
      </c>
      <c r="E2048" s="28" t="str">
        <f t="shared" si="34"/>
        <v>1.1</v>
      </c>
      <c r="F2048" s="28">
        <v>73</v>
      </c>
      <c r="G2048" s="28" t="s">
        <v>903</v>
      </c>
      <c r="H2048" s="28" t="s">
        <v>2</v>
      </c>
      <c r="I2048" s="28"/>
      <c r="J2048" s="28"/>
    </row>
    <row r="2049" spans="1:10" x14ac:dyDescent="0.3">
      <c r="A2049" s="28"/>
      <c r="B2049" s="28" t="s">
        <v>4604</v>
      </c>
      <c r="C2049" s="28" t="s">
        <v>4605</v>
      </c>
      <c r="D2049" s="28" t="s">
        <v>4475</v>
      </c>
      <c r="E2049" s="28" t="str">
        <f t="shared" si="34"/>
        <v>1.1</v>
      </c>
      <c r="F2049" s="28">
        <v>74</v>
      </c>
      <c r="G2049" s="28" t="s">
        <v>769</v>
      </c>
      <c r="H2049" s="28" t="s">
        <v>97</v>
      </c>
      <c r="I2049" s="28"/>
      <c r="J2049" s="28"/>
    </row>
    <row r="2050" spans="1:10" x14ac:dyDescent="0.3">
      <c r="A2050" s="28"/>
      <c r="B2050" s="28" t="s">
        <v>4604</v>
      </c>
      <c r="C2050" s="28" t="s">
        <v>4606</v>
      </c>
      <c r="D2050" s="28" t="s">
        <v>4475</v>
      </c>
      <c r="E2050" s="28" t="str">
        <f t="shared" si="34"/>
        <v>1.1</v>
      </c>
      <c r="F2050" s="28">
        <v>73</v>
      </c>
      <c r="G2050" s="28" t="s">
        <v>769</v>
      </c>
      <c r="H2050" s="28" t="s">
        <v>97</v>
      </c>
      <c r="I2050" s="28"/>
      <c r="J2050" s="28"/>
    </row>
    <row r="2051" spans="1:10" x14ac:dyDescent="0.3">
      <c r="A2051" s="28"/>
      <c r="B2051" s="28" t="s">
        <v>4607</v>
      </c>
      <c r="C2051" s="28" t="s">
        <v>4608</v>
      </c>
      <c r="D2051" s="28" t="s">
        <v>4475</v>
      </c>
      <c r="E2051" s="28" t="str">
        <f t="shared" si="34"/>
        <v>1.1</v>
      </c>
      <c r="F2051" s="28">
        <v>37</v>
      </c>
      <c r="G2051" s="28" t="s">
        <v>268</v>
      </c>
      <c r="H2051" s="28" t="s">
        <v>302</v>
      </c>
      <c r="I2051" s="28"/>
      <c r="J2051" s="28"/>
    </row>
    <row r="2052" spans="1:10" x14ac:dyDescent="0.3">
      <c r="A2052" s="28"/>
      <c r="B2052" s="28"/>
      <c r="C2052" s="28"/>
      <c r="D2052" s="28"/>
      <c r="E2052" s="28" t="str">
        <f t="shared" si="34"/>
        <v/>
      </c>
      <c r="F2052" s="28"/>
      <c r="G2052" s="28"/>
      <c r="H2052" s="28"/>
      <c r="I2052" s="28"/>
      <c r="J2052" s="28"/>
    </row>
    <row r="2053" spans="1:10" x14ac:dyDescent="0.3">
      <c r="A2053" s="28"/>
      <c r="B2053" s="28" t="s">
        <v>4609</v>
      </c>
      <c r="C2053" s="28" t="s">
        <v>4610</v>
      </c>
      <c r="D2053" s="28" t="s">
        <v>4475</v>
      </c>
      <c r="E2053" s="28" t="str">
        <f t="shared" si="34"/>
        <v>1.1</v>
      </c>
      <c r="F2053" s="28">
        <v>56</v>
      </c>
      <c r="G2053" s="28" t="s">
        <v>4611</v>
      </c>
      <c r="H2053" s="28" t="s">
        <v>44</v>
      </c>
      <c r="I2053" s="28"/>
      <c r="J2053" s="28"/>
    </row>
    <row r="2054" spans="1:10" x14ac:dyDescent="0.3">
      <c r="A2054" s="28"/>
      <c r="B2054" s="28" t="s">
        <v>4612</v>
      </c>
      <c r="C2054" s="28" t="s">
        <v>4613</v>
      </c>
      <c r="D2054" s="28" t="s">
        <v>4475</v>
      </c>
      <c r="E2054" s="28" t="str">
        <f t="shared" si="34"/>
        <v>1.1</v>
      </c>
      <c r="F2054" s="28">
        <v>53</v>
      </c>
      <c r="G2054" s="28" t="s">
        <v>4614</v>
      </c>
      <c r="H2054" s="28" t="s">
        <v>10</v>
      </c>
      <c r="I2054" s="28"/>
      <c r="J2054" s="28"/>
    </row>
    <row r="2055" spans="1:10" x14ac:dyDescent="0.3">
      <c r="A2055" s="28"/>
      <c r="B2055" s="28" t="s">
        <v>4615</v>
      </c>
      <c r="C2055" s="28" t="s">
        <v>4616</v>
      </c>
      <c r="D2055" s="28" t="s">
        <v>4475</v>
      </c>
      <c r="E2055" s="28" t="str">
        <f t="shared" si="34"/>
        <v>1.1</v>
      </c>
      <c r="F2055" s="28">
        <v>39</v>
      </c>
      <c r="G2055" s="28" t="s">
        <v>268</v>
      </c>
      <c r="H2055" s="28" t="s">
        <v>302</v>
      </c>
      <c r="I2055" s="28"/>
      <c r="J2055" s="28"/>
    </row>
    <row r="2056" spans="1:10" x14ac:dyDescent="0.3">
      <c r="A2056" s="28"/>
      <c r="B2056" s="28" t="s">
        <v>4617</v>
      </c>
      <c r="C2056" s="28" t="s">
        <v>4618</v>
      </c>
      <c r="D2056" s="28" t="s">
        <v>4475</v>
      </c>
      <c r="E2056" s="28" t="str">
        <f t="shared" ref="E2056:E2098" si="35">MID(D2056,2,3)</f>
        <v>1.1</v>
      </c>
      <c r="F2056" s="28">
        <v>48</v>
      </c>
      <c r="G2056" s="28" t="s">
        <v>4619</v>
      </c>
      <c r="H2056" s="28" t="s">
        <v>10</v>
      </c>
      <c r="I2056" s="28"/>
      <c r="J2056" s="28"/>
    </row>
    <row r="2057" spans="1:10" x14ac:dyDescent="0.3">
      <c r="A2057" s="28"/>
      <c r="B2057" s="28" t="s">
        <v>4620</v>
      </c>
      <c r="C2057" s="28" t="s">
        <v>4621</v>
      </c>
      <c r="D2057" s="28" t="s">
        <v>4475</v>
      </c>
      <c r="E2057" s="28" t="str">
        <f t="shared" si="35"/>
        <v>1.1</v>
      </c>
      <c r="F2057" s="28">
        <v>92</v>
      </c>
      <c r="G2057" s="28" t="s">
        <v>652</v>
      </c>
      <c r="H2057" s="28" t="s">
        <v>44</v>
      </c>
      <c r="I2057" s="28"/>
      <c r="J2057" s="28"/>
    </row>
    <row r="2058" spans="1:10" x14ac:dyDescent="0.3">
      <c r="A2058" s="28"/>
      <c r="B2058" s="28" t="s">
        <v>4622</v>
      </c>
      <c r="C2058" s="28" t="s">
        <v>4623</v>
      </c>
      <c r="D2058" s="28" t="s">
        <v>4475</v>
      </c>
      <c r="E2058" s="28" t="str">
        <f t="shared" si="35"/>
        <v>1.1</v>
      </c>
      <c r="F2058" s="28">
        <v>92</v>
      </c>
      <c r="G2058" s="28" t="s">
        <v>769</v>
      </c>
      <c r="H2058" s="28" t="s">
        <v>247</v>
      </c>
      <c r="I2058" s="28"/>
      <c r="J2058" s="28"/>
    </row>
    <row r="2059" spans="1:10" x14ac:dyDescent="0.3">
      <c r="A2059" s="28"/>
      <c r="B2059" s="28" t="s">
        <v>4624</v>
      </c>
      <c r="C2059" s="28" t="s">
        <v>4625</v>
      </c>
      <c r="D2059" s="28" t="s">
        <v>4475</v>
      </c>
      <c r="E2059" s="28" t="str">
        <f t="shared" si="35"/>
        <v>1.1</v>
      </c>
      <c r="F2059" s="28">
        <v>78</v>
      </c>
      <c r="G2059" s="28" t="s">
        <v>4626</v>
      </c>
      <c r="H2059" s="28" t="s">
        <v>6</v>
      </c>
      <c r="I2059" s="28"/>
      <c r="J2059" s="28"/>
    </row>
    <row r="2060" spans="1:10" x14ac:dyDescent="0.3">
      <c r="A2060" s="28"/>
      <c r="B2060" s="28" t="s">
        <v>4627</v>
      </c>
      <c r="C2060" s="28" t="s">
        <v>4628</v>
      </c>
      <c r="D2060" s="28" t="s">
        <v>4475</v>
      </c>
      <c r="E2060" s="28" t="str">
        <f t="shared" si="35"/>
        <v>1.1</v>
      </c>
      <c r="F2060" s="28">
        <v>55</v>
      </c>
      <c r="G2060" s="28" t="s">
        <v>268</v>
      </c>
      <c r="H2060" s="28" t="s">
        <v>908</v>
      </c>
      <c r="I2060" s="28"/>
      <c r="J2060" s="28"/>
    </row>
    <row r="2061" spans="1:10" x14ac:dyDescent="0.3">
      <c r="A2061" s="28"/>
      <c r="B2061" s="28" t="s">
        <v>4629</v>
      </c>
      <c r="C2061" s="28" t="s">
        <v>4630</v>
      </c>
      <c r="D2061" s="28" t="s">
        <v>4475</v>
      </c>
      <c r="E2061" s="28" t="str">
        <f t="shared" si="35"/>
        <v>1.1</v>
      </c>
      <c r="F2061" s="28">
        <v>81</v>
      </c>
      <c r="G2061" s="28" t="s">
        <v>76</v>
      </c>
      <c r="H2061" s="28" t="s">
        <v>44</v>
      </c>
      <c r="I2061" s="28"/>
      <c r="J2061" s="28"/>
    </row>
    <row r="2062" spans="1:10" x14ac:dyDescent="0.3">
      <c r="A2062" s="28"/>
      <c r="B2062" s="28" t="s">
        <v>4631</v>
      </c>
      <c r="C2062" s="28" t="s">
        <v>4632</v>
      </c>
      <c r="D2062" s="28" t="s">
        <v>4475</v>
      </c>
      <c r="E2062" s="28" t="str">
        <f t="shared" si="35"/>
        <v>1.1</v>
      </c>
      <c r="F2062" s="28">
        <v>62</v>
      </c>
      <c r="G2062" s="28" t="s">
        <v>1078</v>
      </c>
      <c r="H2062" s="28" t="s">
        <v>10</v>
      </c>
      <c r="I2062" s="28"/>
      <c r="J2062" s="28"/>
    </row>
    <row r="2063" spans="1:10" x14ac:dyDescent="0.3">
      <c r="A2063" s="28"/>
      <c r="B2063" s="28"/>
      <c r="C2063" s="28"/>
      <c r="D2063" s="28"/>
      <c r="E2063" s="28" t="str">
        <f t="shared" si="35"/>
        <v/>
      </c>
      <c r="F2063" s="28"/>
      <c r="G2063" s="28"/>
      <c r="H2063" s="28"/>
      <c r="I2063" s="28"/>
      <c r="J2063" s="28"/>
    </row>
    <row r="2064" spans="1:10" x14ac:dyDescent="0.3">
      <c r="A2064" s="28"/>
      <c r="B2064" s="28" t="s">
        <v>4633</v>
      </c>
      <c r="C2064" s="28" t="s">
        <v>4634</v>
      </c>
      <c r="D2064" s="28" t="s">
        <v>4475</v>
      </c>
      <c r="E2064" s="28" t="str">
        <f t="shared" si="35"/>
        <v>1.1</v>
      </c>
      <c r="F2064" s="28">
        <v>80</v>
      </c>
      <c r="G2064" s="28" t="s">
        <v>4635</v>
      </c>
      <c r="H2064" s="28" t="s">
        <v>5</v>
      </c>
      <c r="I2064" s="28"/>
      <c r="J2064" s="28"/>
    </row>
    <row r="2065" spans="1:10" x14ac:dyDescent="0.3">
      <c r="A2065" s="28"/>
      <c r="B2065" s="28" t="s">
        <v>4633</v>
      </c>
      <c r="C2065" s="28" t="s">
        <v>4636</v>
      </c>
      <c r="D2065" s="28" t="s">
        <v>4475</v>
      </c>
      <c r="E2065" s="28" t="str">
        <f t="shared" si="35"/>
        <v>1.1</v>
      </c>
      <c r="F2065" s="28">
        <v>69</v>
      </c>
      <c r="G2065" s="28" t="s">
        <v>4635</v>
      </c>
      <c r="H2065" s="28" t="s">
        <v>5</v>
      </c>
      <c r="I2065" s="28"/>
      <c r="J2065" s="28"/>
    </row>
    <row r="2066" spans="1:10" x14ac:dyDescent="0.3">
      <c r="A2066" s="28"/>
      <c r="B2066" s="28" t="s">
        <v>4637</v>
      </c>
      <c r="C2066" s="28" t="s">
        <v>4638</v>
      </c>
      <c r="D2066" s="28" t="s">
        <v>4475</v>
      </c>
      <c r="E2066" s="28" t="str">
        <f t="shared" si="35"/>
        <v>1.1</v>
      </c>
      <c r="F2066" s="28">
        <v>66</v>
      </c>
      <c r="G2066" s="28" t="s">
        <v>122</v>
      </c>
      <c r="H2066" s="28" t="s">
        <v>10</v>
      </c>
      <c r="I2066" s="28"/>
      <c r="J2066" s="28"/>
    </row>
    <row r="2067" spans="1:10" x14ac:dyDescent="0.3">
      <c r="A2067" s="28"/>
      <c r="B2067" s="28" t="s">
        <v>4639</v>
      </c>
      <c r="C2067" s="28" t="s">
        <v>4640</v>
      </c>
      <c r="D2067" s="28" t="s">
        <v>4475</v>
      </c>
      <c r="E2067" s="28" t="str">
        <f t="shared" si="35"/>
        <v>1.1</v>
      </c>
      <c r="F2067" s="28">
        <v>77</v>
      </c>
      <c r="G2067" s="28" t="s">
        <v>122</v>
      </c>
      <c r="H2067" s="28" t="s">
        <v>44</v>
      </c>
      <c r="I2067" s="28"/>
      <c r="J2067" s="28"/>
    </row>
    <row r="2068" spans="1:10" x14ac:dyDescent="0.3">
      <c r="A2068" s="28"/>
      <c r="B2068" s="28" t="s">
        <v>4641</v>
      </c>
      <c r="C2068" s="28" t="s">
        <v>4642</v>
      </c>
      <c r="D2068" s="28" t="s">
        <v>4475</v>
      </c>
      <c r="E2068" s="28" t="str">
        <f t="shared" si="35"/>
        <v>1.1</v>
      </c>
      <c r="F2068" s="28">
        <v>51</v>
      </c>
      <c r="G2068" s="28" t="s">
        <v>4643</v>
      </c>
      <c r="H2068" s="28" t="s">
        <v>9</v>
      </c>
      <c r="I2068" s="28"/>
      <c r="J2068" s="28"/>
    </row>
    <row r="2069" spans="1:10" x14ac:dyDescent="0.3">
      <c r="A2069" s="28"/>
      <c r="B2069" s="28" t="s">
        <v>4644</v>
      </c>
      <c r="C2069" s="28" t="s">
        <v>4645</v>
      </c>
      <c r="D2069" s="28" t="s">
        <v>4475</v>
      </c>
      <c r="E2069" s="28" t="str">
        <f t="shared" si="35"/>
        <v>1.1</v>
      </c>
      <c r="F2069" s="28">
        <v>69</v>
      </c>
      <c r="G2069" s="28" t="s">
        <v>4646</v>
      </c>
      <c r="H2069" s="28" t="s">
        <v>1</v>
      </c>
      <c r="I2069" s="28"/>
      <c r="J2069" s="28"/>
    </row>
    <row r="2070" spans="1:10" x14ac:dyDescent="0.3">
      <c r="A2070" s="28"/>
      <c r="B2070" s="28" t="s">
        <v>4647</v>
      </c>
      <c r="C2070" s="28" t="s">
        <v>4648</v>
      </c>
      <c r="D2070" s="28" t="s">
        <v>4475</v>
      </c>
      <c r="E2070" s="28" t="str">
        <f t="shared" si="35"/>
        <v>1.1</v>
      </c>
      <c r="F2070" s="28">
        <v>55</v>
      </c>
      <c r="G2070" s="28" t="s">
        <v>4649</v>
      </c>
      <c r="H2070" s="28" t="s">
        <v>166</v>
      </c>
      <c r="I2070" s="28"/>
      <c r="J2070" s="28"/>
    </row>
    <row r="2071" spans="1:10" x14ac:dyDescent="0.3">
      <c r="A2071" s="28"/>
      <c r="B2071" s="28" t="s">
        <v>4650</v>
      </c>
      <c r="C2071" s="28" t="s">
        <v>4651</v>
      </c>
      <c r="D2071" s="28" t="s">
        <v>4475</v>
      </c>
      <c r="E2071" s="28" t="str">
        <f t="shared" si="35"/>
        <v>1.1</v>
      </c>
      <c r="F2071" s="28">
        <v>74</v>
      </c>
      <c r="G2071" s="28" t="s">
        <v>145</v>
      </c>
      <c r="H2071" s="28" t="s">
        <v>302</v>
      </c>
      <c r="I2071" s="28"/>
      <c r="J2071" s="28"/>
    </row>
    <row r="2072" spans="1:10" x14ac:dyDescent="0.3">
      <c r="A2072" s="28"/>
      <c r="B2072" s="28" t="s">
        <v>4652</v>
      </c>
      <c r="C2072" s="28" t="s">
        <v>4653</v>
      </c>
      <c r="D2072" s="28" t="s">
        <v>4475</v>
      </c>
      <c r="E2072" s="28" t="str">
        <f t="shared" si="35"/>
        <v>1.1</v>
      </c>
      <c r="F2072" s="28">
        <v>69</v>
      </c>
      <c r="G2072" s="28" t="s">
        <v>165</v>
      </c>
      <c r="H2072" s="28" t="s">
        <v>44</v>
      </c>
      <c r="I2072" s="28"/>
      <c r="J2072" s="28"/>
    </row>
    <row r="2073" spans="1:10" x14ac:dyDescent="0.3">
      <c r="A2073" s="28"/>
      <c r="B2073" s="28" t="s">
        <v>4654</v>
      </c>
      <c r="C2073" s="28" t="s">
        <v>4655</v>
      </c>
      <c r="D2073" s="28" t="s">
        <v>4475</v>
      </c>
      <c r="E2073" s="28" t="str">
        <f t="shared" si="35"/>
        <v>1.1</v>
      </c>
      <c r="F2073" s="28">
        <v>73</v>
      </c>
      <c r="G2073" s="28" t="s">
        <v>4656</v>
      </c>
      <c r="H2073" s="28" t="s">
        <v>44</v>
      </c>
      <c r="I2073" s="28"/>
      <c r="J2073" s="28"/>
    </row>
    <row r="2074" spans="1:10" x14ac:dyDescent="0.3">
      <c r="A2074" s="28"/>
      <c r="B2074" s="28"/>
      <c r="C2074" s="28"/>
      <c r="D2074" s="28"/>
      <c r="E2074" s="28" t="str">
        <f t="shared" si="35"/>
        <v/>
      </c>
      <c r="F2074" s="28"/>
      <c r="G2074" s="28"/>
      <c r="H2074" s="28"/>
      <c r="I2074" s="28"/>
      <c r="J2074" s="28"/>
    </row>
    <row r="2075" spans="1:10" x14ac:dyDescent="0.3">
      <c r="A2075" s="28"/>
      <c r="B2075" s="28" t="s">
        <v>4657</v>
      </c>
      <c r="C2075" s="28" t="s">
        <v>4658</v>
      </c>
      <c r="D2075" s="28" t="s">
        <v>4475</v>
      </c>
      <c r="E2075" s="28" t="str">
        <f t="shared" si="35"/>
        <v>1.1</v>
      </c>
      <c r="F2075" s="28">
        <v>49</v>
      </c>
      <c r="G2075" s="28" t="s">
        <v>4367</v>
      </c>
      <c r="H2075" s="28" t="s">
        <v>10</v>
      </c>
      <c r="I2075" s="28"/>
      <c r="J2075" s="28"/>
    </row>
    <row r="2076" spans="1:10" x14ac:dyDescent="0.3">
      <c r="A2076" s="28"/>
      <c r="B2076" s="28" t="s">
        <v>4659</v>
      </c>
      <c r="C2076" s="28" t="s">
        <v>4660</v>
      </c>
      <c r="D2076" s="28" t="s">
        <v>4475</v>
      </c>
      <c r="E2076" s="28" t="str">
        <f t="shared" si="35"/>
        <v>1.1</v>
      </c>
      <c r="F2076" s="28">
        <v>58</v>
      </c>
      <c r="G2076" s="28" t="s">
        <v>122</v>
      </c>
      <c r="H2076" s="28" t="s">
        <v>10</v>
      </c>
      <c r="I2076" s="28"/>
      <c r="J2076" s="28"/>
    </row>
    <row r="2077" spans="1:10" x14ac:dyDescent="0.3">
      <c r="A2077" s="28"/>
      <c r="B2077" s="28" t="s">
        <v>4661</v>
      </c>
      <c r="C2077" s="28" t="s">
        <v>4662</v>
      </c>
      <c r="D2077" s="28" t="s">
        <v>4475</v>
      </c>
      <c r="E2077" s="28" t="str">
        <f t="shared" si="35"/>
        <v>1.1</v>
      </c>
      <c r="F2077" s="28">
        <v>52</v>
      </c>
      <c r="G2077" s="28" t="s">
        <v>4663</v>
      </c>
      <c r="H2077" s="28" t="s">
        <v>10</v>
      </c>
      <c r="I2077" s="28"/>
      <c r="J2077" s="28"/>
    </row>
    <row r="2078" spans="1:10" x14ac:dyDescent="0.3">
      <c r="A2078" s="28"/>
      <c r="B2078" s="28" t="s">
        <v>4664</v>
      </c>
      <c r="C2078" s="28" t="s">
        <v>4665</v>
      </c>
      <c r="D2078" s="28" t="s">
        <v>4475</v>
      </c>
      <c r="E2078" s="28" t="str">
        <f t="shared" si="35"/>
        <v>1.1</v>
      </c>
      <c r="F2078" s="28">
        <v>62</v>
      </c>
      <c r="G2078" s="28" t="s">
        <v>4666</v>
      </c>
      <c r="H2078" s="28" t="s">
        <v>161</v>
      </c>
      <c r="I2078" s="28"/>
      <c r="J2078" s="28"/>
    </row>
    <row r="2079" spans="1:10" x14ac:dyDescent="0.3">
      <c r="A2079" s="28"/>
      <c r="B2079" s="28" t="s">
        <v>4667</v>
      </c>
      <c r="C2079" s="28" t="s">
        <v>4668</v>
      </c>
      <c r="D2079" s="28" t="s">
        <v>4475</v>
      </c>
      <c r="E2079" s="28" t="str">
        <f t="shared" si="35"/>
        <v>1.1</v>
      </c>
      <c r="F2079" s="28">
        <v>54</v>
      </c>
      <c r="G2079" s="28" t="s">
        <v>1078</v>
      </c>
      <c r="H2079" s="28" t="s">
        <v>10</v>
      </c>
      <c r="I2079" s="28"/>
      <c r="J2079" s="28"/>
    </row>
    <row r="2080" spans="1:10" x14ac:dyDescent="0.3">
      <c r="A2080" s="28"/>
      <c r="B2080" s="28" t="s">
        <v>4669</v>
      </c>
      <c r="C2080" s="28" t="s">
        <v>4670</v>
      </c>
      <c r="D2080" s="28" t="s">
        <v>4475</v>
      </c>
      <c r="E2080" s="28" t="str">
        <f t="shared" si="35"/>
        <v>1.1</v>
      </c>
      <c r="F2080" s="28">
        <v>62</v>
      </c>
      <c r="G2080" s="28" t="s">
        <v>4671</v>
      </c>
      <c r="H2080" s="28" t="s">
        <v>166</v>
      </c>
      <c r="I2080" s="28"/>
      <c r="J2080" s="28"/>
    </row>
    <row r="2081" spans="1:10" x14ac:dyDescent="0.3">
      <c r="A2081" s="28"/>
      <c r="B2081" s="28" t="s">
        <v>4672</v>
      </c>
      <c r="C2081" s="28" t="s">
        <v>4673</v>
      </c>
      <c r="D2081" s="28" t="s">
        <v>4475</v>
      </c>
      <c r="E2081" s="28" t="str">
        <f t="shared" si="35"/>
        <v>1.1</v>
      </c>
      <c r="F2081" s="28">
        <v>64</v>
      </c>
      <c r="G2081" s="28" t="s">
        <v>68</v>
      </c>
      <c r="H2081" s="28" t="s">
        <v>44</v>
      </c>
      <c r="I2081" s="28"/>
      <c r="J2081" s="28"/>
    </row>
    <row r="2082" spans="1:10" x14ac:dyDescent="0.3">
      <c r="A2082" s="28"/>
      <c r="B2082" s="28" t="s">
        <v>4674</v>
      </c>
      <c r="C2082" s="28" t="s">
        <v>4675</v>
      </c>
      <c r="D2082" s="28" t="s">
        <v>4475</v>
      </c>
      <c r="E2082" s="28" t="str">
        <f t="shared" si="35"/>
        <v>1.1</v>
      </c>
      <c r="F2082" s="28">
        <v>61</v>
      </c>
      <c r="G2082" s="28" t="s">
        <v>2276</v>
      </c>
      <c r="H2082" s="28" t="s">
        <v>10</v>
      </c>
      <c r="I2082" s="28"/>
      <c r="J2082" s="28"/>
    </row>
    <row r="2083" spans="1:10" x14ac:dyDescent="0.3">
      <c r="A2083" s="28"/>
      <c r="B2083" s="28" t="s">
        <v>4676</v>
      </c>
      <c r="C2083" s="28" t="s">
        <v>4677</v>
      </c>
      <c r="D2083" s="28" t="s">
        <v>4475</v>
      </c>
      <c r="E2083" s="28" t="str">
        <f t="shared" si="35"/>
        <v>1.1</v>
      </c>
      <c r="F2083" s="28">
        <v>67</v>
      </c>
      <c r="G2083" s="28" t="s">
        <v>1108</v>
      </c>
      <c r="H2083" s="28" t="s">
        <v>10</v>
      </c>
      <c r="I2083" s="28"/>
      <c r="J2083" s="28"/>
    </row>
    <row r="2084" spans="1:10" x14ac:dyDescent="0.3">
      <c r="A2084" s="28"/>
      <c r="B2084" s="28" t="s">
        <v>4678</v>
      </c>
      <c r="C2084" s="28" t="s">
        <v>4679</v>
      </c>
      <c r="D2084" s="28" t="s">
        <v>4475</v>
      </c>
      <c r="E2084" s="28" t="str">
        <f t="shared" si="35"/>
        <v>1.1</v>
      </c>
      <c r="F2084" s="28">
        <v>47</v>
      </c>
      <c r="G2084" s="28" t="s">
        <v>4680</v>
      </c>
      <c r="H2084" s="28" t="s">
        <v>10</v>
      </c>
      <c r="I2084" s="28"/>
      <c r="J2084" s="28"/>
    </row>
    <row r="2085" spans="1:10" x14ac:dyDescent="0.3">
      <c r="A2085" s="28"/>
      <c r="B2085" s="28"/>
      <c r="C2085" s="28"/>
      <c r="D2085" s="28"/>
      <c r="E2085" s="28" t="str">
        <f t="shared" si="35"/>
        <v/>
      </c>
      <c r="F2085" s="28"/>
      <c r="G2085" s="28"/>
      <c r="H2085" s="28"/>
      <c r="I2085" s="28"/>
      <c r="J2085" s="28"/>
    </row>
    <row r="2086" spans="1:10" x14ac:dyDescent="0.3">
      <c r="A2086" s="28"/>
      <c r="B2086" s="28" t="s">
        <v>4681</v>
      </c>
      <c r="C2086" s="28" t="s">
        <v>4682</v>
      </c>
      <c r="D2086" s="28" t="s">
        <v>4475</v>
      </c>
      <c r="E2086" s="28" t="str">
        <f t="shared" si="35"/>
        <v>1.1</v>
      </c>
      <c r="F2086" s="28">
        <v>47</v>
      </c>
      <c r="G2086" s="28" t="s">
        <v>4683</v>
      </c>
      <c r="H2086" s="28" t="s">
        <v>44</v>
      </c>
      <c r="I2086" s="28"/>
      <c r="J2086" s="28"/>
    </row>
    <row r="2087" spans="1:10" x14ac:dyDescent="0.3">
      <c r="A2087" s="28"/>
      <c r="B2087" s="28" t="s">
        <v>4684</v>
      </c>
      <c r="C2087" s="28" t="s">
        <v>4685</v>
      </c>
      <c r="D2087" s="28" t="s">
        <v>4475</v>
      </c>
      <c r="E2087" s="28" t="str">
        <f t="shared" si="35"/>
        <v>1.1</v>
      </c>
      <c r="F2087" s="28">
        <v>63</v>
      </c>
      <c r="G2087" s="28" t="s">
        <v>189</v>
      </c>
      <c r="H2087" s="28" t="s">
        <v>273</v>
      </c>
      <c r="I2087" s="28"/>
      <c r="J2087" s="28"/>
    </row>
    <row r="2088" spans="1:10" x14ac:dyDescent="0.3">
      <c r="A2088" s="28"/>
      <c r="B2088" s="28" t="s">
        <v>4686</v>
      </c>
      <c r="C2088" s="28" t="s">
        <v>4687</v>
      </c>
      <c r="D2088" s="28" t="s">
        <v>4475</v>
      </c>
      <c r="E2088" s="28" t="str">
        <f t="shared" si="35"/>
        <v>1.1</v>
      </c>
      <c r="F2088" s="28">
        <v>60</v>
      </c>
      <c r="G2088" s="28" t="s">
        <v>122</v>
      </c>
      <c r="H2088" s="28" t="s">
        <v>10</v>
      </c>
      <c r="I2088" s="28"/>
      <c r="J2088" s="28"/>
    </row>
    <row r="2089" spans="1:10" x14ac:dyDescent="0.3">
      <c r="A2089" s="28"/>
      <c r="B2089" s="28" t="s">
        <v>4688</v>
      </c>
      <c r="C2089" s="28" t="s">
        <v>4689</v>
      </c>
      <c r="D2089" s="28" t="s">
        <v>4475</v>
      </c>
      <c r="E2089" s="28" t="str">
        <f t="shared" si="35"/>
        <v>1.1</v>
      </c>
      <c r="F2089" s="28">
        <v>56</v>
      </c>
      <c r="G2089" s="28" t="s">
        <v>620</v>
      </c>
      <c r="H2089" s="28" t="s">
        <v>10</v>
      </c>
      <c r="I2089" s="28"/>
      <c r="J2089" s="28"/>
    </row>
    <row r="2090" spans="1:10" x14ac:dyDescent="0.3">
      <c r="A2090" s="28"/>
      <c r="B2090" s="28" t="s">
        <v>4690</v>
      </c>
      <c r="C2090" s="28" t="s">
        <v>4691</v>
      </c>
      <c r="D2090" s="28" t="s">
        <v>4475</v>
      </c>
      <c r="E2090" s="28" t="str">
        <f t="shared" si="35"/>
        <v>1.1</v>
      </c>
      <c r="F2090" s="28">
        <v>54</v>
      </c>
      <c r="G2090" s="28" t="s">
        <v>122</v>
      </c>
      <c r="H2090" s="28" t="s">
        <v>10</v>
      </c>
      <c r="I2090" s="28"/>
      <c r="J2090" s="28"/>
    </row>
    <row r="2091" spans="1:10" x14ac:dyDescent="0.3">
      <c r="A2091" s="28"/>
      <c r="B2091" s="28" t="s">
        <v>4692</v>
      </c>
      <c r="C2091" s="28" t="s">
        <v>4693</v>
      </c>
      <c r="D2091" s="28" t="s">
        <v>4475</v>
      </c>
      <c r="E2091" s="28" t="str">
        <f t="shared" si="35"/>
        <v>1.1</v>
      </c>
      <c r="F2091" s="28">
        <v>61</v>
      </c>
      <c r="G2091" s="28" t="s">
        <v>374</v>
      </c>
      <c r="H2091" s="28" t="s">
        <v>10</v>
      </c>
      <c r="I2091" s="28"/>
      <c r="J2091" s="28"/>
    </row>
    <row r="2092" spans="1:10" x14ac:dyDescent="0.3">
      <c r="A2092" s="28"/>
      <c r="B2092" s="28" t="s">
        <v>4694</v>
      </c>
      <c r="C2092" s="28" t="s">
        <v>4695</v>
      </c>
      <c r="D2092" s="28" t="s">
        <v>4475</v>
      </c>
      <c r="E2092" s="28" t="str">
        <f t="shared" si="35"/>
        <v>1.1</v>
      </c>
      <c r="F2092" s="28">
        <v>64</v>
      </c>
      <c r="G2092" s="28" t="s">
        <v>122</v>
      </c>
      <c r="H2092" s="28" t="s">
        <v>44</v>
      </c>
      <c r="I2092" s="28"/>
      <c r="J2092" s="28"/>
    </row>
    <row r="2093" spans="1:10" x14ac:dyDescent="0.3">
      <c r="A2093" s="28"/>
      <c r="B2093" s="28" t="s">
        <v>4696</v>
      </c>
      <c r="C2093" s="28" t="s">
        <v>4697</v>
      </c>
      <c r="D2093" s="28" t="s">
        <v>4475</v>
      </c>
      <c r="E2093" s="28" t="str">
        <f t="shared" si="35"/>
        <v>1.1</v>
      </c>
      <c r="F2093" s="28" t="s">
        <v>8</v>
      </c>
      <c r="G2093" s="28" t="s">
        <v>122</v>
      </c>
      <c r="H2093" s="28" t="s">
        <v>4</v>
      </c>
      <c r="I2093" s="28"/>
      <c r="J2093" s="28"/>
    </row>
    <row r="2094" spans="1:10" x14ac:dyDescent="0.3">
      <c r="A2094" s="28"/>
      <c r="B2094" s="28" t="s">
        <v>4698</v>
      </c>
      <c r="C2094" s="28" t="s">
        <v>4699</v>
      </c>
      <c r="D2094" s="28" t="s">
        <v>4475</v>
      </c>
      <c r="E2094" s="28" t="str">
        <f t="shared" si="35"/>
        <v>1.1</v>
      </c>
      <c r="F2094" s="28">
        <v>54</v>
      </c>
      <c r="G2094" s="28" t="s">
        <v>338</v>
      </c>
      <c r="H2094" s="28" t="s">
        <v>273</v>
      </c>
      <c r="I2094" s="28"/>
      <c r="J2094" s="28"/>
    </row>
    <row r="2095" spans="1:10" x14ac:dyDescent="0.3">
      <c r="A2095" s="28"/>
      <c r="B2095" s="28" t="s">
        <v>4700</v>
      </c>
      <c r="C2095" s="28" t="s">
        <v>4701</v>
      </c>
      <c r="D2095" s="28" t="s">
        <v>4475</v>
      </c>
      <c r="E2095" s="28" t="str">
        <f t="shared" si="35"/>
        <v>1.1</v>
      </c>
      <c r="F2095" s="28">
        <v>52</v>
      </c>
      <c r="G2095" s="28" t="s">
        <v>122</v>
      </c>
      <c r="H2095" s="28" t="s">
        <v>10</v>
      </c>
      <c r="I2095" s="28"/>
      <c r="J2095" s="28"/>
    </row>
    <row r="2096" spans="1:10" x14ac:dyDescent="0.3">
      <c r="A2096" s="28"/>
      <c r="B2096" s="28"/>
      <c r="C2096" s="28"/>
      <c r="D2096" s="28"/>
      <c r="E2096" s="28" t="str">
        <f t="shared" si="35"/>
        <v/>
      </c>
      <c r="F2096" s="28"/>
      <c r="G2096" s="28"/>
      <c r="H2096" s="28"/>
      <c r="I2096" s="28"/>
      <c r="J2096" s="28"/>
    </row>
    <row r="2097" spans="1:10" x14ac:dyDescent="0.3">
      <c r="A2097" s="28"/>
      <c r="B2097" s="28" t="s">
        <v>4702</v>
      </c>
      <c r="C2097" s="28" t="s">
        <v>4703</v>
      </c>
      <c r="D2097" s="28" t="s">
        <v>4475</v>
      </c>
      <c r="E2097" s="28" t="str">
        <f t="shared" si="35"/>
        <v>1.1</v>
      </c>
      <c r="F2097" s="28">
        <v>63</v>
      </c>
      <c r="G2097" s="28" t="s">
        <v>3614</v>
      </c>
      <c r="H2097" s="28" t="s">
        <v>44</v>
      </c>
      <c r="I2097" s="28"/>
      <c r="J2097" s="28"/>
    </row>
    <row r="2098" spans="1:10" x14ac:dyDescent="0.3">
      <c r="A2098" s="28"/>
      <c r="B2098" s="28" t="s">
        <v>4704</v>
      </c>
      <c r="C2098" s="28" t="s">
        <v>4705</v>
      </c>
      <c r="D2098" s="28" t="s">
        <v>4475</v>
      </c>
      <c r="E2098" s="28" t="str">
        <f t="shared" si="35"/>
        <v>1.1</v>
      </c>
      <c r="F2098" s="28">
        <v>53</v>
      </c>
      <c r="G2098" s="28" t="s">
        <v>142</v>
      </c>
      <c r="H2098" s="28" t="s">
        <v>247</v>
      </c>
      <c r="I2098" s="28"/>
      <c r="J2098" s="28"/>
    </row>
    <row r="2099" spans="1:10" x14ac:dyDescent="0.3">
      <c r="A2099" s="28"/>
      <c r="B2099" s="28" t="s">
        <v>4706</v>
      </c>
      <c r="C2099" s="28" t="s">
        <v>4707</v>
      </c>
      <c r="D2099" s="28" t="s">
        <v>4708</v>
      </c>
      <c r="E2099" s="28" t="str">
        <f>MID(D2099,2,2)</f>
        <v xml:space="preserve">1 </v>
      </c>
      <c r="F2099" s="28">
        <v>61</v>
      </c>
      <c r="G2099" s="28" t="s">
        <v>1630</v>
      </c>
      <c r="H2099" s="28" t="s">
        <v>44</v>
      </c>
      <c r="I2099" s="28"/>
      <c r="J2099" s="28"/>
    </row>
    <row r="2100" spans="1:10" x14ac:dyDescent="0.3">
      <c r="A2100" s="28"/>
      <c r="B2100" s="28" t="s">
        <v>4709</v>
      </c>
      <c r="C2100" s="28" t="s">
        <v>4710</v>
      </c>
      <c r="D2100" s="28" t="s">
        <v>4708</v>
      </c>
      <c r="E2100" s="28" t="str">
        <f t="shared" ref="E2100:E2153" si="36">MID(D2100,2,2)</f>
        <v xml:space="preserve">1 </v>
      </c>
      <c r="F2100" s="28">
        <v>29</v>
      </c>
      <c r="G2100" s="28" t="s">
        <v>2507</v>
      </c>
      <c r="H2100" s="28" t="s">
        <v>4</v>
      </c>
      <c r="I2100" s="28"/>
      <c r="J2100" s="28"/>
    </row>
    <row r="2101" spans="1:10" x14ac:dyDescent="0.3">
      <c r="A2101" s="28"/>
      <c r="B2101" s="28" t="s">
        <v>4711</v>
      </c>
      <c r="C2101" s="28" t="s">
        <v>4712</v>
      </c>
      <c r="D2101" s="28" t="s">
        <v>4708</v>
      </c>
      <c r="E2101" s="28" t="str">
        <f t="shared" si="36"/>
        <v xml:space="preserve">1 </v>
      </c>
      <c r="F2101" s="28">
        <v>55</v>
      </c>
      <c r="G2101" s="28" t="s">
        <v>2587</v>
      </c>
      <c r="H2101" s="28" t="s">
        <v>9</v>
      </c>
      <c r="I2101" s="28"/>
      <c r="J2101" s="28"/>
    </row>
    <row r="2102" spans="1:10" x14ac:dyDescent="0.3">
      <c r="A2102" s="28"/>
      <c r="B2102" s="28" t="s">
        <v>4713</v>
      </c>
      <c r="C2102" s="28" t="s">
        <v>4714</v>
      </c>
      <c r="D2102" s="28" t="s">
        <v>4708</v>
      </c>
      <c r="E2102" s="28" t="str">
        <f t="shared" si="36"/>
        <v xml:space="preserve">1 </v>
      </c>
      <c r="F2102" s="28">
        <v>87</v>
      </c>
      <c r="G2102" s="28" t="s">
        <v>122</v>
      </c>
      <c r="H2102" s="28" t="s">
        <v>247</v>
      </c>
      <c r="I2102" s="28"/>
      <c r="J2102" s="28"/>
    </row>
    <row r="2103" spans="1:10" x14ac:dyDescent="0.3">
      <c r="A2103" s="28"/>
      <c r="B2103" s="28" t="s">
        <v>4715</v>
      </c>
      <c r="C2103" s="28" t="s">
        <v>4716</v>
      </c>
      <c r="D2103" s="28" t="s">
        <v>4708</v>
      </c>
      <c r="E2103" s="28" t="str">
        <f t="shared" si="36"/>
        <v xml:space="preserve">1 </v>
      </c>
      <c r="F2103" s="28" t="s">
        <v>8</v>
      </c>
      <c r="G2103" s="28" t="s">
        <v>620</v>
      </c>
      <c r="H2103" s="28" t="s">
        <v>44</v>
      </c>
      <c r="I2103" s="28"/>
      <c r="J2103" s="28"/>
    </row>
    <row r="2104" spans="1:10" x14ac:dyDescent="0.3">
      <c r="A2104" s="28"/>
      <c r="B2104" s="28" t="s">
        <v>4717</v>
      </c>
      <c r="C2104" s="28" t="s">
        <v>4718</v>
      </c>
      <c r="D2104" s="28" t="s">
        <v>4708</v>
      </c>
      <c r="E2104" s="28" t="str">
        <f t="shared" si="36"/>
        <v xml:space="preserve">1 </v>
      </c>
      <c r="F2104" s="28">
        <v>68</v>
      </c>
      <c r="G2104" s="28" t="s">
        <v>2086</v>
      </c>
      <c r="H2104" s="28" t="s">
        <v>44</v>
      </c>
      <c r="I2104" s="28"/>
      <c r="J2104" s="28"/>
    </row>
    <row r="2105" spans="1:10" x14ac:dyDescent="0.3">
      <c r="A2105" s="28"/>
      <c r="B2105" s="28" t="s">
        <v>4719</v>
      </c>
      <c r="C2105" s="28" t="s">
        <v>4720</v>
      </c>
      <c r="D2105" s="28" t="s">
        <v>4708</v>
      </c>
      <c r="E2105" s="28" t="str">
        <f t="shared" si="36"/>
        <v xml:space="preserve">1 </v>
      </c>
      <c r="F2105" s="28">
        <v>59</v>
      </c>
      <c r="G2105" s="28" t="s">
        <v>4721</v>
      </c>
      <c r="H2105" s="28" t="s">
        <v>6</v>
      </c>
      <c r="I2105" s="28"/>
      <c r="J2105" s="28"/>
    </row>
    <row r="2106" spans="1:10" x14ac:dyDescent="0.3">
      <c r="A2106" s="28"/>
      <c r="B2106" s="28" t="s">
        <v>4722</v>
      </c>
      <c r="C2106" s="28" t="s">
        <v>4723</v>
      </c>
      <c r="D2106" s="28" t="s">
        <v>4708</v>
      </c>
      <c r="E2106" s="28" t="str">
        <f t="shared" si="36"/>
        <v xml:space="preserve">1 </v>
      </c>
      <c r="F2106" s="28">
        <v>75</v>
      </c>
      <c r="G2106" s="28" t="s">
        <v>68</v>
      </c>
      <c r="H2106" s="28" t="s">
        <v>44</v>
      </c>
      <c r="I2106" s="28"/>
      <c r="J2106" s="28"/>
    </row>
    <row r="2107" spans="1:10" x14ac:dyDescent="0.3">
      <c r="A2107" s="28"/>
      <c r="B2107" s="28"/>
      <c r="C2107" s="28"/>
      <c r="D2107" s="28"/>
      <c r="E2107" s="28" t="str">
        <f t="shared" si="36"/>
        <v/>
      </c>
      <c r="F2107" s="28"/>
      <c r="G2107" s="28"/>
      <c r="H2107" s="28"/>
      <c r="I2107" s="28"/>
      <c r="J2107" s="28"/>
    </row>
    <row r="2108" spans="1:10" x14ac:dyDescent="0.3">
      <c r="A2108" s="28"/>
      <c r="B2108" s="28" t="s">
        <v>4724</v>
      </c>
      <c r="C2108" s="28" t="s">
        <v>4725</v>
      </c>
      <c r="D2108" s="28" t="s">
        <v>4708</v>
      </c>
      <c r="E2108" s="28" t="str">
        <f t="shared" si="36"/>
        <v xml:space="preserve">1 </v>
      </c>
      <c r="F2108" s="28">
        <v>68</v>
      </c>
      <c r="G2108" s="28" t="s">
        <v>320</v>
      </c>
      <c r="H2108" s="28" t="s">
        <v>44</v>
      </c>
      <c r="I2108" s="28"/>
      <c r="J2108" s="28"/>
    </row>
    <row r="2109" spans="1:10" x14ac:dyDescent="0.3">
      <c r="A2109" s="28"/>
      <c r="B2109" s="28" t="s">
        <v>4726</v>
      </c>
      <c r="C2109" s="28" t="s">
        <v>4727</v>
      </c>
      <c r="D2109" s="28" t="s">
        <v>4708</v>
      </c>
      <c r="E2109" s="28" t="str">
        <f t="shared" si="36"/>
        <v xml:space="preserve">1 </v>
      </c>
      <c r="F2109" s="28">
        <v>50</v>
      </c>
      <c r="G2109" s="28" t="s">
        <v>4728</v>
      </c>
      <c r="H2109" s="28" t="s">
        <v>161</v>
      </c>
      <c r="I2109" s="28"/>
      <c r="J2109" s="28"/>
    </row>
    <row r="2110" spans="1:10" x14ac:dyDescent="0.3">
      <c r="A2110" s="28"/>
      <c r="B2110" s="28" t="s">
        <v>4729</v>
      </c>
      <c r="C2110" s="28" t="s">
        <v>4730</v>
      </c>
      <c r="D2110" s="28" t="s">
        <v>4708</v>
      </c>
      <c r="E2110" s="28" t="str">
        <f t="shared" si="36"/>
        <v xml:space="preserve">1 </v>
      </c>
      <c r="F2110" s="28">
        <v>36</v>
      </c>
      <c r="G2110" s="28" t="s">
        <v>3599</v>
      </c>
      <c r="H2110" s="28" t="s">
        <v>44</v>
      </c>
      <c r="I2110" s="28"/>
      <c r="J2110" s="28"/>
    </row>
    <row r="2111" spans="1:10" x14ac:dyDescent="0.3">
      <c r="A2111" s="28"/>
      <c r="B2111" s="28" t="s">
        <v>4731</v>
      </c>
      <c r="C2111" s="28" t="s">
        <v>4732</v>
      </c>
      <c r="D2111" s="28" t="s">
        <v>4708</v>
      </c>
      <c r="E2111" s="28" t="str">
        <f t="shared" si="36"/>
        <v xml:space="preserve">1 </v>
      </c>
      <c r="F2111" s="28">
        <v>80</v>
      </c>
      <c r="G2111" s="28" t="s">
        <v>435</v>
      </c>
      <c r="H2111" s="28" t="s">
        <v>247</v>
      </c>
      <c r="I2111" s="28"/>
      <c r="J2111" s="28"/>
    </row>
    <row r="2112" spans="1:10" x14ac:dyDescent="0.3">
      <c r="A2112" s="28"/>
      <c r="B2112" s="28" t="s">
        <v>4733</v>
      </c>
      <c r="C2112" s="28" t="s">
        <v>4734</v>
      </c>
      <c r="D2112" s="28" t="s">
        <v>4708</v>
      </c>
      <c r="E2112" s="28" t="str">
        <f t="shared" si="36"/>
        <v xml:space="preserve">1 </v>
      </c>
      <c r="F2112" s="28">
        <v>58</v>
      </c>
      <c r="G2112" s="28" t="s">
        <v>4735</v>
      </c>
      <c r="H2112" s="28" t="s">
        <v>10</v>
      </c>
      <c r="I2112" s="28"/>
      <c r="J2112" s="28"/>
    </row>
    <row r="2113" spans="1:10" x14ac:dyDescent="0.3">
      <c r="A2113" s="28"/>
      <c r="B2113" s="28" t="s">
        <v>4736</v>
      </c>
      <c r="C2113" s="28" t="s">
        <v>4737</v>
      </c>
      <c r="D2113" s="28" t="s">
        <v>4708</v>
      </c>
      <c r="E2113" s="28" t="str">
        <f t="shared" si="36"/>
        <v xml:space="preserve">1 </v>
      </c>
      <c r="F2113" s="28">
        <v>69</v>
      </c>
      <c r="G2113" s="28" t="s">
        <v>620</v>
      </c>
      <c r="H2113" s="28" t="s">
        <v>10</v>
      </c>
      <c r="I2113" s="28"/>
      <c r="J2113" s="28"/>
    </row>
    <row r="2114" spans="1:10" x14ac:dyDescent="0.3">
      <c r="A2114" s="28"/>
      <c r="B2114" s="28" t="s">
        <v>4738</v>
      </c>
      <c r="C2114" s="28" t="s">
        <v>4739</v>
      </c>
      <c r="D2114" s="28" t="s">
        <v>4708</v>
      </c>
      <c r="E2114" s="28" t="str">
        <f t="shared" si="36"/>
        <v xml:space="preserve">1 </v>
      </c>
      <c r="F2114" s="28">
        <v>70</v>
      </c>
      <c r="G2114" s="28" t="s">
        <v>268</v>
      </c>
      <c r="H2114" s="28" t="s">
        <v>44</v>
      </c>
      <c r="I2114" s="28"/>
      <c r="J2114" s="28"/>
    </row>
    <row r="2115" spans="1:10" x14ac:dyDescent="0.3">
      <c r="A2115" s="28"/>
      <c r="B2115" s="28" t="s">
        <v>4740</v>
      </c>
      <c r="C2115" s="28" t="s">
        <v>4741</v>
      </c>
      <c r="D2115" s="28" t="s">
        <v>4708</v>
      </c>
      <c r="E2115" s="28" t="str">
        <f t="shared" si="36"/>
        <v xml:space="preserve">1 </v>
      </c>
      <c r="F2115" s="28">
        <v>55</v>
      </c>
      <c r="G2115" s="28" t="s">
        <v>3155</v>
      </c>
      <c r="H2115" s="28" t="s">
        <v>273</v>
      </c>
      <c r="I2115" s="28"/>
      <c r="J2115" s="28"/>
    </row>
    <row r="2116" spans="1:10" x14ac:dyDescent="0.3">
      <c r="A2116" s="28"/>
      <c r="B2116" s="28" t="s">
        <v>4742</v>
      </c>
      <c r="C2116" s="28" t="s">
        <v>4743</v>
      </c>
      <c r="D2116" s="28" t="s">
        <v>4708</v>
      </c>
      <c r="E2116" s="28" t="str">
        <f t="shared" si="36"/>
        <v xml:space="preserve">1 </v>
      </c>
      <c r="F2116" s="28">
        <v>59</v>
      </c>
      <c r="G2116" s="28" t="s">
        <v>4744</v>
      </c>
      <c r="H2116" s="28" t="s">
        <v>161</v>
      </c>
      <c r="I2116" s="28"/>
      <c r="J2116" s="28"/>
    </row>
    <row r="2117" spans="1:10" x14ac:dyDescent="0.3">
      <c r="A2117" s="28"/>
      <c r="B2117" s="28" t="s">
        <v>4745</v>
      </c>
      <c r="C2117" s="28" t="s">
        <v>4746</v>
      </c>
      <c r="D2117" s="28" t="s">
        <v>4708</v>
      </c>
      <c r="E2117" s="28" t="str">
        <f t="shared" si="36"/>
        <v xml:space="preserve">1 </v>
      </c>
      <c r="F2117" s="28">
        <v>58</v>
      </c>
      <c r="G2117" s="28" t="s">
        <v>4747</v>
      </c>
      <c r="H2117" s="28" t="s">
        <v>10</v>
      </c>
      <c r="I2117" s="28"/>
      <c r="J2117" s="28"/>
    </row>
    <row r="2118" spans="1:10" x14ac:dyDescent="0.3">
      <c r="A2118" s="28"/>
      <c r="B2118" s="28"/>
      <c r="C2118" s="28"/>
      <c r="D2118" s="28"/>
      <c r="E2118" s="28" t="str">
        <f t="shared" si="36"/>
        <v/>
      </c>
      <c r="F2118" s="28"/>
      <c r="G2118" s="28"/>
      <c r="H2118" s="28"/>
      <c r="I2118" s="28"/>
      <c r="J2118" s="28"/>
    </row>
    <row r="2119" spans="1:10" x14ac:dyDescent="0.3">
      <c r="A2119" s="28"/>
      <c r="B2119" s="28" t="s">
        <v>4748</v>
      </c>
      <c r="C2119" s="28" t="s">
        <v>4749</v>
      </c>
      <c r="D2119" s="28" t="s">
        <v>4708</v>
      </c>
      <c r="E2119" s="28" t="str">
        <f t="shared" si="36"/>
        <v xml:space="preserve">1 </v>
      </c>
      <c r="F2119" s="28">
        <v>63</v>
      </c>
      <c r="G2119" s="28" t="s">
        <v>4750</v>
      </c>
      <c r="H2119" s="28" t="s">
        <v>161</v>
      </c>
      <c r="I2119" s="28"/>
      <c r="J2119" s="28"/>
    </row>
    <row r="2120" spans="1:10" x14ac:dyDescent="0.3">
      <c r="A2120" s="28"/>
      <c r="B2120" s="28" t="s">
        <v>4751</v>
      </c>
      <c r="C2120" s="28" t="s">
        <v>4752</v>
      </c>
      <c r="D2120" s="28" t="s">
        <v>4708</v>
      </c>
      <c r="E2120" s="28" t="str">
        <f t="shared" si="36"/>
        <v xml:space="preserve">1 </v>
      </c>
      <c r="F2120" s="28">
        <v>55</v>
      </c>
      <c r="G2120" s="28" t="s">
        <v>385</v>
      </c>
      <c r="H2120" s="28" t="s">
        <v>912</v>
      </c>
      <c r="I2120" s="28"/>
      <c r="J2120" s="28"/>
    </row>
    <row r="2121" spans="1:10" x14ac:dyDescent="0.3">
      <c r="A2121" s="28"/>
      <c r="B2121" s="28" t="s">
        <v>4753</v>
      </c>
      <c r="C2121" s="28" t="s">
        <v>4754</v>
      </c>
      <c r="D2121" s="28" t="s">
        <v>4708</v>
      </c>
      <c r="E2121" s="28" t="str">
        <f t="shared" si="36"/>
        <v xml:space="preserve">1 </v>
      </c>
      <c r="F2121" s="28">
        <v>62</v>
      </c>
      <c r="G2121" s="28" t="s">
        <v>4755</v>
      </c>
      <c r="H2121" s="28" t="s">
        <v>563</v>
      </c>
      <c r="I2121" s="28"/>
      <c r="J2121" s="28"/>
    </row>
    <row r="2122" spans="1:10" x14ac:dyDescent="0.3">
      <c r="A2122" s="28"/>
      <c r="B2122" s="28" t="s">
        <v>4756</v>
      </c>
      <c r="C2122" s="28" t="s">
        <v>4757</v>
      </c>
      <c r="D2122" s="28" t="s">
        <v>4708</v>
      </c>
      <c r="E2122" s="28" t="str">
        <f t="shared" si="36"/>
        <v xml:space="preserve">1 </v>
      </c>
      <c r="F2122" s="28">
        <v>57</v>
      </c>
      <c r="G2122" s="28" t="s">
        <v>4744</v>
      </c>
      <c r="H2122" s="28" t="s">
        <v>161</v>
      </c>
      <c r="I2122" s="28"/>
      <c r="J2122" s="28"/>
    </row>
    <row r="2123" spans="1:10" x14ac:dyDescent="0.3">
      <c r="A2123" s="28"/>
      <c r="B2123" s="28" t="s">
        <v>4758</v>
      </c>
      <c r="C2123" s="28" t="s">
        <v>4759</v>
      </c>
      <c r="D2123" s="28" t="s">
        <v>4708</v>
      </c>
      <c r="E2123" s="28" t="str">
        <f t="shared" si="36"/>
        <v xml:space="preserve">1 </v>
      </c>
      <c r="F2123" s="28">
        <v>85</v>
      </c>
      <c r="G2123" s="28" t="s">
        <v>4760</v>
      </c>
      <c r="H2123" s="28" t="s">
        <v>44</v>
      </c>
      <c r="I2123" s="28"/>
      <c r="J2123" s="28"/>
    </row>
    <row r="2124" spans="1:10" x14ac:dyDescent="0.3">
      <c r="A2124" s="28"/>
      <c r="B2124" s="28" t="s">
        <v>4761</v>
      </c>
      <c r="C2124" s="28" t="s">
        <v>4762</v>
      </c>
      <c r="D2124" s="28" t="s">
        <v>4708</v>
      </c>
      <c r="E2124" s="28" t="str">
        <f t="shared" si="36"/>
        <v xml:space="preserve">1 </v>
      </c>
      <c r="F2124" s="28">
        <v>57</v>
      </c>
      <c r="G2124" s="28" t="s">
        <v>122</v>
      </c>
      <c r="H2124" s="28" t="s">
        <v>10</v>
      </c>
      <c r="I2124" s="28"/>
      <c r="J2124" s="28"/>
    </row>
    <row r="2125" spans="1:10" x14ac:dyDescent="0.3">
      <c r="A2125" s="28"/>
      <c r="B2125" s="28" t="s">
        <v>4763</v>
      </c>
      <c r="C2125" s="28" t="s">
        <v>4764</v>
      </c>
      <c r="D2125" s="28" t="s">
        <v>4708</v>
      </c>
      <c r="E2125" s="28" t="str">
        <f t="shared" si="36"/>
        <v xml:space="preserve">1 </v>
      </c>
      <c r="F2125" s="28">
        <v>87</v>
      </c>
      <c r="G2125" s="28" t="s">
        <v>1302</v>
      </c>
      <c r="H2125" s="28" t="s">
        <v>834</v>
      </c>
      <c r="I2125" s="28"/>
      <c r="J2125" s="28"/>
    </row>
    <row r="2126" spans="1:10" x14ac:dyDescent="0.3">
      <c r="A2126" s="28"/>
      <c r="B2126" s="28" t="s">
        <v>4765</v>
      </c>
      <c r="C2126" s="28" t="s">
        <v>4766</v>
      </c>
      <c r="D2126" s="28" t="s">
        <v>4708</v>
      </c>
      <c r="E2126" s="28" t="str">
        <f t="shared" si="36"/>
        <v xml:space="preserve">1 </v>
      </c>
      <c r="F2126" s="28">
        <v>47</v>
      </c>
      <c r="G2126" s="28" t="s">
        <v>4185</v>
      </c>
      <c r="H2126" s="28" t="s">
        <v>6</v>
      </c>
      <c r="I2126" s="28"/>
      <c r="J2126" s="28"/>
    </row>
    <row r="2127" spans="1:10" x14ac:dyDescent="0.3">
      <c r="A2127" s="28"/>
      <c r="B2127" s="28" t="s">
        <v>4767</v>
      </c>
      <c r="C2127" s="28" t="s">
        <v>4768</v>
      </c>
      <c r="D2127" s="28" t="s">
        <v>4708</v>
      </c>
      <c r="E2127" s="28" t="str">
        <f t="shared" si="36"/>
        <v xml:space="preserve">1 </v>
      </c>
      <c r="F2127" s="28">
        <v>53</v>
      </c>
      <c r="G2127" s="28" t="s">
        <v>620</v>
      </c>
      <c r="H2127" s="28" t="s">
        <v>10</v>
      </c>
      <c r="I2127" s="28"/>
      <c r="J2127" s="28"/>
    </row>
    <row r="2128" spans="1:10" x14ac:dyDescent="0.3">
      <c r="A2128" s="28"/>
      <c r="B2128" s="28" t="s">
        <v>4769</v>
      </c>
      <c r="C2128" s="28" t="s">
        <v>4770</v>
      </c>
      <c r="D2128" s="28" t="s">
        <v>4708</v>
      </c>
      <c r="E2128" s="28" t="str">
        <f t="shared" si="36"/>
        <v xml:space="preserve">1 </v>
      </c>
      <c r="F2128" s="28">
        <v>74</v>
      </c>
      <c r="G2128" s="28" t="s">
        <v>4771</v>
      </c>
      <c r="H2128" s="28" t="s">
        <v>10</v>
      </c>
      <c r="I2128" s="28"/>
      <c r="J2128" s="28"/>
    </row>
    <row r="2129" spans="1:10" x14ac:dyDescent="0.3">
      <c r="A2129" s="28"/>
      <c r="B2129" s="28"/>
      <c r="C2129" s="28"/>
      <c r="D2129" s="28"/>
      <c r="E2129" s="28" t="str">
        <f t="shared" si="36"/>
        <v/>
      </c>
      <c r="F2129" s="28"/>
      <c r="G2129" s="28"/>
      <c r="H2129" s="28"/>
      <c r="I2129" s="28"/>
      <c r="J2129" s="28"/>
    </row>
    <row r="2130" spans="1:10" x14ac:dyDescent="0.3">
      <c r="A2130" s="28"/>
      <c r="B2130" s="28" t="s">
        <v>4772</v>
      </c>
      <c r="C2130" s="28" t="s">
        <v>4773</v>
      </c>
      <c r="D2130" s="28" t="s">
        <v>4708</v>
      </c>
      <c r="E2130" s="28" t="str">
        <f t="shared" si="36"/>
        <v xml:space="preserve">1 </v>
      </c>
      <c r="F2130" s="28">
        <v>63</v>
      </c>
      <c r="G2130" s="28" t="s">
        <v>1278</v>
      </c>
      <c r="H2130" s="28" t="s">
        <v>327</v>
      </c>
      <c r="I2130" s="28"/>
      <c r="J2130" s="28"/>
    </row>
    <row r="2131" spans="1:10" x14ac:dyDescent="0.3">
      <c r="A2131" s="28"/>
      <c r="B2131" s="28" t="s">
        <v>4774</v>
      </c>
      <c r="C2131" s="28" t="s">
        <v>4775</v>
      </c>
      <c r="D2131" s="28" t="s">
        <v>4708</v>
      </c>
      <c r="E2131" s="28" t="str">
        <f t="shared" si="36"/>
        <v xml:space="preserve">1 </v>
      </c>
      <c r="F2131" s="28">
        <v>69</v>
      </c>
      <c r="G2131" s="28" t="s">
        <v>4776</v>
      </c>
      <c r="H2131" s="28" t="s">
        <v>313</v>
      </c>
      <c r="I2131" s="28"/>
      <c r="J2131" s="28"/>
    </row>
    <row r="2132" spans="1:10" x14ac:dyDescent="0.3">
      <c r="A2132" s="28"/>
      <c r="B2132" s="28" t="s">
        <v>4777</v>
      </c>
      <c r="C2132" s="28" t="s">
        <v>4778</v>
      </c>
      <c r="D2132" s="28" t="s">
        <v>4708</v>
      </c>
      <c r="E2132" s="28" t="str">
        <f t="shared" si="36"/>
        <v xml:space="preserve">1 </v>
      </c>
      <c r="F2132" s="28">
        <v>67</v>
      </c>
      <c r="G2132" s="28" t="s">
        <v>740</v>
      </c>
      <c r="H2132" s="28" t="s">
        <v>161</v>
      </c>
      <c r="I2132" s="28"/>
      <c r="J2132" s="28"/>
    </row>
    <row r="2133" spans="1:10" x14ac:dyDescent="0.3">
      <c r="A2133" s="28"/>
      <c r="B2133" s="28" t="s">
        <v>4779</v>
      </c>
      <c r="C2133" s="28" t="s">
        <v>4780</v>
      </c>
      <c r="D2133" s="28" t="s">
        <v>4708</v>
      </c>
      <c r="E2133" s="28" t="str">
        <f t="shared" si="36"/>
        <v xml:space="preserve">1 </v>
      </c>
      <c r="F2133" s="28">
        <v>55</v>
      </c>
      <c r="G2133" s="28" t="s">
        <v>903</v>
      </c>
      <c r="H2133" s="28" t="s">
        <v>10</v>
      </c>
      <c r="I2133" s="28"/>
      <c r="J2133" s="28"/>
    </row>
    <row r="2134" spans="1:10" x14ac:dyDescent="0.3">
      <c r="A2134" s="28"/>
      <c r="B2134" s="28" t="s">
        <v>4781</v>
      </c>
      <c r="C2134" s="28" t="s">
        <v>4782</v>
      </c>
      <c r="D2134" s="28" t="s">
        <v>4708</v>
      </c>
      <c r="E2134" s="28" t="str">
        <f t="shared" si="36"/>
        <v xml:space="preserve">1 </v>
      </c>
      <c r="F2134" s="28">
        <v>67</v>
      </c>
      <c r="G2134" s="28" t="s">
        <v>1495</v>
      </c>
      <c r="H2134" s="28" t="s">
        <v>9</v>
      </c>
      <c r="I2134" s="28"/>
      <c r="J2134" s="28"/>
    </row>
    <row r="2135" spans="1:10" x14ac:dyDescent="0.3">
      <c r="A2135" s="28"/>
      <c r="B2135" s="28" t="s">
        <v>4783</v>
      </c>
      <c r="C2135" s="28" t="s">
        <v>4784</v>
      </c>
      <c r="D2135" s="28" t="s">
        <v>4708</v>
      </c>
      <c r="E2135" s="28" t="str">
        <f t="shared" si="36"/>
        <v xml:space="preserve">1 </v>
      </c>
      <c r="F2135" s="28">
        <v>47</v>
      </c>
      <c r="G2135" s="28" t="s">
        <v>4185</v>
      </c>
      <c r="H2135" s="28" t="s">
        <v>6</v>
      </c>
      <c r="I2135" s="28"/>
      <c r="J2135" s="28"/>
    </row>
    <row r="2136" spans="1:10" x14ac:dyDescent="0.3">
      <c r="A2136" s="28"/>
      <c r="B2136" s="28" t="s">
        <v>4785</v>
      </c>
      <c r="C2136" s="28" t="s">
        <v>4786</v>
      </c>
      <c r="D2136" s="28" t="s">
        <v>4708</v>
      </c>
      <c r="E2136" s="28" t="str">
        <f t="shared" si="36"/>
        <v xml:space="preserve">1 </v>
      </c>
      <c r="F2136" s="28">
        <v>67</v>
      </c>
      <c r="G2136" s="28" t="s">
        <v>3192</v>
      </c>
      <c r="H2136" s="28" t="s">
        <v>10</v>
      </c>
      <c r="I2136" s="28"/>
      <c r="J2136" s="28"/>
    </row>
    <row r="2137" spans="1:10" x14ac:dyDescent="0.3">
      <c r="A2137" s="28"/>
      <c r="B2137" s="28" t="s">
        <v>4787</v>
      </c>
      <c r="C2137" s="28" t="s">
        <v>4788</v>
      </c>
      <c r="D2137" s="28" t="s">
        <v>4708</v>
      </c>
      <c r="E2137" s="28" t="str">
        <f t="shared" si="36"/>
        <v xml:space="preserve">1 </v>
      </c>
      <c r="F2137" s="28">
        <v>70</v>
      </c>
      <c r="G2137" s="28" t="s">
        <v>4233</v>
      </c>
      <c r="H2137" s="28" t="s">
        <v>2</v>
      </c>
      <c r="I2137" s="28"/>
      <c r="J2137" s="28"/>
    </row>
    <row r="2138" spans="1:10" x14ac:dyDescent="0.3">
      <c r="A2138" s="28"/>
      <c r="B2138" s="28" t="s">
        <v>4789</v>
      </c>
      <c r="C2138" s="28" t="s">
        <v>4790</v>
      </c>
      <c r="D2138" s="28" t="s">
        <v>4708</v>
      </c>
      <c r="E2138" s="28" t="str">
        <f t="shared" si="36"/>
        <v xml:space="preserve">1 </v>
      </c>
      <c r="F2138" s="28">
        <v>50</v>
      </c>
      <c r="G2138" s="28" t="s">
        <v>2139</v>
      </c>
      <c r="H2138" s="28" t="s">
        <v>10</v>
      </c>
      <c r="I2138" s="28"/>
      <c r="J2138" s="28"/>
    </row>
    <row r="2139" spans="1:10" x14ac:dyDescent="0.3">
      <c r="A2139" s="28"/>
      <c r="B2139" s="28" t="s">
        <v>4791</v>
      </c>
      <c r="C2139" s="28" t="s">
        <v>4792</v>
      </c>
      <c r="D2139" s="28" t="s">
        <v>4708</v>
      </c>
      <c r="E2139" s="28" t="str">
        <f t="shared" si="36"/>
        <v xml:space="preserve">1 </v>
      </c>
      <c r="F2139" s="28">
        <v>69</v>
      </c>
      <c r="G2139" s="28" t="s">
        <v>833</v>
      </c>
      <c r="H2139" s="28" t="s">
        <v>273</v>
      </c>
      <c r="I2139" s="28"/>
      <c r="J2139" s="28"/>
    </row>
    <row r="2140" spans="1:10" x14ac:dyDescent="0.3">
      <c r="A2140" s="28"/>
      <c r="B2140" s="28"/>
      <c r="C2140" s="28"/>
      <c r="D2140" s="28"/>
      <c r="E2140" s="28" t="str">
        <f t="shared" si="36"/>
        <v/>
      </c>
      <c r="F2140" s="28"/>
      <c r="G2140" s="28"/>
      <c r="H2140" s="28"/>
      <c r="I2140" s="28"/>
      <c r="J2140" s="28"/>
    </row>
    <row r="2141" spans="1:10" x14ac:dyDescent="0.3">
      <c r="A2141" s="28"/>
      <c r="B2141" s="28" t="s">
        <v>4793</v>
      </c>
      <c r="C2141" s="28" t="s">
        <v>4794</v>
      </c>
      <c r="D2141" s="28" t="s">
        <v>4708</v>
      </c>
      <c r="E2141" s="28" t="str">
        <f t="shared" si="36"/>
        <v xml:space="preserve">1 </v>
      </c>
      <c r="F2141" s="28">
        <v>69</v>
      </c>
      <c r="G2141" s="28" t="s">
        <v>4795</v>
      </c>
      <c r="H2141" s="28" t="s">
        <v>10</v>
      </c>
      <c r="I2141" s="28"/>
      <c r="J2141" s="28"/>
    </row>
    <row r="2142" spans="1:10" x14ac:dyDescent="0.3">
      <c r="A2142" s="28"/>
      <c r="B2142" s="28" t="s">
        <v>4796</v>
      </c>
      <c r="C2142" s="28" t="s">
        <v>4797</v>
      </c>
      <c r="D2142" s="28" t="s">
        <v>4708</v>
      </c>
      <c r="E2142" s="28" t="str">
        <f t="shared" si="36"/>
        <v xml:space="preserve">1 </v>
      </c>
      <c r="F2142" s="28">
        <v>73</v>
      </c>
      <c r="G2142" s="28" t="s">
        <v>1278</v>
      </c>
      <c r="H2142" s="28" t="s">
        <v>327</v>
      </c>
      <c r="I2142" s="28"/>
      <c r="J2142" s="28"/>
    </row>
    <row r="2143" spans="1:10" x14ac:dyDescent="0.3">
      <c r="A2143" s="28"/>
      <c r="B2143" s="28" t="s">
        <v>4798</v>
      </c>
      <c r="C2143" s="28" t="s">
        <v>4799</v>
      </c>
      <c r="D2143" s="28" t="s">
        <v>4708</v>
      </c>
      <c r="E2143" s="28" t="str">
        <f t="shared" si="36"/>
        <v xml:space="preserve">1 </v>
      </c>
      <c r="F2143" s="28">
        <v>68</v>
      </c>
      <c r="G2143" s="28" t="s">
        <v>122</v>
      </c>
      <c r="H2143" s="28" t="s">
        <v>44</v>
      </c>
      <c r="I2143" s="28"/>
      <c r="J2143" s="28"/>
    </row>
    <row r="2144" spans="1:10" x14ac:dyDescent="0.3">
      <c r="A2144" s="28"/>
      <c r="B2144" s="28" t="s">
        <v>4800</v>
      </c>
      <c r="C2144" s="28" t="s">
        <v>4801</v>
      </c>
      <c r="D2144" s="28" t="s">
        <v>4708</v>
      </c>
      <c r="E2144" s="28" t="str">
        <f t="shared" si="36"/>
        <v xml:space="preserve">1 </v>
      </c>
      <c r="F2144" s="28">
        <v>65</v>
      </c>
      <c r="G2144" s="28" t="s">
        <v>189</v>
      </c>
      <c r="H2144" s="28" t="s">
        <v>273</v>
      </c>
      <c r="I2144" s="28"/>
      <c r="J2144" s="28"/>
    </row>
    <row r="2145" spans="1:10" x14ac:dyDescent="0.3">
      <c r="A2145" s="28"/>
      <c r="B2145" s="28" t="s">
        <v>4802</v>
      </c>
      <c r="C2145" s="28" t="s">
        <v>4803</v>
      </c>
      <c r="D2145" s="28" t="s">
        <v>4708</v>
      </c>
      <c r="E2145" s="28" t="str">
        <f t="shared" si="36"/>
        <v xml:space="preserve">1 </v>
      </c>
      <c r="F2145" s="28">
        <v>56</v>
      </c>
      <c r="G2145" s="28" t="s">
        <v>4804</v>
      </c>
      <c r="H2145" s="28" t="s">
        <v>161</v>
      </c>
      <c r="I2145" s="28"/>
      <c r="J2145" s="28"/>
    </row>
    <row r="2146" spans="1:10" x14ac:dyDescent="0.3">
      <c r="A2146" s="28"/>
      <c r="B2146" s="28" t="s">
        <v>4805</v>
      </c>
      <c r="C2146" s="28" t="s">
        <v>4806</v>
      </c>
      <c r="D2146" s="28" t="s">
        <v>4708</v>
      </c>
      <c r="E2146" s="28" t="str">
        <f t="shared" si="36"/>
        <v xml:space="preserve">1 </v>
      </c>
      <c r="F2146" s="28">
        <v>47</v>
      </c>
      <c r="G2146" s="28" t="s">
        <v>268</v>
      </c>
      <c r="H2146" s="28" t="s">
        <v>273</v>
      </c>
      <c r="I2146" s="28"/>
      <c r="J2146" s="28"/>
    </row>
    <row r="2147" spans="1:10" x14ac:dyDescent="0.3">
      <c r="A2147" s="28"/>
      <c r="B2147" s="28" t="s">
        <v>4807</v>
      </c>
      <c r="C2147" s="28" t="s">
        <v>4808</v>
      </c>
      <c r="D2147" s="28" t="s">
        <v>4708</v>
      </c>
      <c r="E2147" s="28" t="str">
        <f t="shared" si="36"/>
        <v xml:space="preserve">1 </v>
      </c>
      <c r="F2147" s="28">
        <v>63</v>
      </c>
      <c r="G2147" s="28" t="s">
        <v>268</v>
      </c>
      <c r="H2147" s="28" t="s">
        <v>908</v>
      </c>
      <c r="I2147" s="28"/>
      <c r="J2147" s="28"/>
    </row>
    <row r="2148" spans="1:10" x14ac:dyDescent="0.3">
      <c r="A2148" s="28"/>
      <c r="B2148" s="28" t="s">
        <v>4807</v>
      </c>
      <c r="C2148" s="28" t="s">
        <v>4809</v>
      </c>
      <c r="D2148" s="28" t="s">
        <v>4708</v>
      </c>
      <c r="E2148" s="28" t="str">
        <f t="shared" si="36"/>
        <v xml:space="preserve">1 </v>
      </c>
      <c r="F2148" s="28">
        <v>52</v>
      </c>
      <c r="G2148" s="28" t="s">
        <v>3201</v>
      </c>
      <c r="H2148" s="28" t="s">
        <v>44</v>
      </c>
      <c r="I2148" s="28"/>
      <c r="J2148" s="28"/>
    </row>
    <row r="2149" spans="1:10" x14ac:dyDescent="0.3">
      <c r="A2149" s="28"/>
      <c r="B2149" s="28" t="s">
        <v>4807</v>
      </c>
      <c r="C2149" s="28" t="s">
        <v>4810</v>
      </c>
      <c r="D2149" s="28" t="s">
        <v>4708</v>
      </c>
      <c r="E2149" s="28" t="str">
        <f t="shared" si="36"/>
        <v xml:space="preserve">1 </v>
      </c>
      <c r="F2149" s="28">
        <v>67</v>
      </c>
      <c r="G2149" s="28" t="s">
        <v>4811</v>
      </c>
      <c r="H2149" s="28" t="s">
        <v>44</v>
      </c>
      <c r="I2149" s="28"/>
      <c r="J2149" s="28"/>
    </row>
    <row r="2150" spans="1:10" x14ac:dyDescent="0.3">
      <c r="A2150" s="28"/>
      <c r="B2150" s="28" t="s">
        <v>4807</v>
      </c>
      <c r="C2150" s="28" t="s">
        <v>4812</v>
      </c>
      <c r="D2150" s="28" t="s">
        <v>4708</v>
      </c>
      <c r="E2150" s="28" t="str">
        <f t="shared" si="36"/>
        <v xml:space="preserve">1 </v>
      </c>
      <c r="F2150" s="28">
        <v>55</v>
      </c>
      <c r="G2150" s="28" t="s">
        <v>4813</v>
      </c>
      <c r="H2150" s="28" t="s">
        <v>44</v>
      </c>
      <c r="I2150" s="28"/>
      <c r="J2150" s="28"/>
    </row>
    <row r="2151" spans="1:10" x14ac:dyDescent="0.3">
      <c r="A2151" s="28"/>
      <c r="B2151" s="28"/>
      <c r="C2151" s="28"/>
      <c r="D2151" s="28"/>
      <c r="E2151" s="28" t="str">
        <f t="shared" si="36"/>
        <v/>
      </c>
      <c r="F2151" s="28"/>
      <c r="G2151" s="28"/>
      <c r="H2151" s="28"/>
      <c r="I2151" s="28"/>
      <c r="J2151" s="28"/>
    </row>
    <row r="2152" spans="1:10" x14ac:dyDescent="0.3">
      <c r="A2152" s="28"/>
      <c r="B2152" s="28" t="s">
        <v>4807</v>
      </c>
      <c r="C2152" s="28" t="s">
        <v>4814</v>
      </c>
      <c r="D2152" s="28" t="s">
        <v>4708</v>
      </c>
      <c r="E2152" s="28" t="str">
        <f t="shared" si="36"/>
        <v xml:space="preserve">1 </v>
      </c>
      <c r="F2152" s="28">
        <v>51</v>
      </c>
      <c r="G2152" s="28" t="s">
        <v>306</v>
      </c>
      <c r="H2152" s="28" t="s">
        <v>44</v>
      </c>
      <c r="I2152" s="28"/>
      <c r="J2152" s="28"/>
    </row>
    <row r="2153" spans="1:10" x14ac:dyDescent="0.3">
      <c r="A2153" s="28"/>
      <c r="B2153" s="28" t="s">
        <v>4807</v>
      </c>
      <c r="C2153" s="28" t="s">
        <v>4815</v>
      </c>
      <c r="D2153" s="28" t="s">
        <v>4708</v>
      </c>
      <c r="E2153" s="28" t="str">
        <f t="shared" si="36"/>
        <v xml:space="preserve">1 </v>
      </c>
      <c r="F2153" s="28">
        <v>89</v>
      </c>
      <c r="G2153" s="28" t="s">
        <v>68</v>
      </c>
      <c r="H2153" s="28" t="s">
        <v>563</v>
      </c>
      <c r="I2153" s="28"/>
      <c r="J2153" s="28"/>
    </row>
    <row r="2154" spans="1:10" x14ac:dyDescent="0.3">
      <c r="A2154" s="28"/>
      <c r="B2154" s="28"/>
      <c r="C2154" s="28"/>
      <c r="D2154" s="28"/>
      <c r="E2154" s="28"/>
      <c r="F2154" s="28"/>
      <c r="G2154" s="28"/>
      <c r="H2154" s="28"/>
      <c r="I2154" s="28"/>
      <c r="J2154" s="28"/>
    </row>
    <row r="2155" spans="1:10" x14ac:dyDescent="0.3">
      <c r="A2155" s="28"/>
      <c r="B2155" s="28"/>
      <c r="C2155" s="28"/>
      <c r="D2155" s="28"/>
      <c r="E2155" s="28"/>
      <c r="F2155" s="28"/>
      <c r="G2155" s="28"/>
      <c r="H2155" s="28"/>
      <c r="I2155" s="28"/>
      <c r="J2155" s="28"/>
    </row>
    <row r="2156" spans="1:10" x14ac:dyDescent="0.3">
      <c r="A2156" s="28"/>
      <c r="B2156" s="28"/>
      <c r="C2156" s="28"/>
      <c r="D2156" s="28"/>
      <c r="E2156" s="28"/>
      <c r="F2156" s="28"/>
      <c r="G2156" s="28"/>
      <c r="H2156" s="28"/>
      <c r="I2156" s="28"/>
      <c r="J2156" s="28"/>
    </row>
    <row r="2157" spans="1:10" x14ac:dyDescent="0.3">
      <c r="A2157" s="28"/>
      <c r="B2157" s="28"/>
      <c r="C2157" s="28"/>
      <c r="D2157" s="28"/>
      <c r="E2157" s="28"/>
      <c r="F2157" s="28"/>
      <c r="G2157" s="28"/>
      <c r="H2157" s="28"/>
      <c r="I2157" s="28"/>
      <c r="J2157" s="28"/>
    </row>
    <row r="2158" spans="1:10" x14ac:dyDescent="0.3">
      <c r="A2158" s="28"/>
      <c r="B2158" s="28"/>
      <c r="C2158" s="28"/>
      <c r="D2158" s="28"/>
      <c r="E2158" s="28"/>
      <c r="F2158" s="28"/>
      <c r="G2158" s="28"/>
      <c r="H2158" s="28"/>
      <c r="I2158" s="28"/>
      <c r="J2158" s="28"/>
    </row>
    <row r="2159" spans="1:10" x14ac:dyDescent="0.3">
      <c r="A2159" s="28"/>
      <c r="B2159" s="28"/>
      <c r="C2159" s="28"/>
      <c r="D2159" s="28"/>
      <c r="E2159" s="28"/>
      <c r="F2159" s="28"/>
      <c r="G2159" s="28"/>
      <c r="H2159" s="28"/>
      <c r="I2159" s="28"/>
      <c r="J2159" s="28"/>
    </row>
    <row r="2160" spans="1:10" x14ac:dyDescent="0.3">
      <c r="A2160" s="28"/>
      <c r="B2160" s="28"/>
      <c r="C2160" s="28"/>
      <c r="D2160" s="28"/>
      <c r="E2160" s="28"/>
      <c r="F2160" s="28"/>
      <c r="G2160" s="28"/>
      <c r="H2160" s="28"/>
      <c r="I2160" s="28"/>
      <c r="J2160" s="28"/>
    </row>
    <row r="2161" spans="1:10" x14ac:dyDescent="0.3">
      <c r="A2161" s="28"/>
      <c r="B2161" s="28"/>
      <c r="C2161" s="28"/>
      <c r="D2161" s="28"/>
      <c r="E2161" s="28"/>
      <c r="F2161" s="28"/>
      <c r="G2161" s="28"/>
      <c r="H2161" s="28"/>
      <c r="I2161" s="28"/>
      <c r="J2161" s="28"/>
    </row>
    <row r="2162" spans="1:10" x14ac:dyDescent="0.3">
      <c r="A2162" s="28"/>
      <c r="B2162" s="28"/>
      <c r="C2162" s="28"/>
      <c r="D2162" s="28"/>
      <c r="E2162" s="28"/>
      <c r="F2162" s="28"/>
      <c r="G2162" s="28"/>
      <c r="H2162" s="28"/>
      <c r="I2162" s="28"/>
      <c r="J2162" s="28"/>
    </row>
    <row r="2163" spans="1:10" x14ac:dyDescent="0.3">
      <c r="A2163" s="28"/>
      <c r="B2163" s="28"/>
      <c r="C2163" s="28"/>
      <c r="D2163" s="28"/>
      <c r="E2163" s="28"/>
      <c r="F2163" s="28"/>
      <c r="G2163" s="28"/>
      <c r="H2163" s="28"/>
      <c r="I2163" s="28"/>
      <c r="J2163" s="28"/>
    </row>
    <row r="2164" spans="1:10" x14ac:dyDescent="0.3">
      <c r="A2164" s="28"/>
      <c r="B2164" s="28"/>
      <c r="C2164" s="28"/>
      <c r="D2164" s="28"/>
      <c r="E2164" s="28"/>
      <c r="F2164" s="28"/>
      <c r="G2164" s="28"/>
      <c r="H2164" s="28"/>
      <c r="I2164" s="28"/>
      <c r="J2164" s="28"/>
    </row>
    <row r="2165" spans="1:10" x14ac:dyDescent="0.3">
      <c r="A2165" s="28"/>
      <c r="B2165" s="28"/>
      <c r="C2165" s="28"/>
      <c r="D2165" s="28"/>
      <c r="E2165" s="28"/>
      <c r="F2165" s="28"/>
      <c r="G2165" s="28"/>
      <c r="H2165" s="28"/>
      <c r="I2165" s="28"/>
      <c r="J2165" s="28"/>
    </row>
    <row r="2166" spans="1:10" x14ac:dyDescent="0.3">
      <c r="A2166" s="28"/>
      <c r="B2166" s="28"/>
      <c r="C2166" s="28"/>
      <c r="D2166" s="28"/>
      <c r="E2166" s="28"/>
      <c r="F2166" s="28"/>
      <c r="G2166" s="28"/>
      <c r="H2166" s="28"/>
      <c r="I2166" s="28"/>
      <c r="J2166" s="28"/>
    </row>
    <row r="2167" spans="1:10" x14ac:dyDescent="0.3">
      <c r="A2167" s="28"/>
      <c r="B2167" s="28"/>
      <c r="C2167" s="28"/>
      <c r="D2167" s="28"/>
      <c r="E2167" s="28"/>
      <c r="F2167" s="28"/>
      <c r="G2167" s="28"/>
      <c r="H2167" s="28"/>
      <c r="I2167" s="28"/>
      <c r="J2167" s="28"/>
    </row>
    <row r="2168" spans="1:10" x14ac:dyDescent="0.3">
      <c r="A2168" s="28"/>
      <c r="B2168" s="28"/>
      <c r="C2168" s="28"/>
      <c r="D2168" s="28"/>
      <c r="E2168" s="28"/>
      <c r="F2168" s="28"/>
      <c r="G2168" s="28"/>
      <c r="H2168" s="28"/>
      <c r="I2168" s="28"/>
      <c r="J2168" s="28"/>
    </row>
    <row r="2169" spans="1:10" x14ac:dyDescent="0.3">
      <c r="A2169" s="28"/>
      <c r="B2169" s="28"/>
      <c r="C2169" s="28"/>
      <c r="D2169" s="28"/>
      <c r="E2169" s="28"/>
      <c r="F2169" s="28"/>
      <c r="G2169" s="28"/>
      <c r="H2169" s="28"/>
      <c r="I2169" s="28"/>
      <c r="J2169" s="28"/>
    </row>
    <row r="2170" spans="1:10" x14ac:dyDescent="0.3">
      <c r="A2170" s="28"/>
      <c r="B2170" s="28"/>
      <c r="C2170" s="28"/>
      <c r="D2170" s="28"/>
      <c r="E2170" s="28"/>
      <c r="F2170" s="28"/>
      <c r="G2170" s="28"/>
      <c r="H2170" s="28"/>
      <c r="I2170" s="28"/>
      <c r="J2170" s="28"/>
    </row>
    <row r="2171" spans="1:10" x14ac:dyDescent="0.3">
      <c r="A2171" s="28"/>
      <c r="B2171" s="28"/>
      <c r="C2171" s="28"/>
      <c r="D2171" s="28"/>
      <c r="E2171" s="28"/>
      <c r="F2171" s="28"/>
      <c r="G2171" s="28"/>
      <c r="H2171" s="28"/>
      <c r="I2171" s="28"/>
      <c r="J2171" s="28"/>
    </row>
    <row r="2172" spans="1:10" x14ac:dyDescent="0.3">
      <c r="A2172" s="28"/>
      <c r="B2172" s="28"/>
      <c r="C2172" s="28"/>
      <c r="D2172" s="28"/>
      <c r="E2172" s="28"/>
      <c r="F2172" s="28"/>
      <c r="G2172" s="28"/>
      <c r="H2172" s="28"/>
      <c r="I2172" s="28"/>
      <c r="J2172" s="28"/>
    </row>
    <row r="2173" spans="1:10" x14ac:dyDescent="0.3">
      <c r="A2173" s="28"/>
      <c r="B2173" s="28"/>
      <c r="C2173" s="28"/>
      <c r="D2173" s="28"/>
      <c r="E2173" s="28"/>
      <c r="F2173" s="28"/>
      <c r="G2173" s="28"/>
      <c r="H2173" s="28"/>
      <c r="I2173" s="28"/>
      <c r="J2173" s="28"/>
    </row>
    <row r="2174" spans="1:10" x14ac:dyDescent="0.3">
      <c r="A2174" s="28"/>
      <c r="B2174" s="28"/>
      <c r="C2174" s="28"/>
      <c r="D2174" s="28"/>
      <c r="E2174" s="28"/>
      <c r="F2174" s="28"/>
      <c r="G2174" s="28"/>
      <c r="H2174" s="28"/>
      <c r="I2174" s="28"/>
      <c r="J2174" s="28"/>
    </row>
    <row r="2175" spans="1:10" x14ac:dyDescent="0.3">
      <c r="A2175" s="28"/>
      <c r="B2175" s="28"/>
      <c r="C2175" s="28"/>
      <c r="D2175" s="28"/>
      <c r="E2175" s="28"/>
      <c r="F2175" s="28"/>
      <c r="G2175" s="28"/>
      <c r="H2175" s="28"/>
      <c r="I2175" s="28"/>
      <c r="J2175" s="28"/>
    </row>
    <row r="2176" spans="1:10" x14ac:dyDescent="0.3">
      <c r="A2176" s="28"/>
      <c r="B2176" s="28"/>
      <c r="C2176" s="28"/>
      <c r="D2176" s="28"/>
      <c r="E2176" s="28"/>
      <c r="F2176" s="28"/>
      <c r="G2176" s="28"/>
      <c r="H2176" s="28"/>
      <c r="I2176" s="28"/>
      <c r="J2176" s="28"/>
    </row>
    <row r="2177" spans="1:10" x14ac:dyDescent="0.3">
      <c r="A2177" s="28"/>
      <c r="B2177" s="28"/>
      <c r="C2177" s="28"/>
      <c r="D2177" s="28"/>
      <c r="E2177" s="28"/>
      <c r="F2177" s="28"/>
      <c r="G2177" s="28"/>
      <c r="H2177" s="28"/>
      <c r="I2177" s="28"/>
      <c r="J2177" s="28"/>
    </row>
    <row r="2178" spans="1:10" x14ac:dyDescent="0.3">
      <c r="A2178" s="28"/>
      <c r="B2178" s="28"/>
      <c r="C2178" s="28"/>
      <c r="D2178" s="28"/>
      <c r="E2178" s="28"/>
      <c r="F2178" s="28"/>
      <c r="G2178" s="28"/>
      <c r="H2178" s="28"/>
      <c r="I2178" s="28"/>
      <c r="J2178" s="28"/>
    </row>
    <row r="2179" spans="1:10" x14ac:dyDescent="0.3">
      <c r="A2179" s="28"/>
      <c r="B2179" s="28"/>
      <c r="C2179" s="28"/>
      <c r="D2179" s="28"/>
      <c r="E2179" s="28"/>
      <c r="F2179" s="28"/>
      <c r="G2179" s="28"/>
      <c r="H2179" s="28"/>
      <c r="I2179" s="28"/>
      <c r="J2179" s="28"/>
    </row>
    <row r="2180" spans="1:10" x14ac:dyDescent="0.3">
      <c r="A2180" s="28"/>
      <c r="B2180" s="28"/>
      <c r="C2180" s="28"/>
      <c r="D2180" s="28"/>
      <c r="E2180" s="28"/>
      <c r="F2180" s="28"/>
      <c r="G2180" s="28"/>
      <c r="H2180" s="28"/>
      <c r="I2180" s="28"/>
      <c r="J2180" s="28"/>
    </row>
    <row r="2181" spans="1:10" x14ac:dyDescent="0.3">
      <c r="A2181" s="28"/>
      <c r="B2181" s="28"/>
      <c r="C2181" s="28"/>
      <c r="D2181" s="28"/>
      <c r="E2181" s="28"/>
      <c r="F2181" s="28"/>
      <c r="G2181" s="28"/>
      <c r="H2181" s="28"/>
      <c r="I2181" s="28"/>
      <c r="J2181" s="28"/>
    </row>
    <row r="2182" spans="1:10" x14ac:dyDescent="0.3">
      <c r="A2182" s="28"/>
      <c r="B2182" s="28"/>
      <c r="C2182" s="28"/>
      <c r="D2182" s="28"/>
      <c r="E2182" s="28"/>
      <c r="F2182" s="28"/>
      <c r="G2182" s="28"/>
      <c r="H2182" s="28"/>
      <c r="I2182" s="28"/>
      <c r="J2182" s="28"/>
    </row>
    <row r="2183" spans="1:10" x14ac:dyDescent="0.3">
      <c r="A2183" s="28"/>
      <c r="B2183" s="28"/>
      <c r="C2183" s="28"/>
      <c r="D2183" s="28"/>
      <c r="E2183" s="28"/>
      <c r="F2183" s="28"/>
      <c r="G2183" s="28"/>
      <c r="H2183" s="28"/>
      <c r="I2183" s="28"/>
      <c r="J2183" s="28"/>
    </row>
    <row r="2184" spans="1:10" x14ac:dyDescent="0.3">
      <c r="A2184" s="28"/>
      <c r="B2184" s="28"/>
      <c r="C2184" s="28"/>
      <c r="D2184" s="28"/>
      <c r="E2184" s="28"/>
      <c r="F2184" s="28"/>
      <c r="G2184" s="28"/>
      <c r="H2184" s="28"/>
      <c r="I2184" s="28"/>
      <c r="J2184" s="28"/>
    </row>
    <row r="2185" spans="1:10" x14ac:dyDescent="0.3">
      <c r="A2185" s="28"/>
      <c r="B2185" s="28"/>
      <c r="C2185" s="28"/>
      <c r="D2185" s="28"/>
      <c r="E2185" s="28"/>
      <c r="F2185" s="28"/>
      <c r="G2185" s="28"/>
      <c r="H2185" s="28"/>
      <c r="I2185" s="28"/>
      <c r="J2185" s="28"/>
    </row>
    <row r="2186" spans="1:10" x14ac:dyDescent="0.3">
      <c r="A2186" s="28"/>
      <c r="B2186" s="28"/>
      <c r="C2186" s="28"/>
      <c r="D2186" s="28"/>
      <c r="E2186" s="28"/>
      <c r="F2186" s="28"/>
      <c r="G2186" s="28"/>
      <c r="H2186" s="28"/>
      <c r="I2186" s="28"/>
      <c r="J2186" s="28"/>
    </row>
    <row r="2187" spans="1:10" x14ac:dyDescent="0.3">
      <c r="A2187" s="28"/>
      <c r="B2187" s="28"/>
      <c r="C2187" s="28"/>
      <c r="D2187" s="28"/>
      <c r="E2187" s="28"/>
      <c r="F2187" s="28"/>
      <c r="G2187" s="28"/>
      <c r="H2187" s="28"/>
      <c r="I2187" s="28"/>
      <c r="J2187" s="28"/>
    </row>
    <row r="2188" spans="1:10" x14ac:dyDescent="0.3">
      <c r="A2188" s="28"/>
      <c r="B2188" s="28"/>
      <c r="C2188" s="28"/>
      <c r="D2188" s="28"/>
      <c r="E2188" s="28"/>
      <c r="F2188" s="28"/>
      <c r="G2188" s="28"/>
      <c r="H2188" s="28"/>
      <c r="I2188" s="28"/>
      <c r="J2188" s="28"/>
    </row>
    <row r="2189" spans="1:10" x14ac:dyDescent="0.3">
      <c r="A2189" s="28"/>
      <c r="B2189" s="28"/>
      <c r="C2189" s="28"/>
      <c r="D2189" s="28"/>
      <c r="E2189" s="28"/>
      <c r="F2189" s="28"/>
      <c r="G2189" s="28"/>
      <c r="H2189" s="28"/>
      <c r="I2189" s="28"/>
      <c r="J2189" s="28"/>
    </row>
    <row r="2190" spans="1:10" x14ac:dyDescent="0.3">
      <c r="A2190" s="28"/>
      <c r="B2190" s="28"/>
      <c r="C2190" s="28"/>
      <c r="D2190" s="28"/>
      <c r="E2190" s="28"/>
      <c r="F2190" s="28"/>
      <c r="G2190" s="28"/>
      <c r="H2190" s="28"/>
      <c r="I2190" s="28"/>
      <c r="J2190" s="28"/>
    </row>
    <row r="2191" spans="1:10" x14ac:dyDescent="0.3">
      <c r="A2191" s="28"/>
      <c r="B2191" s="28"/>
      <c r="C2191" s="28"/>
      <c r="D2191" s="28"/>
      <c r="E2191" s="28"/>
      <c r="F2191" s="28"/>
      <c r="G2191" s="28"/>
      <c r="H2191" s="28"/>
      <c r="I2191" s="28"/>
      <c r="J2191" s="28"/>
    </row>
    <row r="2192" spans="1:10" x14ac:dyDescent="0.3">
      <c r="A2192" s="28"/>
      <c r="B2192" s="28"/>
      <c r="C2192" s="28"/>
      <c r="D2192" s="28"/>
      <c r="E2192" s="28"/>
      <c r="F2192" s="28"/>
      <c r="G2192" s="28"/>
      <c r="H2192" s="28"/>
      <c r="I2192" s="28"/>
      <c r="J2192" s="28"/>
    </row>
    <row r="2193" spans="1:10" x14ac:dyDescent="0.3">
      <c r="A2193" s="28"/>
      <c r="B2193" s="28"/>
      <c r="C2193" s="28"/>
      <c r="D2193" s="28"/>
      <c r="E2193" s="28"/>
      <c r="F2193" s="28"/>
      <c r="G2193" s="28"/>
      <c r="H2193" s="28"/>
      <c r="I2193" s="28"/>
      <c r="J2193" s="28"/>
    </row>
    <row r="2194" spans="1:10" x14ac:dyDescent="0.3">
      <c r="A2194" s="28"/>
      <c r="B2194" s="28"/>
      <c r="C2194" s="28"/>
      <c r="D2194" s="28"/>
      <c r="E2194" s="28"/>
      <c r="F2194" s="28"/>
      <c r="G2194" s="28"/>
      <c r="H2194" s="28"/>
      <c r="I2194" s="28"/>
      <c r="J2194" s="28"/>
    </row>
    <row r="2195" spans="1:10" x14ac:dyDescent="0.3">
      <c r="A2195" s="28"/>
      <c r="B2195" s="28"/>
      <c r="C2195" s="28"/>
      <c r="D2195" s="28"/>
      <c r="E2195" s="28"/>
      <c r="F2195" s="28"/>
      <c r="G2195" s="28"/>
      <c r="H2195" s="28"/>
      <c r="I2195" s="28"/>
      <c r="J2195" s="28"/>
    </row>
    <row r="2196" spans="1:10" x14ac:dyDescent="0.3">
      <c r="A2196" s="28"/>
      <c r="B2196" s="28"/>
      <c r="C2196" s="28"/>
      <c r="D2196" s="28"/>
      <c r="E2196" s="28"/>
      <c r="F2196" s="28"/>
      <c r="G2196" s="28"/>
      <c r="H2196" s="28"/>
      <c r="I2196" s="28"/>
      <c r="J2196" s="28"/>
    </row>
    <row r="2197" spans="1:10" x14ac:dyDescent="0.3">
      <c r="A2197" s="28"/>
      <c r="B2197" s="28"/>
      <c r="C2197" s="28"/>
      <c r="D2197" s="28"/>
      <c r="E2197" s="28"/>
      <c r="F2197" s="28"/>
      <c r="G2197" s="28"/>
      <c r="H2197" s="28"/>
      <c r="I2197" s="28"/>
      <c r="J2197" s="28"/>
    </row>
    <row r="2198" spans="1:10" x14ac:dyDescent="0.3">
      <c r="A2198" s="28"/>
      <c r="B2198" s="28"/>
      <c r="C2198" s="28"/>
      <c r="D2198" s="28"/>
      <c r="E2198" s="28"/>
      <c r="F2198" s="28"/>
      <c r="G2198" s="28"/>
      <c r="H2198" s="28"/>
      <c r="I2198" s="28"/>
      <c r="J2198" s="28"/>
    </row>
    <row r="2199" spans="1:10" x14ac:dyDescent="0.3">
      <c r="A2199" s="28"/>
      <c r="B2199" s="28"/>
      <c r="C2199" s="28"/>
      <c r="D2199" s="28"/>
      <c r="E2199" s="28"/>
      <c r="F2199" s="28"/>
      <c r="G2199" s="28"/>
      <c r="H2199" s="28"/>
      <c r="I2199" s="28"/>
      <c r="J2199" s="28"/>
    </row>
    <row r="2200" spans="1:10" x14ac:dyDescent="0.3">
      <c r="A2200" s="28"/>
      <c r="B2200" s="28"/>
      <c r="C2200" s="28"/>
      <c r="D2200" s="28"/>
      <c r="E2200" s="28"/>
      <c r="F2200" s="28"/>
      <c r="G2200" s="28"/>
      <c r="H2200" s="28"/>
      <c r="I2200" s="28"/>
      <c r="J2200" s="28"/>
    </row>
    <row r="2201" spans="1:10" x14ac:dyDescent="0.3">
      <c r="A2201" s="28"/>
      <c r="B2201" s="28"/>
      <c r="C2201" s="28"/>
      <c r="D2201" s="28"/>
      <c r="E2201" s="28"/>
      <c r="F2201" s="28"/>
      <c r="G2201" s="28"/>
      <c r="H2201" s="28"/>
      <c r="I2201" s="28"/>
      <c r="J2201" s="28"/>
    </row>
    <row r="2202" spans="1:10" x14ac:dyDescent="0.3">
      <c r="A2202" s="28"/>
      <c r="B2202" s="28"/>
      <c r="C2202" s="28"/>
      <c r="D2202" s="28"/>
      <c r="E2202" s="28"/>
      <c r="F2202" s="28"/>
      <c r="G2202" s="28"/>
      <c r="H2202" s="28"/>
      <c r="I2202" s="28"/>
      <c r="J2202" s="28"/>
    </row>
    <row r="2203" spans="1:10" x14ac:dyDescent="0.3">
      <c r="A2203" s="28"/>
      <c r="B2203" s="28"/>
      <c r="C2203" s="28"/>
      <c r="D2203" s="28"/>
      <c r="E2203" s="28"/>
      <c r="F2203" s="28"/>
      <c r="G2203" s="28"/>
      <c r="H2203" s="28"/>
      <c r="I2203" s="28"/>
      <c r="J2203" s="28"/>
    </row>
    <row r="2204" spans="1:10" x14ac:dyDescent="0.3">
      <c r="A2204" s="28"/>
      <c r="B2204" s="28"/>
      <c r="C2204" s="28"/>
      <c r="D2204" s="28"/>
      <c r="E2204" s="28"/>
      <c r="F2204" s="28"/>
      <c r="G2204" s="28"/>
      <c r="H2204" s="28"/>
      <c r="I2204" s="28"/>
      <c r="J2204" s="28"/>
    </row>
    <row r="2205" spans="1:10" x14ac:dyDescent="0.3">
      <c r="A2205" s="28"/>
      <c r="B2205" s="28"/>
      <c r="C2205" s="28"/>
      <c r="D2205" s="28"/>
      <c r="E2205" s="28"/>
      <c r="F2205" s="28"/>
      <c r="G2205" s="28"/>
      <c r="H2205" s="28"/>
      <c r="I2205" s="28"/>
      <c r="J2205" s="28"/>
    </row>
    <row r="2206" spans="1:10" x14ac:dyDescent="0.3">
      <c r="A2206" s="28"/>
      <c r="B2206" s="28"/>
      <c r="C2206" s="28"/>
      <c r="D2206" s="28"/>
      <c r="E2206" s="28"/>
      <c r="F2206" s="28"/>
      <c r="G2206" s="28"/>
      <c r="H2206" s="28"/>
      <c r="I2206" s="28"/>
      <c r="J2206" s="28"/>
    </row>
    <row r="2207" spans="1:10" x14ac:dyDescent="0.3">
      <c r="A2207" s="28"/>
      <c r="B2207" s="28"/>
      <c r="C2207" s="28"/>
      <c r="D2207" s="28"/>
      <c r="E2207" s="28"/>
      <c r="F2207" s="28"/>
      <c r="G2207" s="28"/>
      <c r="H2207" s="28"/>
      <c r="I2207" s="28"/>
      <c r="J2207" s="28"/>
    </row>
    <row r="2208" spans="1:10" x14ac:dyDescent="0.3">
      <c r="A2208" s="28"/>
      <c r="B2208" s="28"/>
      <c r="C2208" s="28"/>
      <c r="D2208" s="28"/>
      <c r="E2208" s="28"/>
      <c r="F2208" s="28"/>
      <c r="G2208" s="28"/>
      <c r="H2208" s="28"/>
      <c r="I2208" s="28"/>
      <c r="J2208" s="28"/>
    </row>
    <row r="2209" spans="1:10" x14ac:dyDescent="0.3">
      <c r="A2209" s="28"/>
      <c r="B2209" s="28"/>
      <c r="C2209" s="28"/>
      <c r="D2209" s="28"/>
      <c r="E2209" s="28"/>
      <c r="F2209" s="28"/>
      <c r="G2209" s="28"/>
      <c r="H2209" s="28"/>
      <c r="I2209" s="28"/>
      <c r="J2209" s="28"/>
    </row>
    <row r="2210" spans="1:10" x14ac:dyDescent="0.3">
      <c r="A2210" s="28"/>
      <c r="B2210" s="28"/>
      <c r="C2210" s="28"/>
      <c r="D2210" s="28"/>
      <c r="E2210" s="28"/>
      <c r="F2210" s="28"/>
      <c r="G2210" s="28"/>
      <c r="H2210" s="28"/>
      <c r="I2210" s="28"/>
      <c r="J2210" s="28"/>
    </row>
    <row r="2211" spans="1:10" x14ac:dyDescent="0.3">
      <c r="A2211" s="28"/>
      <c r="B2211" s="28"/>
      <c r="C2211" s="28"/>
      <c r="D2211" s="28"/>
      <c r="E2211" s="28"/>
      <c r="F2211" s="28"/>
      <c r="G2211" s="28"/>
      <c r="H2211" s="28"/>
      <c r="I2211" s="28"/>
      <c r="J2211" s="28"/>
    </row>
    <row r="2212" spans="1:10" x14ac:dyDescent="0.3">
      <c r="A2212" s="28"/>
      <c r="B2212" s="28"/>
      <c r="C2212" s="28"/>
      <c r="D2212" s="28"/>
      <c r="E2212" s="28"/>
      <c r="F2212" s="28"/>
      <c r="G2212" s="28"/>
      <c r="H2212" s="28"/>
      <c r="I2212" s="28"/>
      <c r="J2212" s="28"/>
    </row>
    <row r="2213" spans="1:10" x14ac:dyDescent="0.3">
      <c r="A2213" s="28"/>
      <c r="B2213" s="28"/>
      <c r="C2213" s="28"/>
      <c r="D2213" s="28"/>
      <c r="E2213" s="28"/>
      <c r="F2213" s="28"/>
      <c r="G2213" s="28"/>
      <c r="H2213" s="28"/>
      <c r="I2213" s="28"/>
      <c r="J2213" s="28"/>
    </row>
    <row r="2214" spans="1:10" x14ac:dyDescent="0.3">
      <c r="A2214" s="28"/>
      <c r="B2214" s="28"/>
      <c r="C2214" s="28"/>
      <c r="D2214" s="28"/>
      <c r="E2214" s="28"/>
      <c r="F2214" s="28"/>
      <c r="G2214" s="28"/>
      <c r="H2214" s="28"/>
      <c r="I2214" s="28"/>
      <c r="J2214" s="28"/>
    </row>
    <row r="2215" spans="1:10" x14ac:dyDescent="0.3">
      <c r="A2215" s="28"/>
      <c r="B2215" s="28"/>
      <c r="C2215" s="28"/>
      <c r="D2215" s="28"/>
      <c r="E2215" s="28"/>
      <c r="F2215" s="28"/>
      <c r="G2215" s="28"/>
      <c r="H2215" s="28"/>
      <c r="I2215" s="28"/>
      <c r="J2215" s="28"/>
    </row>
    <row r="2216" spans="1:10" x14ac:dyDescent="0.3">
      <c r="A2216" s="28"/>
      <c r="B2216" s="28"/>
      <c r="C2216" s="28"/>
      <c r="D2216" s="28"/>
      <c r="E2216" s="28"/>
      <c r="F2216" s="28"/>
      <c r="G2216" s="28"/>
      <c r="H2216" s="28"/>
      <c r="I2216" s="28"/>
      <c r="J2216" s="28"/>
    </row>
    <row r="2217" spans="1:10" x14ac:dyDescent="0.3">
      <c r="A2217" s="28"/>
      <c r="B2217" s="28"/>
      <c r="C2217" s="28"/>
      <c r="D2217" s="28"/>
      <c r="E2217" s="28"/>
      <c r="F2217" s="28"/>
      <c r="G2217" s="28"/>
      <c r="H2217" s="28"/>
      <c r="I2217" s="28"/>
      <c r="J2217" s="28"/>
    </row>
    <row r="2218" spans="1:10" x14ac:dyDescent="0.3">
      <c r="A2218" s="28"/>
      <c r="B2218" s="28"/>
      <c r="C2218" s="28"/>
      <c r="D2218" s="28"/>
      <c r="E2218" s="28"/>
      <c r="F2218" s="28"/>
      <c r="G2218" s="28"/>
      <c r="H2218" s="28"/>
      <c r="I2218" s="28"/>
      <c r="J2218" s="28"/>
    </row>
    <row r="2219" spans="1:10" x14ac:dyDescent="0.3">
      <c r="A2219" s="28"/>
      <c r="B2219" s="28"/>
      <c r="C2219" s="28"/>
      <c r="D2219" s="28"/>
      <c r="E2219" s="28"/>
      <c r="F2219" s="28"/>
      <c r="G2219" s="28"/>
      <c r="H2219" s="28"/>
      <c r="I2219" s="28"/>
      <c r="J2219" s="28"/>
    </row>
    <row r="2220" spans="1:10" x14ac:dyDescent="0.3">
      <c r="A2220" s="28"/>
      <c r="B2220" s="28"/>
      <c r="C2220" s="28"/>
      <c r="D2220" s="28"/>
      <c r="E2220" s="28"/>
      <c r="F2220" s="28"/>
      <c r="G2220" s="28"/>
      <c r="H2220" s="28"/>
      <c r="I2220" s="28"/>
      <c r="J2220" s="28"/>
    </row>
    <row r="2221" spans="1:10" x14ac:dyDescent="0.3">
      <c r="A2221" s="28"/>
      <c r="B2221" s="28"/>
      <c r="C2221" s="28"/>
      <c r="D2221" s="28"/>
      <c r="E2221" s="28"/>
      <c r="F2221" s="28"/>
      <c r="G2221" s="28"/>
      <c r="H2221" s="28"/>
      <c r="I2221" s="28"/>
      <c r="J2221" s="28"/>
    </row>
    <row r="2222" spans="1:10" x14ac:dyDescent="0.3">
      <c r="A2222" s="28"/>
      <c r="B2222" s="28"/>
      <c r="C2222" s="28"/>
      <c r="D2222" s="28"/>
      <c r="E2222" s="28"/>
      <c r="F2222" s="28"/>
      <c r="G2222" s="28"/>
      <c r="H2222" s="28"/>
      <c r="I2222" s="28"/>
      <c r="J2222" s="28"/>
    </row>
    <row r="2223" spans="1:10" x14ac:dyDescent="0.3">
      <c r="A2223" s="28"/>
      <c r="B2223" s="28"/>
      <c r="C2223" s="28"/>
      <c r="D2223" s="28"/>
      <c r="E2223" s="28"/>
      <c r="F2223" s="28"/>
      <c r="G2223" s="28"/>
      <c r="H2223" s="28"/>
      <c r="I2223" s="28"/>
      <c r="J2223" s="28"/>
    </row>
    <row r="2224" spans="1:10" x14ac:dyDescent="0.3">
      <c r="A2224" s="28"/>
      <c r="B2224" s="28"/>
      <c r="C2224" s="28"/>
      <c r="D2224" s="28"/>
      <c r="E2224" s="28"/>
      <c r="F2224" s="28"/>
      <c r="G2224" s="28"/>
      <c r="H2224" s="28"/>
      <c r="I2224" s="28"/>
      <c r="J2224" s="28"/>
    </row>
    <row r="2225" spans="1:10" x14ac:dyDescent="0.3">
      <c r="A2225" s="28"/>
      <c r="B2225" s="28"/>
      <c r="C2225" s="28"/>
      <c r="D2225" s="28"/>
      <c r="E2225" s="28"/>
      <c r="F2225" s="28"/>
      <c r="G2225" s="28"/>
      <c r="H2225" s="28"/>
      <c r="I2225" s="28"/>
      <c r="J2225" s="28"/>
    </row>
    <row r="2226" spans="1:10" x14ac:dyDescent="0.3">
      <c r="A2226" s="28"/>
      <c r="B2226" s="28"/>
      <c r="C2226" s="28"/>
      <c r="D2226" s="28"/>
      <c r="E2226" s="28"/>
      <c r="F2226" s="28"/>
      <c r="G2226" s="28"/>
      <c r="H2226" s="28"/>
      <c r="I2226" s="28"/>
      <c r="J2226" s="28"/>
    </row>
    <row r="2227" spans="1:10" x14ac:dyDescent="0.3">
      <c r="A2227" s="28"/>
      <c r="B2227" s="28"/>
      <c r="C2227" s="28"/>
      <c r="D2227" s="28"/>
      <c r="E2227" s="28"/>
      <c r="F2227" s="28"/>
      <c r="G2227" s="28"/>
      <c r="H2227" s="28"/>
      <c r="I2227" s="28"/>
      <c r="J2227" s="28"/>
    </row>
    <row r="2228" spans="1:10" x14ac:dyDescent="0.3">
      <c r="A2228" s="28"/>
      <c r="B2228" s="28"/>
      <c r="C2228" s="28"/>
      <c r="D2228" s="28"/>
      <c r="E2228" s="28"/>
      <c r="F2228" s="28"/>
      <c r="G2228" s="28"/>
      <c r="H2228" s="28"/>
      <c r="I2228" s="28"/>
      <c r="J2228" s="28"/>
    </row>
    <row r="2229" spans="1:10" x14ac:dyDescent="0.3">
      <c r="A2229" s="28"/>
      <c r="B2229" s="28"/>
      <c r="C2229" s="28"/>
      <c r="D2229" s="28"/>
      <c r="E2229" s="28"/>
      <c r="F2229" s="28"/>
      <c r="G2229" s="28"/>
      <c r="H2229" s="28"/>
      <c r="I2229" s="28"/>
      <c r="J2229" s="28"/>
    </row>
    <row r="2230" spans="1:10" x14ac:dyDescent="0.3">
      <c r="A2230" s="28"/>
      <c r="B2230" s="28"/>
      <c r="C2230" s="28"/>
      <c r="D2230" s="28"/>
      <c r="E2230" s="28"/>
      <c r="F2230" s="28"/>
      <c r="G2230" s="28"/>
      <c r="H2230" s="28"/>
      <c r="I2230" s="28"/>
      <c r="J2230" s="28"/>
    </row>
  </sheetData>
  <hyperlinks>
    <hyperlink ref="A3" r:id="rId1" location="version:realtime"/>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51"/>
  <sheetViews>
    <sheetView workbookViewId="0">
      <pane xSplit="1" ySplit="5" topLeftCell="B15" activePane="bottomRight" state="frozen"/>
      <selection activeCell="B7" sqref="B7"/>
      <selection pane="topRight" activeCell="B7" sqref="B7"/>
      <selection pane="bottomLeft" activeCell="B7" sqref="B7"/>
      <selection pane="bottomRight" activeCell="A3" sqref="A3:C21"/>
    </sheetView>
  </sheetViews>
  <sheetFormatPr baseColWidth="10" defaultColWidth="12.6640625" defaultRowHeight="13.2" x14ac:dyDescent="0.25"/>
  <cols>
    <col min="1" max="1" width="43.109375" style="14" customWidth="1"/>
    <col min="2" max="3" width="35.77734375" style="14" customWidth="1"/>
    <col min="4" max="16384" width="12.6640625" style="14"/>
  </cols>
  <sheetData>
    <row r="1" spans="1:3" ht="15.6" x14ac:dyDescent="0.3">
      <c r="A1" s="27"/>
      <c r="B1" s="27"/>
    </row>
    <row r="2" spans="1:3" ht="13.8" thickBot="1" x14ac:dyDescent="0.3"/>
    <row r="3" spans="1:3" ht="36.450000000000003" customHeight="1" thickTop="1" x14ac:dyDescent="0.25">
      <c r="A3" s="162" t="s">
        <v>4987</v>
      </c>
      <c r="B3" s="149"/>
      <c r="C3" s="150"/>
    </row>
    <row r="4" spans="1:3" ht="15" customHeight="1" thickBot="1" x14ac:dyDescent="0.45">
      <c r="A4" s="26"/>
      <c r="B4" s="36"/>
      <c r="C4" s="25"/>
    </row>
    <row r="5" spans="1:3" ht="49.95" customHeight="1" thickBot="1" x14ac:dyDescent="0.3">
      <c r="A5" s="120" t="s">
        <v>4974</v>
      </c>
      <c r="B5" s="121" t="s">
        <v>4975</v>
      </c>
      <c r="C5" s="121" t="s">
        <v>4976</v>
      </c>
    </row>
    <row r="6" spans="1:3" ht="40.049999999999997" customHeight="1" thickBot="1" x14ac:dyDescent="0.3">
      <c r="A6" s="37" t="s">
        <v>4980</v>
      </c>
      <c r="B6" s="23">
        <v>6.3916169999999994E-2</v>
      </c>
      <c r="C6" s="23">
        <v>7.8160279999999999E-2</v>
      </c>
    </row>
    <row r="7" spans="1:3" ht="40.049999999999997" customHeight="1" thickBot="1" x14ac:dyDescent="0.3">
      <c r="A7" s="37" t="s">
        <v>4981</v>
      </c>
      <c r="B7" s="23">
        <v>5.3247349999999999E-2</v>
      </c>
      <c r="C7" s="23">
        <v>7.0013119999999998E-2</v>
      </c>
    </row>
    <row r="8" spans="1:3" ht="40.049999999999997" customHeight="1" thickBot="1" x14ac:dyDescent="0.3">
      <c r="A8" s="24" t="s">
        <v>4977</v>
      </c>
      <c r="B8" s="23">
        <v>4.7033360000000003E-2</v>
      </c>
      <c r="C8" s="23">
        <v>5.684049E-2</v>
      </c>
    </row>
    <row r="9" spans="1:3" ht="40.049999999999997" customHeight="1" thickBot="1" x14ac:dyDescent="0.3">
      <c r="A9" s="24" t="s">
        <v>4978</v>
      </c>
      <c r="B9" s="23">
        <v>3.5253220000000002E-2</v>
      </c>
      <c r="C9" s="23">
        <v>4.4950009999999999E-2</v>
      </c>
    </row>
    <row r="10" spans="1:3" ht="40.049999999999997" customHeight="1" thickBot="1" x14ac:dyDescent="0.3">
      <c r="A10" s="24" t="s">
        <v>4979</v>
      </c>
      <c r="B10" s="23">
        <v>2.567351E-2</v>
      </c>
      <c r="C10" s="23">
        <v>3.5280579999999999E-2</v>
      </c>
    </row>
    <row r="11" spans="1:3" ht="30" customHeight="1" thickBot="1" x14ac:dyDescent="0.3">
      <c r="A11" s="37" t="s">
        <v>4982</v>
      </c>
      <c r="B11" s="23">
        <v>1.9203580000000001E-2</v>
      </c>
      <c r="C11" s="23">
        <v>2.804852E-2</v>
      </c>
    </row>
    <row r="12" spans="1:3" ht="30" customHeight="1" thickBot="1" x14ac:dyDescent="0.3">
      <c r="A12" s="37" t="s">
        <v>4983</v>
      </c>
      <c r="B12" s="23">
        <v>1.34428E-2</v>
      </c>
      <c r="C12" s="23">
        <v>1.387362E-2</v>
      </c>
    </row>
    <row r="13" spans="1:3" s="22" customFormat="1" ht="30" customHeight="1" thickBot="1" x14ac:dyDescent="0.3">
      <c r="A13" s="37" t="s">
        <v>4984</v>
      </c>
      <c r="B13" s="23">
        <v>1.8800000000000001E-2</v>
      </c>
      <c r="C13" s="23">
        <v>1.3899999999999999E-2</v>
      </c>
    </row>
    <row r="14" spans="1:3" ht="30" customHeight="1" thickBot="1" x14ac:dyDescent="0.3">
      <c r="A14" s="38" t="s">
        <v>4985</v>
      </c>
      <c r="B14" s="21">
        <f>(1+B12)*(1+B13)-1</f>
        <v>3.2495524639999829E-2</v>
      </c>
      <c r="C14" s="21">
        <f>(1+C12)*(1+C13)-1</f>
        <v>2.7966463318000123E-2</v>
      </c>
    </row>
    <row r="15" spans="1:3" ht="18.600000000000001" thickTop="1" thickBot="1" x14ac:dyDescent="0.35">
      <c r="A15" s="20"/>
      <c r="B15" s="20"/>
      <c r="C15" s="19"/>
    </row>
    <row r="16" spans="1:3" ht="13.05" customHeight="1" thickTop="1" x14ac:dyDescent="0.25">
      <c r="A16" s="163" t="s">
        <v>4988</v>
      </c>
      <c r="B16" s="141"/>
      <c r="C16" s="142"/>
    </row>
    <row r="17" spans="1:3" ht="13.05" customHeight="1" x14ac:dyDescent="0.25">
      <c r="A17" s="143"/>
      <c r="B17" s="144"/>
      <c r="C17" s="145"/>
    </row>
    <row r="18" spans="1:3" ht="13.05" customHeight="1" x14ac:dyDescent="0.25">
      <c r="A18" s="143"/>
      <c r="B18" s="144"/>
      <c r="C18" s="145"/>
    </row>
    <row r="19" spans="1:3" ht="13.05" customHeight="1" x14ac:dyDescent="0.25">
      <c r="A19" s="143"/>
      <c r="B19" s="144"/>
      <c r="C19" s="145"/>
    </row>
    <row r="20" spans="1:3" ht="12" customHeight="1" x14ac:dyDescent="0.25">
      <c r="A20" s="143"/>
      <c r="B20" s="144"/>
      <c r="C20" s="145"/>
    </row>
    <row r="21" spans="1:3" ht="13.05" customHeight="1" thickBot="1" x14ac:dyDescent="0.3">
      <c r="A21" s="146"/>
      <c r="B21" s="147"/>
      <c r="C21" s="148"/>
    </row>
    <row r="22" spans="1:3" ht="13.8" thickTop="1" x14ac:dyDescent="0.25">
      <c r="A22" s="17"/>
      <c r="B22" s="17"/>
      <c r="C22" s="16"/>
    </row>
    <row r="23" spans="1:3" x14ac:dyDescent="0.25">
      <c r="A23" s="18"/>
      <c r="B23" s="18"/>
      <c r="C23" s="16"/>
    </row>
    <row r="24" spans="1:3" x14ac:dyDescent="0.25">
      <c r="A24" s="17"/>
      <c r="B24" s="17"/>
      <c r="C24" s="16"/>
    </row>
    <row r="25" spans="1:3" ht="15" x14ac:dyDescent="0.25">
      <c r="A25" s="39" t="s">
        <v>4865</v>
      </c>
      <c r="B25" s="17"/>
      <c r="C25" s="16"/>
    </row>
    <row r="26" spans="1:3" ht="15" x14ac:dyDescent="0.25">
      <c r="A26" s="39" t="s">
        <v>4866</v>
      </c>
      <c r="B26" s="17"/>
      <c r="C26" s="16"/>
    </row>
    <row r="27" spans="1:3" x14ac:dyDescent="0.25">
      <c r="A27" s="17"/>
      <c r="B27" s="17"/>
      <c r="C27" s="16"/>
    </row>
    <row r="28" spans="1:3" x14ac:dyDescent="0.25">
      <c r="A28" s="17"/>
      <c r="B28" s="17"/>
      <c r="C28" s="16"/>
    </row>
    <row r="29" spans="1:3" x14ac:dyDescent="0.25">
      <c r="A29" s="17"/>
      <c r="B29" s="17"/>
      <c r="C29" s="16"/>
    </row>
    <row r="30" spans="1:3" x14ac:dyDescent="0.25">
      <c r="A30" s="17"/>
      <c r="B30" s="17"/>
      <c r="C30" s="16"/>
    </row>
    <row r="31" spans="1:3" x14ac:dyDescent="0.25">
      <c r="A31" s="17"/>
      <c r="B31" s="17"/>
      <c r="C31" s="16"/>
    </row>
    <row r="32" spans="1:3" x14ac:dyDescent="0.25">
      <c r="A32" s="17"/>
      <c r="B32" s="17"/>
      <c r="C32" s="16"/>
    </row>
    <row r="33" spans="1:3" x14ac:dyDescent="0.25">
      <c r="A33" s="17"/>
      <c r="B33" s="17"/>
      <c r="C33" s="16"/>
    </row>
    <row r="34" spans="1:3" x14ac:dyDescent="0.25">
      <c r="A34" s="17"/>
      <c r="B34" s="17"/>
      <c r="C34" s="16"/>
    </row>
    <row r="35" spans="1:3" x14ac:dyDescent="0.25">
      <c r="A35" s="17"/>
      <c r="B35" s="17"/>
      <c r="C35" s="16"/>
    </row>
    <row r="36" spans="1:3" x14ac:dyDescent="0.25">
      <c r="A36" s="17"/>
      <c r="B36" s="17"/>
      <c r="C36" s="16"/>
    </row>
    <row r="37" spans="1:3" x14ac:dyDescent="0.25">
      <c r="A37" s="17"/>
      <c r="B37" s="17"/>
      <c r="C37" s="16"/>
    </row>
    <row r="38" spans="1:3" x14ac:dyDescent="0.25">
      <c r="A38" s="17"/>
      <c r="B38" s="17"/>
      <c r="C38" s="16"/>
    </row>
    <row r="39" spans="1:3" x14ac:dyDescent="0.25">
      <c r="A39" s="17"/>
      <c r="B39" s="17"/>
      <c r="C39" s="16"/>
    </row>
    <row r="40" spans="1:3" x14ac:dyDescent="0.25">
      <c r="A40" s="17"/>
      <c r="B40" s="17"/>
      <c r="C40" s="16"/>
    </row>
    <row r="41" spans="1:3" x14ac:dyDescent="0.25">
      <c r="A41" s="17"/>
      <c r="B41" s="17"/>
      <c r="C41" s="16"/>
    </row>
    <row r="42" spans="1:3" x14ac:dyDescent="0.25">
      <c r="C42" s="15"/>
    </row>
    <row r="43" spans="1:3" x14ac:dyDescent="0.25">
      <c r="C43" s="15"/>
    </row>
    <row r="44" spans="1:3" x14ac:dyDescent="0.25">
      <c r="C44" s="15"/>
    </row>
    <row r="45" spans="1:3" x14ac:dyDescent="0.25">
      <c r="C45" s="15"/>
    </row>
    <row r="46" spans="1:3" x14ac:dyDescent="0.25">
      <c r="C46" s="15"/>
    </row>
    <row r="47" spans="1:3" x14ac:dyDescent="0.25">
      <c r="C47" s="15"/>
    </row>
    <row r="48" spans="1:3" x14ac:dyDescent="0.25">
      <c r="C48" s="15"/>
    </row>
    <row r="49" spans="3:3" x14ac:dyDescent="0.25">
      <c r="C49" s="15"/>
    </row>
    <row r="50" spans="3:3" x14ac:dyDescent="0.25">
      <c r="C50" s="15"/>
    </row>
    <row r="51" spans="3:3" x14ac:dyDescent="0.25">
      <c r="C51" s="15"/>
    </row>
    <row r="52" spans="3:3" x14ac:dyDescent="0.25">
      <c r="C52" s="15"/>
    </row>
    <row r="53" spans="3:3" x14ac:dyDescent="0.25">
      <c r="C53" s="15"/>
    </row>
    <row r="54" spans="3:3" x14ac:dyDescent="0.25">
      <c r="C54" s="15"/>
    </row>
    <row r="55" spans="3:3" x14ac:dyDescent="0.25">
      <c r="C55" s="15"/>
    </row>
    <row r="56" spans="3:3" x14ac:dyDescent="0.25">
      <c r="C56" s="15"/>
    </row>
    <row r="57" spans="3:3" x14ac:dyDescent="0.25">
      <c r="C57" s="15"/>
    </row>
    <row r="58" spans="3:3" x14ac:dyDescent="0.25">
      <c r="C58" s="15"/>
    </row>
    <row r="59" spans="3:3" x14ac:dyDescent="0.25">
      <c r="C59" s="15"/>
    </row>
    <row r="60" spans="3:3" x14ac:dyDescent="0.25">
      <c r="C60" s="15"/>
    </row>
    <row r="61" spans="3:3" x14ac:dyDescent="0.25">
      <c r="C61" s="15"/>
    </row>
    <row r="62" spans="3:3" x14ac:dyDescent="0.25">
      <c r="C62" s="15"/>
    </row>
    <row r="63" spans="3:3" x14ac:dyDescent="0.25">
      <c r="C63" s="15"/>
    </row>
    <row r="64" spans="3:3" x14ac:dyDescent="0.25">
      <c r="C64" s="15"/>
    </row>
    <row r="65" spans="3:3" x14ac:dyDescent="0.25">
      <c r="C65" s="15"/>
    </row>
    <row r="66" spans="3:3" x14ac:dyDescent="0.25">
      <c r="C66" s="15"/>
    </row>
    <row r="67" spans="3:3" x14ac:dyDescent="0.25">
      <c r="C67" s="15"/>
    </row>
    <row r="68" spans="3:3" x14ac:dyDescent="0.25">
      <c r="C68" s="15"/>
    </row>
    <row r="69" spans="3:3" x14ac:dyDescent="0.25">
      <c r="C69" s="15"/>
    </row>
    <row r="70" spans="3:3" x14ac:dyDescent="0.25">
      <c r="C70" s="15"/>
    </row>
    <row r="71" spans="3:3" x14ac:dyDescent="0.25">
      <c r="C71" s="15"/>
    </row>
    <row r="72" spans="3:3" x14ac:dyDescent="0.25">
      <c r="C72" s="15"/>
    </row>
    <row r="73" spans="3:3" x14ac:dyDescent="0.25">
      <c r="C73" s="15"/>
    </row>
    <row r="74" spans="3:3" x14ac:dyDescent="0.25">
      <c r="C74" s="15"/>
    </row>
    <row r="75" spans="3:3" x14ac:dyDescent="0.25">
      <c r="C75" s="15"/>
    </row>
    <row r="76" spans="3:3" x14ac:dyDescent="0.25">
      <c r="C76" s="15"/>
    </row>
    <row r="77" spans="3:3" x14ac:dyDescent="0.25">
      <c r="C77" s="15"/>
    </row>
    <row r="78" spans="3:3" x14ac:dyDescent="0.25">
      <c r="C78" s="15"/>
    </row>
    <row r="79" spans="3:3" x14ac:dyDescent="0.25">
      <c r="C79" s="15"/>
    </row>
    <row r="80" spans="3:3" x14ac:dyDescent="0.25">
      <c r="C80" s="15"/>
    </row>
    <row r="81" spans="3:3" x14ac:dyDescent="0.25">
      <c r="C81" s="15"/>
    </row>
    <row r="82" spans="3:3" x14ac:dyDescent="0.25">
      <c r="C82" s="15"/>
    </row>
    <row r="83" spans="3:3" x14ac:dyDescent="0.25">
      <c r="C83" s="15"/>
    </row>
    <row r="84" spans="3:3" x14ac:dyDescent="0.25">
      <c r="C84" s="15"/>
    </row>
    <row r="85" spans="3:3" x14ac:dyDescent="0.25">
      <c r="C85" s="15"/>
    </row>
    <row r="86" spans="3:3" x14ac:dyDescent="0.25">
      <c r="C86" s="15"/>
    </row>
    <row r="87" spans="3:3" x14ac:dyDescent="0.25">
      <c r="C87" s="15"/>
    </row>
    <row r="88" spans="3:3" x14ac:dyDescent="0.25">
      <c r="C88" s="15"/>
    </row>
    <row r="89" spans="3:3" x14ac:dyDescent="0.25">
      <c r="C89" s="15"/>
    </row>
    <row r="90" spans="3:3" x14ac:dyDescent="0.25">
      <c r="C90" s="15"/>
    </row>
    <row r="91" spans="3:3" x14ac:dyDescent="0.25">
      <c r="C91" s="15"/>
    </row>
    <row r="92" spans="3:3" x14ac:dyDescent="0.25">
      <c r="C92" s="15"/>
    </row>
    <row r="93" spans="3:3" x14ac:dyDescent="0.25">
      <c r="C93" s="15"/>
    </row>
    <row r="94" spans="3:3" x14ac:dyDescent="0.25">
      <c r="C94" s="15"/>
    </row>
    <row r="95" spans="3:3" x14ac:dyDescent="0.25">
      <c r="C95" s="15"/>
    </row>
    <row r="96" spans="3:3" x14ac:dyDescent="0.25">
      <c r="C96" s="15"/>
    </row>
    <row r="97" spans="3:3" x14ac:dyDescent="0.25">
      <c r="C97" s="15"/>
    </row>
    <row r="98" spans="3:3" x14ac:dyDescent="0.25">
      <c r="C98" s="15"/>
    </row>
    <row r="99" spans="3:3" x14ac:dyDescent="0.25">
      <c r="C99" s="15"/>
    </row>
    <row r="100" spans="3:3" x14ac:dyDescent="0.25">
      <c r="C100" s="15"/>
    </row>
    <row r="101" spans="3:3" x14ac:dyDescent="0.25">
      <c r="C101" s="15"/>
    </row>
    <row r="102" spans="3:3" x14ac:dyDescent="0.25">
      <c r="C102" s="15"/>
    </row>
    <row r="103" spans="3:3" x14ac:dyDescent="0.25">
      <c r="C103" s="15"/>
    </row>
    <row r="104" spans="3:3" x14ac:dyDescent="0.25">
      <c r="C104" s="15"/>
    </row>
    <row r="105" spans="3:3" x14ac:dyDescent="0.25">
      <c r="C105" s="15"/>
    </row>
    <row r="106" spans="3:3" x14ac:dyDescent="0.25">
      <c r="C106" s="15"/>
    </row>
    <row r="107" spans="3:3" x14ac:dyDescent="0.25">
      <c r="C107" s="15"/>
    </row>
    <row r="108" spans="3:3" x14ac:dyDescent="0.25">
      <c r="C108" s="15"/>
    </row>
    <row r="109" spans="3:3" x14ac:dyDescent="0.25">
      <c r="C109" s="15"/>
    </row>
    <row r="110" spans="3:3" x14ac:dyDescent="0.25">
      <c r="C110" s="15"/>
    </row>
    <row r="111" spans="3:3" x14ac:dyDescent="0.25">
      <c r="C111" s="15"/>
    </row>
    <row r="112" spans="3:3" x14ac:dyDescent="0.25">
      <c r="C112" s="15"/>
    </row>
    <row r="113" spans="3:3" x14ac:dyDescent="0.25">
      <c r="C113" s="15"/>
    </row>
    <row r="114" spans="3:3" x14ac:dyDescent="0.25">
      <c r="C114" s="15"/>
    </row>
    <row r="115" spans="3:3" x14ac:dyDescent="0.25">
      <c r="C115" s="15"/>
    </row>
    <row r="116" spans="3:3" x14ac:dyDescent="0.25">
      <c r="C116" s="15"/>
    </row>
    <row r="117" spans="3:3" x14ac:dyDescent="0.25">
      <c r="C117" s="15"/>
    </row>
    <row r="118" spans="3:3" x14ac:dyDescent="0.25">
      <c r="C118" s="15"/>
    </row>
    <row r="119" spans="3:3" x14ac:dyDescent="0.25">
      <c r="C119" s="15"/>
    </row>
    <row r="120" spans="3:3" x14ac:dyDescent="0.25">
      <c r="C120" s="15"/>
    </row>
    <row r="121" spans="3:3" x14ac:dyDescent="0.25">
      <c r="C121" s="15"/>
    </row>
    <row r="122" spans="3:3" x14ac:dyDescent="0.25">
      <c r="C122" s="15"/>
    </row>
    <row r="123" spans="3:3" x14ac:dyDescent="0.25">
      <c r="C123" s="15"/>
    </row>
    <row r="124" spans="3:3" x14ac:dyDescent="0.25">
      <c r="C124" s="15"/>
    </row>
    <row r="125" spans="3:3" x14ac:dyDescent="0.25">
      <c r="C125" s="15"/>
    </row>
    <row r="126" spans="3:3" x14ac:dyDescent="0.25">
      <c r="C126" s="15"/>
    </row>
    <row r="127" spans="3:3" x14ac:dyDescent="0.25">
      <c r="C127" s="15"/>
    </row>
    <row r="128" spans="3:3" x14ac:dyDescent="0.25">
      <c r="C128" s="15"/>
    </row>
    <row r="129" spans="3:3" x14ac:dyDescent="0.25">
      <c r="C129" s="15"/>
    </row>
    <row r="130" spans="3:3" x14ac:dyDescent="0.25">
      <c r="C130" s="15"/>
    </row>
    <row r="131" spans="3:3" x14ac:dyDescent="0.25">
      <c r="C131" s="15"/>
    </row>
    <row r="132" spans="3:3" x14ac:dyDescent="0.25">
      <c r="C132" s="15"/>
    </row>
    <row r="133" spans="3:3" x14ac:dyDescent="0.25">
      <c r="C133" s="15"/>
    </row>
    <row r="134" spans="3:3" x14ac:dyDescent="0.25">
      <c r="C134" s="15"/>
    </row>
    <row r="135" spans="3:3" x14ac:dyDescent="0.25">
      <c r="C135" s="15"/>
    </row>
    <row r="136" spans="3:3" x14ac:dyDescent="0.25">
      <c r="C136" s="15"/>
    </row>
    <row r="137" spans="3:3" x14ac:dyDescent="0.25">
      <c r="C137" s="15"/>
    </row>
    <row r="138" spans="3:3" x14ac:dyDescent="0.25">
      <c r="C138" s="15"/>
    </row>
    <row r="139" spans="3:3" x14ac:dyDescent="0.25">
      <c r="C139" s="15"/>
    </row>
    <row r="140" spans="3:3" x14ac:dyDescent="0.25">
      <c r="C140" s="15"/>
    </row>
    <row r="141" spans="3:3" x14ac:dyDescent="0.25">
      <c r="C141" s="15"/>
    </row>
    <row r="142" spans="3:3" x14ac:dyDescent="0.25">
      <c r="C142" s="15"/>
    </row>
    <row r="143" spans="3:3" x14ac:dyDescent="0.25">
      <c r="C143" s="15"/>
    </row>
    <row r="144" spans="3:3" x14ac:dyDescent="0.25">
      <c r="C144" s="15"/>
    </row>
    <row r="145" spans="3:3" x14ac:dyDescent="0.25">
      <c r="C145" s="15"/>
    </row>
    <row r="146" spans="3:3" x14ac:dyDescent="0.25">
      <c r="C146" s="15"/>
    </row>
    <row r="147" spans="3:3" x14ac:dyDescent="0.25">
      <c r="C147" s="15"/>
    </row>
    <row r="148" spans="3:3" x14ac:dyDescent="0.25">
      <c r="C148" s="15"/>
    </row>
    <row r="149" spans="3:3" x14ac:dyDescent="0.25">
      <c r="C149" s="15"/>
    </row>
    <row r="150" spans="3:3" x14ac:dyDescent="0.25">
      <c r="C150" s="15"/>
    </row>
    <row r="151" spans="3:3" x14ac:dyDescent="0.25">
      <c r="C151" s="15"/>
    </row>
  </sheetData>
  <mergeCells count="2">
    <mergeCell ref="A16:C21"/>
    <mergeCell ref="A3:C3"/>
  </mergeCells>
  <printOptions horizontalCentered="1" verticalCentered="1"/>
  <pageMargins left="0.19685039370078741" right="0.19685039370078741" top="0.98425196850393704" bottom="0.98425196850393704" header="0.51181102362204722" footer="0.51181102362204722"/>
  <pageSetup paperSize="9" scale="73"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78"/>
  <sheetViews>
    <sheetView workbookViewId="0"/>
  </sheetViews>
  <sheetFormatPr baseColWidth="10" defaultColWidth="10.77734375" defaultRowHeight="13.2" x14ac:dyDescent="0.25"/>
  <cols>
    <col min="1" max="1" width="9.33203125" style="5" customWidth="1"/>
    <col min="2" max="18" width="14.109375" style="5" customWidth="1"/>
    <col min="19" max="24" width="13.77734375" style="5" customWidth="1"/>
    <col min="25" max="67" width="6.33203125" style="5" customWidth="1"/>
    <col min="68" max="248" width="10.77734375" style="5"/>
    <col min="249" max="323" width="6.33203125" style="5" customWidth="1"/>
    <col min="324" max="504" width="10.77734375" style="5"/>
    <col min="505" max="579" width="6.33203125" style="5" customWidth="1"/>
    <col min="580" max="760" width="10.77734375" style="5"/>
    <col min="761" max="835" width="6.33203125" style="5" customWidth="1"/>
    <col min="836" max="1016" width="10.77734375" style="5"/>
    <col min="1017" max="1091" width="6.33203125" style="5" customWidth="1"/>
    <col min="1092" max="1272" width="10.77734375" style="5"/>
    <col min="1273" max="1347" width="6.33203125" style="5" customWidth="1"/>
    <col min="1348" max="1528" width="10.77734375" style="5"/>
    <col min="1529" max="1603" width="6.33203125" style="5" customWidth="1"/>
    <col min="1604" max="1784" width="10.77734375" style="5"/>
    <col min="1785" max="1859" width="6.33203125" style="5" customWidth="1"/>
    <col min="1860" max="2040" width="10.77734375" style="5"/>
    <col min="2041" max="2115" width="6.33203125" style="5" customWidth="1"/>
    <col min="2116" max="2296" width="10.77734375" style="5"/>
    <col min="2297" max="2371" width="6.33203125" style="5" customWidth="1"/>
    <col min="2372" max="2552" width="10.77734375" style="5"/>
    <col min="2553" max="2627" width="6.33203125" style="5" customWidth="1"/>
    <col min="2628" max="2808" width="10.77734375" style="5"/>
    <col min="2809" max="2883" width="6.33203125" style="5" customWidth="1"/>
    <col min="2884" max="3064" width="10.77734375" style="5"/>
    <col min="3065" max="3139" width="6.33203125" style="5" customWidth="1"/>
    <col min="3140" max="3320" width="10.77734375" style="5"/>
    <col min="3321" max="3395" width="6.33203125" style="5" customWidth="1"/>
    <col min="3396" max="3576" width="10.77734375" style="5"/>
    <col min="3577" max="3651" width="6.33203125" style="5" customWidth="1"/>
    <col min="3652" max="3832" width="10.77734375" style="5"/>
    <col min="3833" max="3907" width="6.33203125" style="5" customWidth="1"/>
    <col min="3908" max="4088" width="10.77734375" style="5"/>
    <col min="4089" max="4163" width="6.33203125" style="5" customWidth="1"/>
    <col min="4164" max="4344" width="10.77734375" style="5"/>
    <col min="4345" max="4419" width="6.33203125" style="5" customWidth="1"/>
    <col min="4420" max="4600" width="10.77734375" style="5"/>
    <col min="4601" max="4675" width="6.33203125" style="5" customWidth="1"/>
    <col min="4676" max="4856" width="10.77734375" style="5"/>
    <col min="4857" max="4931" width="6.33203125" style="5" customWidth="1"/>
    <col min="4932" max="5112" width="10.77734375" style="5"/>
    <col min="5113" max="5187" width="6.33203125" style="5" customWidth="1"/>
    <col min="5188" max="5368" width="10.77734375" style="5"/>
    <col min="5369" max="5443" width="6.33203125" style="5" customWidth="1"/>
    <col min="5444" max="5624" width="10.77734375" style="5"/>
    <col min="5625" max="5699" width="6.33203125" style="5" customWidth="1"/>
    <col min="5700" max="5880" width="10.77734375" style="5"/>
    <col min="5881" max="5955" width="6.33203125" style="5" customWidth="1"/>
    <col min="5956" max="6136" width="10.77734375" style="5"/>
    <col min="6137" max="6211" width="6.33203125" style="5" customWidth="1"/>
    <col min="6212" max="6392" width="10.77734375" style="5"/>
    <col min="6393" max="6467" width="6.33203125" style="5" customWidth="1"/>
    <col min="6468" max="6648" width="10.77734375" style="5"/>
    <col min="6649" max="6723" width="6.33203125" style="5" customWidth="1"/>
    <col min="6724" max="6904" width="10.77734375" style="5"/>
    <col min="6905" max="6979" width="6.33203125" style="5" customWidth="1"/>
    <col min="6980" max="7160" width="10.77734375" style="5"/>
    <col min="7161" max="7235" width="6.33203125" style="5" customWidth="1"/>
    <col min="7236" max="7416" width="10.77734375" style="5"/>
    <col min="7417" max="7491" width="6.33203125" style="5" customWidth="1"/>
    <col min="7492" max="7672" width="10.77734375" style="5"/>
    <col min="7673" max="7747" width="6.33203125" style="5" customWidth="1"/>
    <col min="7748" max="7928" width="10.77734375" style="5"/>
    <col min="7929" max="8003" width="6.33203125" style="5" customWidth="1"/>
    <col min="8004" max="8184" width="10.77734375" style="5"/>
    <col min="8185" max="8259" width="6.33203125" style="5" customWidth="1"/>
    <col min="8260" max="8440" width="10.77734375" style="5"/>
    <col min="8441" max="8515" width="6.33203125" style="5" customWidth="1"/>
    <col min="8516" max="8696" width="10.77734375" style="5"/>
    <col min="8697" max="8771" width="6.33203125" style="5" customWidth="1"/>
    <col min="8772" max="8952" width="10.77734375" style="5"/>
    <col min="8953" max="9027" width="6.33203125" style="5" customWidth="1"/>
    <col min="9028" max="9208" width="10.77734375" style="5"/>
    <col min="9209" max="9283" width="6.33203125" style="5" customWidth="1"/>
    <col min="9284" max="9464" width="10.77734375" style="5"/>
    <col min="9465" max="9539" width="6.33203125" style="5" customWidth="1"/>
    <col min="9540" max="9720" width="10.77734375" style="5"/>
    <col min="9721" max="9795" width="6.33203125" style="5" customWidth="1"/>
    <col min="9796" max="9976" width="10.77734375" style="5"/>
    <col min="9977" max="10051" width="6.33203125" style="5" customWidth="1"/>
    <col min="10052" max="10232" width="10.77734375" style="5"/>
    <col min="10233" max="10307" width="6.33203125" style="5" customWidth="1"/>
    <col min="10308" max="10488" width="10.77734375" style="5"/>
    <col min="10489" max="10563" width="6.33203125" style="5" customWidth="1"/>
    <col min="10564" max="10744" width="10.77734375" style="5"/>
    <col min="10745" max="10819" width="6.33203125" style="5" customWidth="1"/>
    <col min="10820" max="11000" width="10.77734375" style="5"/>
    <col min="11001" max="11075" width="6.33203125" style="5" customWidth="1"/>
    <col min="11076" max="11256" width="10.77734375" style="5"/>
    <col min="11257" max="11331" width="6.33203125" style="5" customWidth="1"/>
    <col min="11332" max="11512" width="10.77734375" style="5"/>
    <col min="11513" max="11587" width="6.33203125" style="5" customWidth="1"/>
    <col min="11588" max="11768" width="10.77734375" style="5"/>
    <col min="11769" max="11843" width="6.33203125" style="5" customWidth="1"/>
    <col min="11844" max="12024" width="10.77734375" style="5"/>
    <col min="12025" max="12099" width="6.33203125" style="5" customWidth="1"/>
    <col min="12100" max="12280" width="10.77734375" style="5"/>
    <col min="12281" max="12355" width="6.33203125" style="5" customWidth="1"/>
    <col min="12356" max="12536" width="10.77734375" style="5"/>
    <col min="12537" max="12611" width="6.33203125" style="5" customWidth="1"/>
    <col min="12612" max="12792" width="10.77734375" style="5"/>
    <col min="12793" max="12867" width="6.33203125" style="5" customWidth="1"/>
    <col min="12868" max="13048" width="10.77734375" style="5"/>
    <col min="13049" max="13123" width="6.33203125" style="5" customWidth="1"/>
    <col min="13124" max="13304" width="10.77734375" style="5"/>
    <col min="13305" max="13379" width="6.33203125" style="5" customWidth="1"/>
    <col min="13380" max="13560" width="10.77734375" style="5"/>
    <col min="13561" max="13635" width="6.33203125" style="5" customWidth="1"/>
    <col min="13636" max="13816" width="10.77734375" style="5"/>
    <col min="13817" max="13891" width="6.33203125" style="5" customWidth="1"/>
    <col min="13892" max="14072" width="10.77734375" style="5"/>
    <col min="14073" max="14147" width="6.33203125" style="5" customWidth="1"/>
    <col min="14148" max="14328" width="10.77734375" style="5"/>
    <col min="14329" max="14403" width="6.33203125" style="5" customWidth="1"/>
    <col min="14404" max="14584" width="10.77734375" style="5"/>
    <col min="14585" max="14659" width="6.33203125" style="5" customWidth="1"/>
    <col min="14660" max="14840" width="10.77734375" style="5"/>
    <col min="14841" max="14915" width="6.33203125" style="5" customWidth="1"/>
    <col min="14916" max="15096" width="10.77734375" style="5"/>
    <col min="15097" max="15171" width="6.33203125" style="5" customWidth="1"/>
    <col min="15172" max="15352" width="10.77734375" style="5"/>
    <col min="15353" max="15427" width="6.33203125" style="5" customWidth="1"/>
    <col min="15428" max="15608" width="10.77734375" style="5"/>
    <col min="15609" max="15683" width="6.33203125" style="5" customWidth="1"/>
    <col min="15684" max="15864" width="10.77734375" style="5"/>
    <col min="15865" max="15939" width="6.33203125" style="5" customWidth="1"/>
    <col min="15940" max="16120" width="10.77734375" style="5"/>
    <col min="16121" max="16195" width="6.33203125" style="5" customWidth="1"/>
    <col min="16196" max="16384" width="10.77734375" style="5"/>
  </cols>
  <sheetData>
    <row r="1" spans="1:19" ht="13.95" customHeight="1" x14ac:dyDescent="0.3">
      <c r="A1" s="11" t="s">
        <v>26</v>
      </c>
      <c r="B1" s="6"/>
      <c r="C1" s="6"/>
      <c r="D1" s="6"/>
      <c r="E1" s="6"/>
      <c r="F1" s="6"/>
      <c r="G1" s="6"/>
      <c r="H1" s="6"/>
      <c r="I1" s="6"/>
      <c r="J1" s="6"/>
      <c r="K1" s="6"/>
      <c r="L1" s="6"/>
      <c r="M1" s="6"/>
      <c r="N1" s="6"/>
      <c r="O1" s="6"/>
      <c r="P1" s="6"/>
      <c r="Q1" s="6"/>
      <c r="R1" s="6"/>
    </row>
    <row r="2" spans="1:19" ht="13.95" customHeight="1" x14ac:dyDescent="0.25">
      <c r="A2" s="1" t="s">
        <v>0</v>
      </c>
      <c r="B2" s="6"/>
      <c r="C2" s="6"/>
      <c r="D2" s="6"/>
      <c r="E2" s="6"/>
      <c r="F2" s="6"/>
      <c r="G2" s="6"/>
      <c r="H2" s="6"/>
      <c r="I2" s="6"/>
      <c r="J2" s="6"/>
      <c r="K2" s="6"/>
      <c r="L2" s="6"/>
      <c r="M2" s="6"/>
      <c r="N2" s="6"/>
      <c r="O2" s="6"/>
      <c r="P2" s="6"/>
      <c r="Q2" s="6"/>
      <c r="R2" s="6"/>
    </row>
    <row r="3" spans="1:19" ht="73.8" customHeight="1" x14ac:dyDescent="0.25">
      <c r="A3" s="7"/>
      <c r="B3" s="13" t="s">
        <v>25</v>
      </c>
      <c r="C3" s="13" t="s">
        <v>24</v>
      </c>
      <c r="D3" s="13" t="s">
        <v>23</v>
      </c>
      <c r="E3" s="13" t="s">
        <v>22</v>
      </c>
      <c r="F3" s="13" t="s">
        <v>21</v>
      </c>
      <c r="G3" s="13" t="s">
        <v>20</v>
      </c>
      <c r="H3" s="13" t="s">
        <v>19</v>
      </c>
      <c r="I3" s="13" t="s">
        <v>18</v>
      </c>
      <c r="J3" s="13" t="s">
        <v>17</v>
      </c>
      <c r="K3" s="13" t="s">
        <v>27</v>
      </c>
      <c r="L3" s="13" t="s">
        <v>28</v>
      </c>
      <c r="M3" s="13" t="s">
        <v>29</v>
      </c>
      <c r="N3" s="13" t="s">
        <v>30</v>
      </c>
      <c r="O3" s="13" t="s">
        <v>31</v>
      </c>
      <c r="P3" s="13" t="s">
        <v>32</v>
      </c>
      <c r="Q3" s="13" t="s">
        <v>33</v>
      </c>
      <c r="R3" s="13" t="s">
        <v>23</v>
      </c>
      <c r="S3" s="13" t="s">
        <v>24</v>
      </c>
    </row>
    <row r="4" spans="1:19" ht="13.95" customHeight="1" x14ac:dyDescent="0.25">
      <c r="A4" s="7">
        <v>1700</v>
      </c>
      <c r="B4" s="12">
        <v>603.4899999999999</v>
      </c>
      <c r="C4" s="12">
        <f>S4</f>
        <v>165</v>
      </c>
      <c r="D4" s="12">
        <f>R4</f>
        <v>138</v>
      </c>
      <c r="E4" s="12">
        <f>B4-C4-D4-H4-I4-F4</f>
        <v>103.07814746166152</v>
      </c>
      <c r="F4" s="12">
        <f>P4+Q4</f>
        <v>61.08</v>
      </c>
      <c r="G4" s="12">
        <f>K4+L4</f>
        <v>100.25999999999999</v>
      </c>
      <c r="H4" s="12">
        <f>K4+L4+M4</f>
        <v>123.08185253833838</v>
      </c>
      <c r="I4" s="12">
        <f>N4+O4</f>
        <v>13.25</v>
      </c>
      <c r="J4" s="12">
        <f>C4+D4+E4</f>
        <v>406.0781474616615</v>
      </c>
      <c r="K4" s="12">
        <v>81.459999999999994</v>
      </c>
      <c r="L4" s="12">
        <v>18.8</v>
      </c>
      <c r="M4" s="12">
        <v>22.821852538338394</v>
      </c>
      <c r="N4" s="12">
        <v>1.2</v>
      </c>
      <c r="O4" s="12">
        <v>12.05</v>
      </c>
      <c r="P4" s="12">
        <v>9.3000000000000007</v>
      </c>
      <c r="Q4" s="12">
        <v>51.78</v>
      </c>
      <c r="R4" s="12">
        <v>138</v>
      </c>
      <c r="S4" s="12">
        <v>165</v>
      </c>
    </row>
    <row r="5" spans="1:19" ht="13.95" customHeight="1" x14ac:dyDescent="0.25">
      <c r="A5" s="7"/>
      <c r="B5" s="12"/>
      <c r="C5" s="12"/>
      <c r="D5" s="12"/>
      <c r="E5" s="12"/>
      <c r="F5" s="12"/>
      <c r="G5" s="12"/>
      <c r="H5" s="12"/>
      <c r="I5" s="12"/>
      <c r="J5" s="12"/>
      <c r="K5" s="12"/>
      <c r="L5" s="12"/>
      <c r="M5" s="12"/>
      <c r="N5" s="12"/>
      <c r="O5" s="12"/>
      <c r="P5" s="12"/>
      <c r="Q5" s="12"/>
      <c r="R5" s="12"/>
      <c r="S5" s="12"/>
    </row>
    <row r="6" spans="1:19" ht="13.95" customHeight="1" x14ac:dyDescent="0.25">
      <c r="A6" s="7"/>
      <c r="B6" s="12"/>
      <c r="C6" s="12"/>
      <c r="D6" s="12"/>
      <c r="E6" s="12"/>
      <c r="F6" s="12"/>
      <c r="G6" s="12"/>
      <c r="H6" s="12"/>
      <c r="I6" s="12"/>
      <c r="J6" s="12"/>
      <c r="K6" s="12"/>
      <c r="L6" s="12"/>
      <c r="M6" s="12"/>
      <c r="N6" s="12"/>
      <c r="O6" s="12"/>
      <c r="P6" s="12"/>
      <c r="Q6" s="12"/>
      <c r="R6" s="12"/>
      <c r="S6" s="12"/>
    </row>
    <row r="7" spans="1:19" ht="13.95" customHeight="1" x14ac:dyDescent="0.25">
      <c r="A7" s="7"/>
      <c r="B7" s="12"/>
      <c r="C7" s="12"/>
      <c r="D7" s="12"/>
      <c r="E7" s="12"/>
      <c r="F7" s="12"/>
      <c r="G7" s="12"/>
      <c r="H7" s="12"/>
      <c r="I7" s="12"/>
      <c r="J7" s="12"/>
      <c r="K7" s="12"/>
      <c r="L7" s="12"/>
      <c r="M7" s="12"/>
      <c r="N7" s="12"/>
      <c r="O7" s="12"/>
      <c r="P7" s="12"/>
      <c r="Q7" s="12"/>
      <c r="R7" s="12"/>
      <c r="S7" s="12"/>
    </row>
    <row r="8" spans="1:19" ht="13.95" customHeight="1" x14ac:dyDescent="0.25">
      <c r="A8" s="7">
        <v>1740</v>
      </c>
      <c r="B8" s="12"/>
      <c r="C8" s="12"/>
      <c r="D8" s="12"/>
      <c r="E8" s="12"/>
      <c r="F8" s="12"/>
      <c r="G8" s="12"/>
      <c r="H8" s="12"/>
      <c r="I8" s="12"/>
      <c r="J8" s="12"/>
      <c r="K8" s="12"/>
      <c r="L8" s="12"/>
      <c r="M8" s="12"/>
      <c r="N8" s="12"/>
      <c r="O8" s="12"/>
      <c r="P8" s="12"/>
      <c r="Q8" s="12"/>
      <c r="R8" s="12"/>
      <c r="S8" s="12"/>
    </row>
    <row r="9" spans="1:19" ht="13.95" customHeight="1" x14ac:dyDescent="0.25">
      <c r="A9" s="7"/>
      <c r="B9" s="12"/>
      <c r="C9" s="12"/>
      <c r="D9" s="12"/>
      <c r="E9" s="12"/>
      <c r="F9" s="12"/>
      <c r="G9" s="12"/>
      <c r="H9" s="12"/>
      <c r="I9" s="12"/>
      <c r="J9" s="12"/>
      <c r="K9" s="12"/>
      <c r="L9" s="12"/>
      <c r="M9" s="12"/>
      <c r="N9" s="12"/>
      <c r="O9" s="12"/>
      <c r="P9" s="12"/>
      <c r="Q9" s="12"/>
      <c r="R9" s="12"/>
      <c r="S9" s="12"/>
    </row>
    <row r="10" spans="1:19" ht="13.95" customHeight="1" x14ac:dyDescent="0.25">
      <c r="A10" s="7"/>
      <c r="B10" s="12">
        <f>B4*((B16/B4)^(60/120))</f>
        <v>792.88103968779365</v>
      </c>
      <c r="C10" s="12">
        <f>S10</f>
        <v>185.70137907095511</v>
      </c>
      <c r="D10" s="12">
        <f>R10</f>
        <v>229.29893152825636</v>
      </c>
      <c r="E10" s="12">
        <f>B10-C10-D10-H10-I10-F10</f>
        <v>127.75966954339651</v>
      </c>
      <c r="F10" s="12">
        <f>P10+Q10</f>
        <v>67.336258500290228</v>
      </c>
      <c r="G10" s="12">
        <f>K10+L10</f>
        <v>130.27830785846766</v>
      </c>
      <c r="H10" s="12">
        <f>K10+L10+M10</f>
        <v>163.05538159843971</v>
      </c>
      <c r="I10" s="12">
        <f>N10+O10</f>
        <v>19.729419446455687</v>
      </c>
      <c r="J10" s="12">
        <f>C10+D10+E10</f>
        <v>542.75998014260801</v>
      </c>
      <c r="K10" s="12">
        <f t="shared" ref="K10:S10" si="0">K4*((K16/K4)^(60/120))</f>
        <v>104.09832313731091</v>
      </c>
      <c r="L10" s="12">
        <f t="shared" si="0"/>
        <v>26.179984721156732</v>
      </c>
      <c r="M10" s="12">
        <f t="shared" si="0"/>
        <v>32.777073739972046</v>
      </c>
      <c r="N10" s="12">
        <f t="shared" si="0"/>
        <v>3.5994183196733331</v>
      </c>
      <c r="O10" s="12">
        <f t="shared" si="0"/>
        <v>16.130001126782354</v>
      </c>
      <c r="P10" s="12">
        <f t="shared" si="0"/>
        <v>10.107447749061086</v>
      </c>
      <c r="Q10" s="12">
        <f t="shared" si="0"/>
        <v>57.228810751229148</v>
      </c>
      <c r="R10" s="12">
        <f t="shared" si="0"/>
        <v>229.29893152825636</v>
      </c>
      <c r="S10" s="12">
        <f t="shared" si="0"/>
        <v>185.70137907095511</v>
      </c>
    </row>
    <row r="11" spans="1:19" ht="13.95" customHeight="1" x14ac:dyDescent="0.25">
      <c r="A11" s="7"/>
      <c r="B11" s="12"/>
      <c r="C11" s="12"/>
      <c r="D11" s="12"/>
      <c r="E11" s="12"/>
      <c r="F11" s="12"/>
      <c r="G11" s="12"/>
      <c r="H11" s="12"/>
      <c r="I11" s="12"/>
      <c r="J11" s="12"/>
      <c r="K11" s="12"/>
      <c r="L11" s="12"/>
      <c r="M11" s="12"/>
      <c r="N11" s="12"/>
      <c r="O11" s="12"/>
      <c r="P11" s="12"/>
      <c r="Q11" s="12"/>
      <c r="R11" s="12"/>
      <c r="S11" s="12"/>
    </row>
    <row r="12" spans="1:19" ht="13.95" customHeight="1" x14ac:dyDescent="0.25">
      <c r="A12" s="7">
        <v>1780</v>
      </c>
      <c r="B12" s="12"/>
      <c r="C12" s="12"/>
      <c r="D12" s="12"/>
      <c r="E12" s="12"/>
      <c r="F12" s="12"/>
      <c r="G12" s="12"/>
      <c r="H12" s="12"/>
      <c r="I12" s="12"/>
      <c r="J12" s="12"/>
      <c r="K12" s="12"/>
      <c r="L12" s="12"/>
      <c r="M12" s="12"/>
      <c r="N12" s="12"/>
      <c r="O12" s="12"/>
      <c r="P12" s="12"/>
      <c r="Q12" s="12"/>
      <c r="R12" s="12"/>
      <c r="S12" s="12"/>
    </row>
    <row r="13" spans="1:19" ht="13.95" customHeight="1" x14ac:dyDescent="0.25">
      <c r="A13" s="7"/>
      <c r="B13" s="12"/>
      <c r="C13" s="12"/>
      <c r="D13" s="12"/>
      <c r="E13" s="12"/>
      <c r="F13" s="12"/>
      <c r="G13" s="12"/>
      <c r="H13" s="12"/>
      <c r="I13" s="12"/>
      <c r="J13" s="12"/>
      <c r="K13" s="12"/>
      <c r="L13" s="12"/>
      <c r="M13" s="12"/>
      <c r="N13" s="12"/>
      <c r="O13" s="12"/>
      <c r="P13" s="12"/>
      <c r="Q13" s="12"/>
      <c r="R13" s="12"/>
      <c r="S13" s="12"/>
    </row>
    <row r="14" spans="1:19" ht="13.95" customHeight="1" x14ac:dyDescent="0.25">
      <c r="A14" s="7"/>
      <c r="B14" s="12"/>
      <c r="C14" s="12"/>
      <c r="D14" s="12"/>
      <c r="E14" s="12"/>
      <c r="F14" s="12"/>
      <c r="G14" s="12"/>
      <c r="H14" s="12"/>
      <c r="I14" s="12"/>
      <c r="J14" s="12"/>
      <c r="K14" s="12"/>
      <c r="L14" s="12"/>
      <c r="M14" s="12"/>
      <c r="N14" s="12"/>
      <c r="O14" s="12"/>
      <c r="P14" s="12"/>
      <c r="Q14" s="12"/>
      <c r="R14" s="12"/>
      <c r="S14" s="12"/>
    </row>
    <row r="15" spans="1:19" ht="13.95" customHeight="1" x14ac:dyDescent="0.25">
      <c r="A15" s="7"/>
      <c r="B15" s="12"/>
      <c r="C15" s="12"/>
      <c r="D15" s="12"/>
      <c r="E15" s="12"/>
      <c r="F15" s="12"/>
      <c r="G15" s="12"/>
      <c r="H15" s="12"/>
      <c r="I15" s="12"/>
      <c r="J15" s="12"/>
      <c r="K15" s="12"/>
      <c r="L15" s="12"/>
      <c r="M15" s="12"/>
      <c r="N15" s="12"/>
      <c r="O15" s="12"/>
      <c r="P15" s="12"/>
      <c r="Q15" s="12"/>
      <c r="R15" s="12"/>
      <c r="S15" s="12"/>
    </row>
    <row r="16" spans="1:19" ht="13.95" customHeight="1" x14ac:dyDescent="0.25">
      <c r="A16" s="7">
        <v>1820</v>
      </c>
      <c r="B16" s="12">
        <v>1041.7079704657854</v>
      </c>
      <c r="C16" s="12">
        <f>S16</f>
        <v>209.00001326578524</v>
      </c>
      <c r="D16" s="12">
        <f>R16</f>
        <v>381</v>
      </c>
      <c r="E16" s="12">
        <f>B16-C16-D16-H16-I16-F16</f>
        <v>128.52409400142756</v>
      </c>
      <c r="F16" s="12">
        <f>P16+Q16</f>
        <v>74.236000000000004</v>
      </c>
      <c r="G16" s="12">
        <f>K16+L16</f>
        <v>169.48499999999999</v>
      </c>
      <c r="H16" s="12">
        <f>K16+L16+M16</f>
        <v>216.55990599857256</v>
      </c>
      <c r="I16" s="12">
        <f>N16+O16</f>
        <v>32.387957200000002</v>
      </c>
      <c r="J16" s="12">
        <f>C16+D16+E16</f>
        <v>718.5241072672128</v>
      </c>
      <c r="K16" s="12">
        <v>133.02799999999999</v>
      </c>
      <c r="L16" s="12">
        <v>36.457000000000001</v>
      </c>
      <c r="M16" s="12">
        <v>47.074905998572589</v>
      </c>
      <c r="N16" s="12">
        <v>10.796510200000002</v>
      </c>
      <c r="O16" s="12">
        <v>21.591446999999999</v>
      </c>
      <c r="P16" s="12">
        <v>10.984999999999999</v>
      </c>
      <c r="Q16" s="12">
        <v>63.251000000000005</v>
      </c>
      <c r="R16" s="12">
        <v>381</v>
      </c>
      <c r="S16" s="12">
        <v>209.00001326578524</v>
      </c>
    </row>
    <row r="17" spans="1:19" ht="13.95" customHeight="1" x14ac:dyDescent="0.25">
      <c r="A17" s="7"/>
      <c r="B17" s="12"/>
      <c r="C17" s="12"/>
      <c r="D17" s="12"/>
      <c r="E17" s="12"/>
      <c r="F17" s="12"/>
      <c r="G17" s="12"/>
      <c r="H17" s="12"/>
      <c r="I17" s="12"/>
      <c r="J17" s="12"/>
      <c r="K17" s="12"/>
      <c r="L17" s="12"/>
      <c r="M17" s="12"/>
      <c r="N17" s="12"/>
      <c r="O17" s="12"/>
      <c r="P17" s="12"/>
      <c r="Q17" s="12"/>
      <c r="R17" s="12"/>
      <c r="S17" s="12"/>
    </row>
    <row r="18" spans="1:19" ht="13.95" customHeight="1" x14ac:dyDescent="0.25">
      <c r="A18" s="7"/>
      <c r="B18" s="12"/>
      <c r="C18" s="12"/>
      <c r="D18" s="12"/>
      <c r="E18" s="12"/>
      <c r="F18" s="12"/>
      <c r="G18" s="12"/>
      <c r="H18" s="12"/>
      <c r="I18" s="12"/>
      <c r="J18" s="12"/>
      <c r="K18" s="12"/>
      <c r="L18" s="12"/>
      <c r="M18" s="12"/>
      <c r="N18" s="12"/>
      <c r="O18" s="12"/>
      <c r="P18" s="12"/>
      <c r="Q18" s="12"/>
      <c r="R18" s="12"/>
      <c r="S18" s="12"/>
    </row>
    <row r="19" spans="1:19" ht="13.95" customHeight="1" x14ac:dyDescent="0.25">
      <c r="A19" s="7"/>
      <c r="B19" s="12"/>
      <c r="C19" s="12"/>
      <c r="D19" s="12"/>
      <c r="E19" s="12"/>
      <c r="F19" s="12"/>
      <c r="G19" s="12"/>
      <c r="H19" s="12"/>
      <c r="I19" s="12"/>
      <c r="J19" s="12"/>
      <c r="K19" s="12"/>
      <c r="L19" s="12"/>
      <c r="M19" s="12"/>
      <c r="N19" s="12"/>
      <c r="O19" s="12"/>
      <c r="P19" s="12"/>
      <c r="Q19" s="12"/>
      <c r="R19" s="12"/>
      <c r="S19" s="12"/>
    </row>
    <row r="20" spans="1:19" ht="13.95" customHeight="1" x14ac:dyDescent="0.25">
      <c r="A20" s="7">
        <v>1860</v>
      </c>
      <c r="B20" s="12"/>
      <c r="C20" s="12"/>
      <c r="D20" s="12"/>
      <c r="E20" s="12"/>
      <c r="F20" s="12"/>
      <c r="G20" s="12"/>
      <c r="H20" s="12"/>
      <c r="I20" s="12"/>
      <c r="J20" s="12"/>
      <c r="K20" s="12"/>
      <c r="L20" s="12"/>
      <c r="M20" s="12"/>
      <c r="N20" s="12"/>
      <c r="O20" s="12"/>
      <c r="P20" s="12"/>
      <c r="Q20" s="12"/>
      <c r="R20" s="12"/>
      <c r="S20" s="12"/>
    </row>
    <row r="21" spans="1:19" ht="13.95" customHeight="1" x14ac:dyDescent="0.25">
      <c r="A21" s="7"/>
      <c r="B21" s="12">
        <v>1275.7320676894062</v>
      </c>
      <c r="C21" s="12">
        <f>S21</f>
        <v>253.00001676234464</v>
      </c>
      <c r="D21" s="12">
        <f>R21</f>
        <v>358</v>
      </c>
      <c r="E21" s="12">
        <f>B21-C21-D21-H21-I21-F21</f>
        <v>172.56716284967763</v>
      </c>
      <c r="F21" s="12">
        <f>P21+Q21</f>
        <v>90.465999999999994</v>
      </c>
      <c r="G21" s="12">
        <f>K21+L21</f>
        <v>241.05599999999998</v>
      </c>
      <c r="H21" s="12">
        <f>K21+L21+M21</f>
        <v>317.27668957738388</v>
      </c>
      <c r="I21" s="12">
        <f>N21+O21</f>
        <v>84.422198500000007</v>
      </c>
      <c r="J21" s="12">
        <f>C21+D21+E21</f>
        <v>783.5671796120223</v>
      </c>
      <c r="K21" s="12">
        <v>187.499</v>
      </c>
      <c r="L21" s="12">
        <v>53.557000000000002</v>
      </c>
      <c r="M21" s="12">
        <v>76.22068957738388</v>
      </c>
      <c r="N21" s="12">
        <v>44.021629500000003</v>
      </c>
      <c r="O21" s="12">
        <v>40.400569000000004</v>
      </c>
      <c r="P21" s="12">
        <v>15.776999999999999</v>
      </c>
      <c r="Q21" s="12">
        <v>74.688999999999993</v>
      </c>
      <c r="R21" s="12">
        <v>358</v>
      </c>
      <c r="S21" s="12">
        <v>253.00001676234464</v>
      </c>
    </row>
    <row r="22" spans="1:19" ht="13.95" customHeight="1" x14ac:dyDescent="0.25">
      <c r="A22" s="7"/>
      <c r="B22" s="12"/>
      <c r="C22" s="12"/>
      <c r="D22" s="12"/>
      <c r="E22" s="12"/>
      <c r="F22" s="12"/>
      <c r="G22" s="12"/>
      <c r="H22" s="12"/>
      <c r="I22" s="12"/>
      <c r="J22" s="12"/>
      <c r="K22" s="12"/>
      <c r="L22" s="12"/>
      <c r="M22" s="12"/>
      <c r="N22" s="12"/>
      <c r="O22" s="12"/>
      <c r="P22" s="12"/>
      <c r="Q22" s="12"/>
      <c r="R22" s="12"/>
      <c r="S22" s="12"/>
    </row>
    <row r="23" spans="1:19" ht="13.95" customHeight="1" x14ac:dyDescent="0.25">
      <c r="A23" s="7"/>
      <c r="B23" s="12"/>
      <c r="C23" s="12"/>
      <c r="D23" s="12"/>
      <c r="E23" s="12"/>
      <c r="F23" s="12"/>
      <c r="G23" s="12"/>
      <c r="H23" s="12"/>
      <c r="I23" s="12"/>
      <c r="J23" s="12"/>
      <c r="K23" s="12"/>
      <c r="L23" s="12"/>
      <c r="M23" s="12"/>
      <c r="N23" s="12"/>
      <c r="O23" s="12"/>
      <c r="P23" s="12"/>
      <c r="Q23" s="12"/>
      <c r="R23" s="12"/>
      <c r="S23" s="12"/>
    </row>
    <row r="24" spans="1:19" ht="13.95" customHeight="1" x14ac:dyDescent="0.25">
      <c r="A24" s="7">
        <v>1900</v>
      </c>
      <c r="B24" s="12"/>
      <c r="C24" s="12"/>
      <c r="D24" s="12"/>
      <c r="E24" s="12"/>
      <c r="F24" s="12"/>
      <c r="G24" s="12"/>
      <c r="H24" s="12"/>
      <c r="I24" s="12"/>
      <c r="J24" s="12"/>
      <c r="K24" s="12"/>
      <c r="L24" s="12"/>
      <c r="M24" s="12"/>
      <c r="N24" s="12"/>
      <c r="O24" s="12"/>
      <c r="P24" s="12"/>
      <c r="Q24" s="12"/>
      <c r="R24" s="12"/>
      <c r="S24" s="12"/>
    </row>
    <row r="25" spans="1:19" ht="13.95" customHeight="1" x14ac:dyDescent="0.25">
      <c r="A25" s="7"/>
      <c r="B25" s="12">
        <v>1792.9247028219831</v>
      </c>
      <c r="C25" s="12">
        <f>S25</f>
        <v>303.7</v>
      </c>
      <c r="D25" s="12">
        <f>R25</f>
        <v>437.14</v>
      </c>
      <c r="E25" s="12">
        <f>B25-C25-D25-H25-I25-F25</f>
        <v>266.33452264615835</v>
      </c>
      <c r="F25" s="12">
        <f>P25+Q25</f>
        <v>124.697</v>
      </c>
      <c r="G25" s="12">
        <f>K25+L25</f>
        <v>340.505</v>
      </c>
      <c r="H25" s="12">
        <f>K25+L25+M25</f>
        <v>474.76454017582489</v>
      </c>
      <c r="I25" s="12">
        <f>N25+O25</f>
        <v>186.28863999999999</v>
      </c>
      <c r="J25" s="12">
        <f>C25+D25+E25</f>
        <v>1007.1745226461583</v>
      </c>
      <c r="K25" s="12">
        <v>260.97500000000002</v>
      </c>
      <c r="L25" s="12">
        <v>79.53</v>
      </c>
      <c r="M25" s="12">
        <v>134.2595401758249</v>
      </c>
      <c r="N25" s="12">
        <v>105.458</v>
      </c>
      <c r="O25" s="12">
        <v>80.830640000000002</v>
      </c>
      <c r="P25" s="12">
        <v>24.622</v>
      </c>
      <c r="Q25" s="12">
        <v>100.075</v>
      </c>
      <c r="R25" s="12">
        <v>437.14</v>
      </c>
      <c r="S25" s="12">
        <v>303.7</v>
      </c>
    </row>
    <row r="26" spans="1:19" ht="13.95" customHeight="1" x14ac:dyDescent="0.25">
      <c r="A26" s="7"/>
      <c r="B26" s="12"/>
      <c r="C26" s="12"/>
      <c r="D26" s="12"/>
      <c r="E26" s="12"/>
      <c r="F26" s="12"/>
      <c r="G26" s="12"/>
      <c r="H26" s="12"/>
      <c r="I26" s="12"/>
      <c r="J26" s="12"/>
      <c r="K26" s="12"/>
      <c r="L26" s="12"/>
      <c r="M26" s="12"/>
      <c r="N26" s="12"/>
      <c r="O26" s="12"/>
      <c r="P26" s="12"/>
      <c r="Q26" s="12"/>
      <c r="R26" s="12"/>
      <c r="S26" s="12"/>
    </row>
    <row r="27" spans="1:19" ht="13.95" customHeight="1" x14ac:dyDescent="0.25">
      <c r="A27" s="7"/>
      <c r="B27" s="12"/>
      <c r="C27" s="12"/>
      <c r="D27" s="12"/>
      <c r="E27" s="12"/>
      <c r="F27" s="12"/>
      <c r="G27" s="12"/>
      <c r="H27" s="12"/>
      <c r="I27" s="12"/>
      <c r="J27" s="12"/>
      <c r="K27" s="12"/>
      <c r="L27" s="12"/>
      <c r="M27" s="12"/>
      <c r="N27" s="12"/>
      <c r="O27" s="12"/>
      <c r="P27" s="12"/>
      <c r="Q27" s="12"/>
      <c r="R27" s="12"/>
      <c r="S27" s="12"/>
    </row>
    <row r="28" spans="1:19" ht="13.95" customHeight="1" x14ac:dyDescent="0.25">
      <c r="A28" s="7">
        <v>1940</v>
      </c>
      <c r="B28" s="12"/>
      <c r="C28" s="12"/>
      <c r="D28" s="12"/>
      <c r="E28" s="12"/>
      <c r="F28" s="12"/>
      <c r="G28" s="12"/>
      <c r="H28" s="12"/>
      <c r="I28" s="12"/>
      <c r="J28" s="12"/>
      <c r="K28" s="12"/>
      <c r="L28" s="12"/>
      <c r="M28" s="12"/>
      <c r="N28" s="12"/>
      <c r="O28" s="12"/>
      <c r="P28" s="12"/>
      <c r="Q28" s="12"/>
      <c r="R28" s="12"/>
      <c r="S28" s="12"/>
    </row>
    <row r="29" spans="1:19" ht="13.95" customHeight="1" x14ac:dyDescent="0.25">
      <c r="A29" s="7"/>
      <c r="B29" s="12">
        <v>2527.9598949347428</v>
      </c>
      <c r="C29" s="12">
        <f>S29</f>
        <v>359</v>
      </c>
      <c r="D29" s="12">
        <f>R29</f>
        <v>546.81500000000005</v>
      </c>
      <c r="E29" s="12">
        <f>B29-C29-D29-H29-I29-F29</f>
        <v>514.81446993474276</v>
      </c>
      <c r="F29" s="12">
        <f>P29+Q29</f>
        <v>227.93904599999999</v>
      </c>
      <c r="G29" s="12">
        <f>K29+L29</f>
        <v>393.26589100000001</v>
      </c>
      <c r="H29" s="12">
        <f>K29+L29+M29</f>
        <v>547.62141500000007</v>
      </c>
      <c r="I29" s="12">
        <f>N29+O29</f>
        <v>331.76996399999996</v>
      </c>
      <c r="J29" s="12">
        <f>C29+D29+E29</f>
        <v>1420.6294699347427</v>
      </c>
      <c r="K29" s="12">
        <v>305.62913600000002</v>
      </c>
      <c r="L29" s="12">
        <v>87.636755000000008</v>
      </c>
      <c r="M29" s="12">
        <v>154.355524</v>
      </c>
      <c r="N29" s="12">
        <v>166.282422</v>
      </c>
      <c r="O29" s="12">
        <v>165.48754199999999</v>
      </c>
      <c r="P29" s="12">
        <v>43.912307999999996</v>
      </c>
      <c r="Q29" s="12">
        <v>184.02673799999999</v>
      </c>
      <c r="R29" s="12">
        <v>546.81500000000005</v>
      </c>
      <c r="S29" s="12">
        <v>359</v>
      </c>
    </row>
    <row r="30" spans="1:19" ht="13.95" customHeight="1" x14ac:dyDescent="0.25">
      <c r="A30" s="7"/>
      <c r="B30" s="12"/>
      <c r="C30" s="12"/>
      <c r="D30" s="12"/>
      <c r="E30" s="12"/>
      <c r="F30" s="12"/>
      <c r="G30" s="12"/>
      <c r="H30" s="12"/>
      <c r="I30" s="12"/>
      <c r="J30" s="12"/>
      <c r="K30" s="12"/>
      <c r="L30" s="12"/>
      <c r="M30" s="12"/>
      <c r="N30" s="12"/>
      <c r="O30" s="12"/>
      <c r="P30" s="12"/>
      <c r="Q30" s="12"/>
      <c r="R30" s="12"/>
      <c r="S30" s="12"/>
    </row>
    <row r="31" spans="1:19" ht="13.95" customHeight="1" x14ac:dyDescent="0.25">
      <c r="A31" s="7"/>
      <c r="B31" s="12">
        <v>3691.1574281273156</v>
      </c>
      <c r="C31" s="12">
        <f>S31</f>
        <v>541</v>
      </c>
      <c r="D31" s="12">
        <f>R31</f>
        <v>818.31500000000005</v>
      </c>
      <c r="E31" s="12">
        <f>B31-C31-D31-H31-I31-F31</f>
        <v>795.58754612731536</v>
      </c>
      <c r="F31" s="12">
        <f>P31+Q31</f>
        <v>365.89757700000013</v>
      </c>
      <c r="G31" s="12">
        <f>K31+L31</f>
        <v>461.29148699999996</v>
      </c>
      <c r="H31" s="12">
        <f>K31+L31+M31</f>
        <v>658.25627899999995</v>
      </c>
      <c r="I31" s="12">
        <f>N31+O31</f>
        <v>512.10102600000005</v>
      </c>
      <c r="J31" s="12">
        <f>C31+D31+E31</f>
        <v>2154.9025461273154</v>
      </c>
      <c r="K31" s="12">
        <v>353.37092399999995</v>
      </c>
      <c r="L31" s="12">
        <v>107.920563</v>
      </c>
      <c r="M31" s="12">
        <v>196.96479199999999</v>
      </c>
      <c r="N31" s="12">
        <v>226.801986</v>
      </c>
      <c r="O31" s="12">
        <v>285.29903999999999</v>
      </c>
      <c r="P31" s="12">
        <v>70.512935999999982</v>
      </c>
      <c r="Q31" s="12">
        <v>295.38464100000016</v>
      </c>
      <c r="R31" s="12">
        <v>818.31500000000005</v>
      </c>
      <c r="S31" s="12">
        <v>541</v>
      </c>
    </row>
    <row r="32" spans="1:19" ht="13.95" customHeight="1" x14ac:dyDescent="0.25">
      <c r="A32" s="7">
        <v>1980</v>
      </c>
      <c r="B32" s="12"/>
      <c r="C32" s="12"/>
      <c r="D32" s="12"/>
      <c r="E32" s="12"/>
      <c r="F32" s="12"/>
      <c r="G32" s="12"/>
      <c r="H32" s="12"/>
      <c r="I32" s="12"/>
      <c r="J32" s="12"/>
      <c r="K32" s="12"/>
      <c r="L32" s="12"/>
      <c r="M32" s="12"/>
      <c r="N32" s="12"/>
      <c r="O32" s="12"/>
      <c r="P32" s="12"/>
      <c r="Q32" s="12"/>
      <c r="R32" s="12"/>
      <c r="S32" s="12"/>
    </row>
    <row r="33" spans="1:20" ht="13.95" customHeight="1" x14ac:dyDescent="0.25">
      <c r="A33" s="7"/>
      <c r="B33" s="12">
        <v>5306.4251540000005</v>
      </c>
      <c r="C33" s="12">
        <f>S33</f>
        <v>873.78544899999997</v>
      </c>
      <c r="D33" s="12">
        <f>R33</f>
        <v>1145.1952290000002</v>
      </c>
      <c r="E33" s="12">
        <f>B33-C33-D33-H33-I33-F33</f>
        <v>1207.4671370000008</v>
      </c>
      <c r="F33" s="12">
        <f>P33+Q33</f>
        <v>635.286969</v>
      </c>
      <c r="G33" s="12">
        <f>K33+L33</f>
        <v>505.98506800000007</v>
      </c>
      <c r="H33" s="12">
        <f>K33+L33+M33</f>
        <v>720.49713300000008</v>
      </c>
      <c r="I33" s="12">
        <f>N33+O33</f>
        <v>724.19323699999995</v>
      </c>
      <c r="J33" s="12">
        <f>C33+D33+E33</f>
        <v>3226.4478150000009</v>
      </c>
      <c r="K33" s="12">
        <v>375.89822999999996</v>
      </c>
      <c r="L33" s="12">
        <v>130.08683800000009</v>
      </c>
      <c r="M33" s="12">
        <v>214.51206499999998</v>
      </c>
      <c r="N33" s="12">
        <v>281.16157699999997</v>
      </c>
      <c r="O33" s="12">
        <v>443.03165999999999</v>
      </c>
      <c r="P33" s="12">
        <v>119.693926</v>
      </c>
      <c r="Q33" s="12">
        <v>515.59304299999997</v>
      </c>
      <c r="R33" s="12">
        <v>1145.1952290000002</v>
      </c>
      <c r="S33" s="12">
        <v>873.78544899999997</v>
      </c>
    </row>
    <row r="34" spans="1:20" ht="13.95" customHeight="1" x14ac:dyDescent="0.25">
      <c r="A34" s="7"/>
      <c r="B34" s="12"/>
      <c r="C34" s="12"/>
      <c r="D34" s="12"/>
      <c r="E34" s="12"/>
      <c r="F34" s="12"/>
      <c r="G34" s="12"/>
      <c r="H34" s="12"/>
      <c r="I34" s="12"/>
      <c r="J34" s="12"/>
      <c r="K34" s="12"/>
      <c r="L34" s="12"/>
      <c r="M34" s="12"/>
      <c r="N34" s="12"/>
      <c r="O34" s="12"/>
      <c r="P34" s="12"/>
      <c r="Q34" s="12"/>
      <c r="R34" s="12"/>
      <c r="S34" s="12"/>
    </row>
    <row r="35" spans="1:20" ht="13.95" customHeight="1" x14ac:dyDescent="0.25">
      <c r="A35" s="7"/>
      <c r="B35" s="12">
        <v>6926.8902032353044</v>
      </c>
      <c r="C35" s="12">
        <f>S35</f>
        <v>1258.3509709999998</v>
      </c>
      <c r="D35" s="12">
        <f>R35</f>
        <v>1353.6006869999999</v>
      </c>
      <c r="E35" s="12">
        <f>B35-C35-D35-H35-I35-F35</f>
        <v>1550.8981602353044</v>
      </c>
      <c r="F35" s="12">
        <f>P35+Q35</f>
        <v>1070.096166</v>
      </c>
      <c r="G35" s="12">
        <f>K35+L35</f>
        <v>539.48523799999998</v>
      </c>
      <c r="H35" s="12">
        <f>K35+L35+M35</f>
        <v>740.17545099999995</v>
      </c>
      <c r="I35" s="12">
        <f>N35+O35</f>
        <v>953.76876800000014</v>
      </c>
      <c r="J35" s="12">
        <f>C35+D35+E35</f>
        <v>4162.8498182353042</v>
      </c>
      <c r="K35" s="12">
        <v>413.57516700000008</v>
      </c>
      <c r="L35" s="12">
        <v>125.91007099999993</v>
      </c>
      <c r="M35" s="12">
        <v>200.690213</v>
      </c>
      <c r="N35" s="12">
        <v>350.594539</v>
      </c>
      <c r="O35" s="12">
        <v>603.17422900000008</v>
      </c>
      <c r="P35" s="12">
        <v>170.78379100000001</v>
      </c>
      <c r="Q35" s="12">
        <v>899.31237499999997</v>
      </c>
      <c r="R35" s="12">
        <v>1353.6006869999999</v>
      </c>
      <c r="S35" s="12">
        <v>1258.3509709999998</v>
      </c>
    </row>
    <row r="36" spans="1:20" ht="13.95" customHeight="1" x14ac:dyDescent="0.25">
      <c r="A36" s="7">
        <v>2020</v>
      </c>
      <c r="B36" s="12">
        <f>B35*((1+T45)^10)</f>
        <v>7576.1744484624223</v>
      </c>
      <c r="C36" s="12">
        <f>S36</f>
        <v>1384.5849470323576</v>
      </c>
      <c r="D36" s="12">
        <f>R36</f>
        <v>1373.1965346184277</v>
      </c>
      <c r="E36" s="12">
        <f>B36-C36-D36-H36-I36-F36</f>
        <v>1760.0950137731647</v>
      </c>
      <c r="F36" s="12">
        <f>P36+Q36</f>
        <v>1291.9875420341418</v>
      </c>
      <c r="G36" s="12">
        <f>K36+L36</f>
        <v>545.77701410917177</v>
      </c>
      <c r="H36" s="12">
        <f>K36+L36+M36</f>
        <v>740.5211489857594</v>
      </c>
      <c r="I36" s="12">
        <f>N36+O36</f>
        <v>1025.7892620185712</v>
      </c>
      <c r="J36" s="12">
        <f>C36+D36+E36</f>
        <v>4517.8764954239505</v>
      </c>
      <c r="K36" s="12">
        <f t="shared" ref="K36:S36" si="1">K35*((K37/K35)^(10/20))</f>
        <v>421.75145040379056</v>
      </c>
      <c r="L36" s="12">
        <f t="shared" si="1"/>
        <v>124.02556370538126</v>
      </c>
      <c r="M36" s="12">
        <f t="shared" si="1"/>
        <v>194.74413487658765</v>
      </c>
      <c r="N36" s="12">
        <f t="shared" si="1"/>
        <v>375.25809639695325</v>
      </c>
      <c r="O36" s="12">
        <f t="shared" si="1"/>
        <v>650.53116562161802</v>
      </c>
      <c r="P36" s="12">
        <f t="shared" si="1"/>
        <v>188.59993593119873</v>
      </c>
      <c r="Q36" s="12">
        <f t="shared" si="1"/>
        <v>1103.3876061029432</v>
      </c>
      <c r="R36" s="12">
        <f t="shared" si="1"/>
        <v>1373.1965346184277</v>
      </c>
      <c r="S36" s="12">
        <f t="shared" si="1"/>
        <v>1384.5849470323576</v>
      </c>
    </row>
    <row r="37" spans="1:20" ht="13.95" customHeight="1" x14ac:dyDescent="0.25">
      <c r="A37" s="7"/>
      <c r="B37" s="12">
        <v>8321.37961</v>
      </c>
      <c r="C37" s="12">
        <f>S37</f>
        <v>1523.4823349999999</v>
      </c>
      <c r="D37" s="12">
        <f>R37</f>
        <v>1393.0760680000001</v>
      </c>
      <c r="E37" s="12">
        <f>B37-C37-D37-H37-I37-F37</f>
        <v>1998.2784389999999</v>
      </c>
      <c r="F37" s="12">
        <f>P37+Q37</f>
        <v>1562.0469890000002</v>
      </c>
      <c r="G37" s="12">
        <f>K37+L37</f>
        <v>552.2586389999999</v>
      </c>
      <c r="H37" s="12">
        <f>K37+L37+M37</f>
        <v>741.23286699999994</v>
      </c>
      <c r="I37" s="12">
        <f>N37+O37</f>
        <v>1103.2629119999999</v>
      </c>
      <c r="J37" s="12">
        <f>C37+D37+E37</f>
        <v>4914.8368419999997</v>
      </c>
      <c r="K37" s="12">
        <v>430.08937700000001</v>
      </c>
      <c r="L37" s="12">
        <v>122.16926199999992</v>
      </c>
      <c r="M37" s="12">
        <v>188.97422800000001</v>
      </c>
      <c r="N37" s="12">
        <v>401.65668099999999</v>
      </c>
      <c r="O37" s="12">
        <v>701.60623099999998</v>
      </c>
      <c r="P37" s="12">
        <v>208.27465899999999</v>
      </c>
      <c r="Q37" s="12">
        <v>1353.7723300000002</v>
      </c>
      <c r="R37" s="12">
        <v>1393.0760680000001</v>
      </c>
      <c r="S37" s="12">
        <v>1523.4823349999999</v>
      </c>
    </row>
    <row r="38" spans="1:20" ht="13.95" customHeight="1" x14ac:dyDescent="0.25">
      <c r="A38" s="7"/>
      <c r="B38" s="12"/>
      <c r="C38" s="12"/>
      <c r="D38" s="12"/>
      <c r="E38" s="12"/>
      <c r="F38" s="12"/>
      <c r="G38" s="12"/>
      <c r="H38" s="12"/>
      <c r="I38" s="12"/>
      <c r="J38" s="12"/>
      <c r="K38" s="12"/>
      <c r="L38" s="12"/>
      <c r="M38" s="12"/>
      <c r="N38" s="12"/>
      <c r="O38" s="12"/>
      <c r="P38" s="12"/>
      <c r="Q38" s="12"/>
      <c r="R38" s="12"/>
      <c r="S38" s="12"/>
    </row>
    <row r="39" spans="1:20" ht="13.95" customHeight="1" x14ac:dyDescent="0.25">
      <c r="A39" s="7">
        <v>2050</v>
      </c>
      <c r="B39" s="12">
        <v>9306.1279859999995</v>
      </c>
      <c r="C39" s="12">
        <f>S39</f>
        <v>1692.0076309999999</v>
      </c>
      <c r="D39" s="12">
        <f>R39</f>
        <v>1295.6037630000001</v>
      </c>
      <c r="E39" s="12">
        <f>B39-C39-D39-H39-I39-F39</f>
        <v>2209.8421069999995</v>
      </c>
      <c r="F39" s="12">
        <f>P39+Q39</f>
        <v>2191.5989049999998</v>
      </c>
      <c r="G39" s="12">
        <f>K39+L39</f>
        <v>546.33273499999996</v>
      </c>
      <c r="H39" s="12">
        <f>K39+L39+M39</f>
        <v>719.25714899999991</v>
      </c>
      <c r="I39" s="12">
        <f>N39+O39</f>
        <v>1197.8184309999999</v>
      </c>
      <c r="J39" s="12">
        <f>C39+D39+E39</f>
        <v>5197.453501</v>
      </c>
      <c r="K39" s="12">
        <v>433.28695699999997</v>
      </c>
      <c r="L39" s="12">
        <v>113.04577800000001</v>
      </c>
      <c r="M39" s="12">
        <v>172.92441399999998</v>
      </c>
      <c r="N39" s="12">
        <v>446.86248799999998</v>
      </c>
      <c r="O39" s="12">
        <v>750.95594299999993</v>
      </c>
      <c r="P39" s="12">
        <v>231.49680100000003</v>
      </c>
      <c r="Q39" s="12">
        <v>1960.1021039999998</v>
      </c>
      <c r="R39" s="12">
        <v>1295.6037630000001</v>
      </c>
      <c r="S39" s="12">
        <v>1692.0076309999999</v>
      </c>
    </row>
    <row r="40" spans="1:20" ht="13.95" customHeight="1" x14ac:dyDescent="0.25">
      <c r="A40" s="7"/>
      <c r="B40" s="6"/>
      <c r="C40" s="6"/>
      <c r="D40" s="6"/>
      <c r="E40" s="6"/>
      <c r="F40" s="6"/>
      <c r="G40" s="6"/>
      <c r="H40" s="6"/>
      <c r="I40" s="6"/>
      <c r="J40" s="6"/>
      <c r="K40" s="6"/>
      <c r="L40" s="6"/>
      <c r="M40" s="6"/>
      <c r="N40" s="6"/>
      <c r="O40" s="6"/>
      <c r="P40" s="6"/>
      <c r="Q40" s="6"/>
      <c r="R40" s="6"/>
    </row>
    <row r="41" spans="1:20" ht="13.95" customHeight="1" x14ac:dyDescent="0.3">
      <c r="A41" s="11" t="s">
        <v>16</v>
      </c>
      <c r="B41" s="6"/>
      <c r="C41" s="6"/>
      <c r="D41" s="6"/>
      <c r="E41" s="6"/>
      <c r="F41" s="6"/>
      <c r="G41" s="6"/>
      <c r="H41" s="6"/>
      <c r="I41" s="6"/>
      <c r="J41" s="6"/>
      <c r="K41" s="6"/>
      <c r="L41" s="6"/>
      <c r="M41" s="6"/>
      <c r="N41" s="6"/>
      <c r="O41" s="6"/>
      <c r="P41" s="6"/>
      <c r="Q41" s="6"/>
      <c r="R41" s="6"/>
    </row>
    <row r="42" spans="1:20" ht="13.95" customHeight="1" x14ac:dyDescent="0.25">
      <c r="A42" s="7" t="s">
        <v>15</v>
      </c>
      <c r="B42" s="6"/>
      <c r="C42" s="6"/>
      <c r="D42" s="6"/>
      <c r="E42" s="6"/>
      <c r="F42" s="6"/>
      <c r="G42" s="6"/>
      <c r="H42" s="6"/>
      <c r="I42" s="6"/>
      <c r="J42" s="6"/>
      <c r="K42" s="6"/>
      <c r="L42" s="6"/>
      <c r="M42" s="6"/>
      <c r="N42" s="6"/>
      <c r="O42" s="6"/>
      <c r="P42" s="6"/>
      <c r="Q42" s="6"/>
      <c r="R42" s="6"/>
    </row>
    <row r="43" spans="1:20" ht="13.95" customHeight="1" x14ac:dyDescent="0.25">
      <c r="A43" s="7" t="s">
        <v>14</v>
      </c>
      <c r="B43" s="6"/>
      <c r="C43" s="6"/>
      <c r="D43" s="6"/>
      <c r="E43" s="6"/>
      <c r="F43" s="6"/>
      <c r="G43" s="6"/>
      <c r="H43" s="6"/>
      <c r="I43" s="6"/>
      <c r="J43" s="6"/>
      <c r="K43" s="6"/>
      <c r="L43" s="6"/>
      <c r="M43" s="6"/>
      <c r="N43" s="6"/>
      <c r="O43" s="6"/>
      <c r="P43" s="6"/>
      <c r="Q43" s="6"/>
      <c r="R43" s="6"/>
    </row>
    <row r="44" spans="1:20" ht="13.95" customHeight="1" x14ac:dyDescent="0.25">
      <c r="A44" s="7" t="s">
        <v>13</v>
      </c>
      <c r="B44" s="6"/>
      <c r="C44" s="6"/>
      <c r="D44" s="6"/>
      <c r="E44" s="6"/>
      <c r="F44" s="6"/>
      <c r="G44" s="6"/>
      <c r="H44" s="6"/>
      <c r="I44" s="6"/>
      <c r="J44" s="6"/>
      <c r="K44" s="6"/>
      <c r="L44" s="6"/>
      <c r="M44" s="6"/>
      <c r="N44" s="6"/>
      <c r="O44" s="6"/>
      <c r="P44" s="6"/>
      <c r="Q44" s="6"/>
      <c r="R44" s="6"/>
    </row>
    <row r="45" spans="1:20" ht="13.95" customHeight="1" x14ac:dyDescent="0.25">
      <c r="A45" s="7" t="s">
        <v>12</v>
      </c>
      <c r="B45" s="9"/>
      <c r="C45" s="9"/>
      <c r="D45" s="9"/>
      <c r="E45" s="9"/>
      <c r="F45" s="9"/>
      <c r="G45" s="9"/>
      <c r="H45" s="9"/>
      <c r="I45" s="9"/>
      <c r="J45" s="9"/>
      <c r="K45" s="9"/>
      <c r="L45" s="9"/>
      <c r="M45" s="9"/>
      <c r="N45" s="9"/>
      <c r="O45" s="9"/>
      <c r="P45" s="9"/>
      <c r="Q45" s="9"/>
      <c r="R45" s="9"/>
      <c r="T45" s="10">
        <v>8.9999999999999993E-3</v>
      </c>
    </row>
    <row r="46" spans="1:20" ht="13.95" customHeight="1" x14ac:dyDescent="0.25">
      <c r="A46" s="7" t="s">
        <v>11</v>
      </c>
      <c r="B46" s="9"/>
      <c r="C46" s="9"/>
      <c r="D46" s="9"/>
      <c r="E46" s="9"/>
      <c r="F46" s="9"/>
      <c r="G46" s="9"/>
      <c r="H46" s="9"/>
      <c r="I46" s="9"/>
      <c r="J46" s="9"/>
      <c r="K46" s="9"/>
      <c r="L46" s="9"/>
      <c r="M46" s="9"/>
      <c r="N46" s="9"/>
      <c r="O46" s="9"/>
      <c r="P46" s="9"/>
      <c r="Q46" s="9"/>
      <c r="R46" s="9"/>
    </row>
    <row r="47" spans="1:20" ht="13.95" customHeight="1" x14ac:dyDescent="0.25">
      <c r="A47" s="7"/>
      <c r="B47" s="6"/>
      <c r="C47" s="6"/>
      <c r="D47" s="6"/>
      <c r="E47" s="6"/>
      <c r="F47" s="6"/>
      <c r="G47" s="6"/>
      <c r="H47" s="6"/>
      <c r="I47" s="6"/>
      <c r="J47" s="6"/>
      <c r="K47" s="6"/>
      <c r="L47" s="6"/>
      <c r="M47" s="6"/>
      <c r="N47" s="6"/>
      <c r="O47" s="6"/>
      <c r="P47" s="6"/>
      <c r="Q47" s="6"/>
      <c r="R47" s="6"/>
    </row>
    <row r="48" spans="1:20" ht="13.95" customHeight="1" x14ac:dyDescent="0.25">
      <c r="A48" s="7"/>
      <c r="B48" s="6"/>
      <c r="C48" s="8">
        <f>250/16</f>
        <v>15.625</v>
      </c>
      <c r="D48" s="6"/>
      <c r="E48" s="6"/>
      <c r="F48" s="6"/>
      <c r="G48" s="6"/>
      <c r="H48" s="6"/>
      <c r="I48" s="6"/>
      <c r="J48" s="6"/>
      <c r="K48" s="6"/>
      <c r="L48" s="6"/>
      <c r="M48" s="6"/>
      <c r="N48" s="6"/>
      <c r="O48" s="6"/>
      <c r="P48" s="6"/>
      <c r="Q48" s="6"/>
      <c r="R48" s="6"/>
    </row>
    <row r="49" spans="1:18" ht="13.95" customHeight="1" x14ac:dyDescent="0.25">
      <c r="A49" s="7"/>
      <c r="B49" s="6"/>
      <c r="C49" s="6"/>
      <c r="D49" s="6"/>
      <c r="E49" s="6"/>
      <c r="F49" s="6"/>
      <c r="G49" s="6"/>
      <c r="H49" s="6"/>
      <c r="I49" s="6"/>
      <c r="J49" s="6"/>
      <c r="K49" s="6"/>
      <c r="L49" s="6"/>
      <c r="M49" s="6"/>
      <c r="N49" s="6"/>
      <c r="O49" s="6"/>
      <c r="P49" s="6"/>
      <c r="Q49" s="6"/>
      <c r="R49" s="6"/>
    </row>
    <row r="50" spans="1:18" ht="13.95" customHeight="1" x14ac:dyDescent="0.25">
      <c r="B50" s="6"/>
      <c r="C50" s="6"/>
      <c r="D50" s="6"/>
      <c r="E50" s="6"/>
      <c r="F50" s="6"/>
      <c r="G50" s="6"/>
      <c r="H50" s="6"/>
      <c r="I50" s="6"/>
      <c r="J50" s="6"/>
      <c r="K50" s="6"/>
      <c r="L50" s="6"/>
      <c r="M50" s="6"/>
      <c r="N50" s="6"/>
      <c r="O50" s="6"/>
      <c r="P50" s="6"/>
      <c r="Q50" s="6"/>
      <c r="R50" s="6"/>
    </row>
    <row r="51" spans="1:18" ht="13.95" customHeight="1" x14ac:dyDescent="0.25">
      <c r="B51" s="6"/>
      <c r="C51" s="6"/>
      <c r="D51" s="6"/>
      <c r="E51" s="6"/>
      <c r="F51" s="6"/>
      <c r="G51" s="6"/>
      <c r="H51" s="6"/>
      <c r="I51" s="6"/>
      <c r="J51" s="6"/>
      <c r="K51" s="6"/>
      <c r="L51" s="6"/>
      <c r="M51" s="6"/>
      <c r="N51" s="6"/>
      <c r="O51" s="6"/>
      <c r="P51" s="6"/>
      <c r="Q51" s="6"/>
      <c r="R51" s="6"/>
    </row>
    <row r="52" spans="1:18" ht="13.95" customHeight="1" x14ac:dyDescent="0.25">
      <c r="B52" s="6"/>
      <c r="C52" s="6"/>
      <c r="D52" s="6"/>
      <c r="E52" s="6"/>
      <c r="F52" s="6"/>
      <c r="G52" s="6"/>
      <c r="H52" s="6"/>
      <c r="I52" s="6"/>
      <c r="J52" s="6"/>
      <c r="K52" s="6"/>
      <c r="L52" s="6"/>
      <c r="M52" s="6"/>
      <c r="N52" s="6"/>
      <c r="O52" s="6"/>
      <c r="P52" s="6"/>
      <c r="Q52" s="6"/>
      <c r="R52" s="6"/>
    </row>
    <row r="53" spans="1:18" ht="13.95" customHeight="1" x14ac:dyDescent="0.25">
      <c r="B53" s="6"/>
      <c r="C53" s="6"/>
      <c r="D53" s="6"/>
      <c r="E53" s="6"/>
      <c r="F53" s="6"/>
      <c r="G53" s="6"/>
      <c r="H53" s="6"/>
      <c r="I53" s="6"/>
      <c r="J53" s="6"/>
      <c r="K53" s="6"/>
      <c r="L53" s="6"/>
      <c r="M53" s="6"/>
      <c r="N53" s="6"/>
      <c r="O53" s="6"/>
      <c r="P53" s="6"/>
      <c r="Q53" s="6"/>
      <c r="R53" s="6"/>
    </row>
    <row r="54" spans="1:18" ht="13.95" customHeight="1" x14ac:dyDescent="0.25">
      <c r="B54" s="6"/>
      <c r="C54" s="6"/>
      <c r="D54" s="6"/>
      <c r="E54" s="6"/>
      <c r="F54" s="6"/>
      <c r="G54" s="6"/>
      <c r="H54" s="6"/>
      <c r="I54" s="6"/>
      <c r="J54" s="6"/>
      <c r="K54" s="6"/>
      <c r="L54" s="6"/>
      <c r="M54" s="6"/>
      <c r="N54" s="6"/>
      <c r="O54" s="6"/>
      <c r="P54" s="6"/>
      <c r="Q54" s="6"/>
      <c r="R54" s="6"/>
    </row>
    <row r="55" spans="1:18" ht="13.95" customHeight="1" x14ac:dyDescent="0.25">
      <c r="B55" s="6"/>
      <c r="C55" s="6"/>
      <c r="D55" s="6"/>
      <c r="E55" s="6"/>
      <c r="F55" s="6"/>
      <c r="G55" s="6"/>
      <c r="H55" s="6"/>
      <c r="I55" s="6"/>
      <c r="J55" s="6"/>
      <c r="K55" s="6"/>
      <c r="L55" s="6"/>
      <c r="M55" s="6"/>
      <c r="N55" s="6"/>
      <c r="O55" s="6"/>
      <c r="P55" s="6"/>
      <c r="Q55" s="6"/>
      <c r="R55" s="6"/>
    </row>
    <row r="56" spans="1:18" ht="10.050000000000001" customHeight="1" x14ac:dyDescent="0.25">
      <c r="B56" s="6"/>
      <c r="C56" s="6"/>
      <c r="D56" s="6"/>
      <c r="E56" s="6"/>
      <c r="F56" s="6"/>
      <c r="G56" s="6"/>
      <c r="H56" s="6"/>
      <c r="I56" s="6"/>
      <c r="J56" s="6"/>
      <c r="K56" s="6"/>
      <c r="L56" s="6"/>
      <c r="M56" s="6"/>
      <c r="N56" s="6"/>
      <c r="O56" s="6"/>
      <c r="P56" s="6"/>
      <c r="Q56" s="6"/>
      <c r="R56" s="6"/>
    </row>
    <row r="57" spans="1:18" ht="10.050000000000001" customHeight="1" x14ac:dyDescent="0.25">
      <c r="B57" s="6"/>
      <c r="C57" s="6"/>
      <c r="D57" s="6"/>
      <c r="E57" s="6"/>
      <c r="F57" s="6"/>
      <c r="G57" s="6"/>
      <c r="H57" s="6"/>
      <c r="I57" s="6"/>
      <c r="J57" s="6"/>
      <c r="K57" s="6"/>
      <c r="L57" s="6"/>
      <c r="M57" s="6"/>
      <c r="N57" s="6"/>
      <c r="O57" s="6"/>
      <c r="P57" s="6"/>
      <c r="Q57" s="6"/>
      <c r="R57" s="6"/>
    </row>
    <row r="58" spans="1:18" ht="10.050000000000001" customHeight="1" x14ac:dyDescent="0.25">
      <c r="B58" s="6"/>
      <c r="C58" s="6"/>
      <c r="D58" s="6"/>
      <c r="E58" s="6"/>
      <c r="F58" s="6"/>
      <c r="G58" s="6"/>
      <c r="H58" s="6"/>
      <c r="I58" s="6"/>
      <c r="J58" s="6"/>
      <c r="K58" s="6"/>
      <c r="L58" s="6"/>
      <c r="M58" s="6"/>
      <c r="N58" s="6"/>
      <c r="O58" s="6"/>
      <c r="P58" s="6"/>
      <c r="Q58" s="6"/>
      <c r="R58" s="6"/>
    </row>
    <row r="59" spans="1:18" ht="10.050000000000001" customHeight="1" x14ac:dyDescent="0.25">
      <c r="B59" s="6"/>
      <c r="C59" s="6"/>
      <c r="D59" s="6"/>
      <c r="E59" s="6"/>
      <c r="F59" s="6"/>
      <c r="G59" s="6"/>
      <c r="H59" s="6"/>
      <c r="I59" s="6"/>
      <c r="J59" s="6"/>
      <c r="K59" s="6"/>
      <c r="L59" s="6"/>
      <c r="M59" s="6"/>
      <c r="N59" s="6"/>
      <c r="O59" s="6"/>
      <c r="P59" s="6"/>
      <c r="Q59" s="6"/>
      <c r="R59" s="6"/>
    </row>
    <row r="60" spans="1:18" ht="10.050000000000001" customHeight="1" x14ac:dyDescent="0.25">
      <c r="B60" s="6"/>
      <c r="C60" s="6"/>
      <c r="D60" s="6"/>
      <c r="E60" s="6"/>
      <c r="F60" s="6"/>
      <c r="G60" s="6"/>
      <c r="H60" s="6"/>
      <c r="I60" s="6"/>
      <c r="J60" s="6"/>
      <c r="K60" s="6"/>
      <c r="L60" s="6"/>
      <c r="M60" s="6"/>
      <c r="N60" s="6"/>
      <c r="O60" s="6"/>
      <c r="P60" s="6"/>
      <c r="Q60" s="6"/>
      <c r="R60" s="6"/>
    </row>
    <row r="61" spans="1:18" ht="10.050000000000001" customHeight="1" x14ac:dyDescent="0.25">
      <c r="B61" s="6"/>
      <c r="C61" s="6"/>
      <c r="D61" s="6"/>
      <c r="E61" s="6"/>
      <c r="F61" s="6"/>
      <c r="G61" s="6"/>
      <c r="H61" s="6"/>
      <c r="I61" s="6"/>
      <c r="J61" s="6"/>
      <c r="K61" s="6"/>
      <c r="L61" s="6"/>
      <c r="M61" s="6"/>
      <c r="N61" s="6"/>
      <c r="O61" s="6"/>
      <c r="P61" s="6"/>
      <c r="Q61" s="6"/>
      <c r="R61" s="6"/>
    </row>
    <row r="62" spans="1:18" ht="10.050000000000001" customHeight="1" x14ac:dyDescent="0.25">
      <c r="B62" s="6"/>
      <c r="C62" s="6"/>
      <c r="D62" s="6"/>
      <c r="E62" s="6"/>
      <c r="F62" s="6"/>
      <c r="G62" s="6"/>
      <c r="H62" s="6"/>
      <c r="I62" s="6"/>
      <c r="J62" s="6"/>
      <c r="K62" s="6"/>
      <c r="L62" s="6"/>
      <c r="M62" s="6"/>
      <c r="N62" s="6"/>
      <c r="O62" s="6"/>
      <c r="P62" s="6"/>
      <c r="Q62" s="6"/>
      <c r="R62" s="6"/>
    </row>
    <row r="63" spans="1:18" ht="10.050000000000001" customHeight="1" x14ac:dyDescent="0.25">
      <c r="B63" s="6"/>
      <c r="C63" s="6"/>
      <c r="D63" s="6"/>
      <c r="E63" s="6"/>
      <c r="F63" s="6"/>
      <c r="G63" s="6"/>
      <c r="H63" s="6"/>
      <c r="I63" s="6"/>
      <c r="J63" s="6"/>
      <c r="K63" s="6"/>
      <c r="L63" s="6"/>
      <c r="M63" s="6"/>
      <c r="N63" s="6"/>
      <c r="O63" s="6"/>
      <c r="P63" s="6"/>
      <c r="Q63" s="6"/>
      <c r="R63" s="6"/>
    </row>
    <row r="64" spans="1:18" ht="10.050000000000001" customHeight="1" x14ac:dyDescent="0.25">
      <c r="B64" s="6"/>
      <c r="C64" s="6"/>
      <c r="D64" s="6"/>
      <c r="E64" s="6"/>
      <c r="F64" s="6"/>
      <c r="G64" s="6"/>
      <c r="H64" s="6"/>
      <c r="I64" s="6"/>
      <c r="J64" s="6"/>
      <c r="K64" s="6"/>
      <c r="L64" s="6"/>
      <c r="M64" s="6"/>
      <c r="N64" s="6"/>
      <c r="O64" s="6"/>
      <c r="P64" s="6"/>
      <c r="Q64" s="6"/>
      <c r="R64" s="6"/>
    </row>
    <row r="65" spans="2:18" ht="10.050000000000001" customHeight="1" x14ac:dyDescent="0.25">
      <c r="B65" s="6"/>
      <c r="C65" s="6"/>
      <c r="D65" s="6"/>
      <c r="E65" s="6"/>
      <c r="F65" s="6"/>
      <c r="G65" s="6"/>
      <c r="H65" s="6"/>
      <c r="I65" s="6"/>
      <c r="J65" s="6"/>
      <c r="K65" s="6"/>
      <c r="L65" s="6"/>
      <c r="M65" s="6"/>
      <c r="N65" s="6"/>
      <c r="O65" s="6"/>
      <c r="P65" s="6"/>
      <c r="Q65" s="6"/>
      <c r="R65" s="6"/>
    </row>
    <row r="66" spans="2:18" ht="10.050000000000001" customHeight="1" x14ac:dyDescent="0.25">
      <c r="B66" s="6"/>
      <c r="C66" s="6"/>
      <c r="D66" s="6"/>
      <c r="E66" s="6"/>
      <c r="F66" s="6"/>
      <c r="G66" s="6"/>
      <c r="H66" s="6"/>
      <c r="I66" s="6"/>
      <c r="J66" s="6"/>
      <c r="K66" s="6"/>
      <c r="L66" s="6"/>
      <c r="M66" s="6"/>
      <c r="N66" s="6"/>
      <c r="O66" s="6"/>
      <c r="P66" s="6"/>
      <c r="Q66" s="6"/>
      <c r="R66" s="6"/>
    </row>
    <row r="67" spans="2:18" ht="10.050000000000001" customHeight="1" x14ac:dyDescent="0.25">
      <c r="B67" s="6"/>
      <c r="C67" s="6"/>
      <c r="D67" s="6"/>
      <c r="E67" s="6"/>
      <c r="F67" s="6"/>
      <c r="G67" s="6"/>
      <c r="H67" s="6"/>
      <c r="I67" s="6"/>
      <c r="J67" s="6"/>
      <c r="K67" s="6"/>
      <c r="L67" s="6"/>
      <c r="M67" s="6"/>
      <c r="N67" s="6"/>
      <c r="O67" s="6"/>
      <c r="P67" s="6"/>
      <c r="Q67" s="6"/>
      <c r="R67" s="6"/>
    </row>
    <row r="68" spans="2:18" ht="10.050000000000001" customHeight="1" x14ac:dyDescent="0.25">
      <c r="B68" s="6"/>
      <c r="C68" s="6"/>
      <c r="D68" s="6"/>
      <c r="E68" s="6"/>
      <c r="F68" s="6"/>
      <c r="G68" s="6"/>
      <c r="H68" s="6"/>
      <c r="I68" s="6"/>
      <c r="J68" s="6"/>
      <c r="K68" s="6"/>
      <c r="L68" s="6"/>
      <c r="M68" s="6"/>
      <c r="N68" s="6"/>
      <c r="O68" s="6"/>
      <c r="P68" s="6"/>
      <c r="Q68" s="6"/>
      <c r="R68" s="6"/>
    </row>
    <row r="69" spans="2:18" ht="10.050000000000001" customHeight="1" x14ac:dyDescent="0.25">
      <c r="B69" s="6"/>
      <c r="C69" s="6"/>
      <c r="D69" s="6"/>
      <c r="E69" s="6"/>
      <c r="F69" s="6"/>
      <c r="G69" s="6"/>
      <c r="H69" s="6"/>
      <c r="I69" s="6"/>
      <c r="J69" s="6"/>
      <c r="K69" s="6"/>
      <c r="L69" s="6"/>
      <c r="M69" s="6"/>
      <c r="N69" s="6"/>
      <c r="O69" s="6"/>
      <c r="P69" s="6"/>
      <c r="Q69" s="6"/>
      <c r="R69" s="6"/>
    </row>
    <row r="70" spans="2:18" ht="10.050000000000001" customHeight="1" x14ac:dyDescent="0.25">
      <c r="B70" s="6"/>
      <c r="C70" s="6"/>
      <c r="D70" s="6"/>
      <c r="E70" s="6"/>
      <c r="F70" s="6"/>
      <c r="G70" s="6"/>
      <c r="H70" s="6"/>
      <c r="I70" s="6"/>
      <c r="J70" s="6"/>
      <c r="K70" s="6"/>
      <c r="L70" s="6"/>
      <c r="M70" s="6"/>
      <c r="N70" s="6"/>
      <c r="O70" s="6"/>
      <c r="P70" s="6"/>
      <c r="Q70" s="6"/>
      <c r="R70" s="6"/>
    </row>
    <row r="71" spans="2:18" ht="10.050000000000001" customHeight="1" x14ac:dyDescent="0.25">
      <c r="B71" s="6"/>
      <c r="C71" s="6"/>
      <c r="D71" s="6"/>
      <c r="E71" s="6"/>
      <c r="F71" s="6"/>
      <c r="G71" s="6"/>
      <c r="H71" s="6"/>
      <c r="I71" s="6"/>
      <c r="J71" s="6"/>
      <c r="K71" s="6"/>
      <c r="L71" s="6"/>
      <c r="M71" s="6"/>
      <c r="N71" s="6"/>
      <c r="O71" s="6"/>
      <c r="P71" s="6"/>
      <c r="Q71" s="6"/>
      <c r="R71" s="6"/>
    </row>
    <row r="72" spans="2:18" ht="10.050000000000001" customHeight="1" x14ac:dyDescent="0.25">
      <c r="B72" s="6"/>
      <c r="C72" s="6"/>
      <c r="D72" s="6"/>
      <c r="E72" s="6"/>
      <c r="F72" s="6"/>
      <c r="G72" s="6"/>
      <c r="H72" s="6"/>
      <c r="I72" s="6"/>
      <c r="J72" s="6"/>
      <c r="K72" s="6"/>
      <c r="L72" s="6"/>
      <c r="M72" s="6"/>
      <c r="N72" s="6"/>
      <c r="O72" s="6"/>
      <c r="P72" s="6"/>
      <c r="Q72" s="6"/>
      <c r="R72" s="6"/>
    </row>
    <row r="73" spans="2:18" ht="10.050000000000001" customHeight="1" x14ac:dyDescent="0.25">
      <c r="B73" s="6"/>
      <c r="C73" s="6"/>
      <c r="D73" s="6"/>
      <c r="E73" s="6"/>
      <c r="F73" s="6"/>
      <c r="G73" s="6"/>
      <c r="H73" s="6"/>
      <c r="I73" s="6"/>
      <c r="J73" s="6"/>
      <c r="K73" s="6"/>
      <c r="L73" s="6"/>
      <c r="M73" s="6"/>
      <c r="N73" s="6"/>
      <c r="O73" s="6"/>
      <c r="P73" s="6"/>
      <c r="Q73" s="6"/>
      <c r="R73" s="6"/>
    </row>
    <row r="74" spans="2:18" ht="10.050000000000001" customHeight="1" x14ac:dyDescent="0.25">
      <c r="B74" s="6"/>
      <c r="C74" s="6"/>
      <c r="D74" s="6"/>
      <c r="E74" s="6"/>
      <c r="F74" s="6"/>
      <c r="G74" s="6"/>
      <c r="H74" s="6"/>
      <c r="I74" s="6"/>
      <c r="J74" s="6"/>
      <c r="K74" s="6"/>
      <c r="L74" s="6"/>
      <c r="M74" s="6"/>
      <c r="N74" s="6"/>
      <c r="O74" s="6"/>
      <c r="P74" s="6"/>
      <c r="Q74" s="6"/>
      <c r="R74" s="6"/>
    </row>
    <row r="75" spans="2:18" ht="10.050000000000001" customHeight="1" x14ac:dyDescent="0.25">
      <c r="B75" s="6"/>
      <c r="C75" s="6"/>
      <c r="D75" s="6"/>
      <c r="E75" s="6"/>
      <c r="F75" s="6"/>
      <c r="G75" s="6"/>
      <c r="H75" s="6"/>
      <c r="I75" s="6"/>
      <c r="J75" s="6"/>
      <c r="K75" s="6"/>
      <c r="L75" s="6"/>
      <c r="M75" s="6"/>
      <c r="N75" s="6"/>
      <c r="O75" s="6"/>
      <c r="P75" s="6"/>
      <c r="Q75" s="6"/>
      <c r="R75" s="6"/>
    </row>
    <row r="76" spans="2:18" ht="10.050000000000001" customHeight="1" x14ac:dyDescent="0.25">
      <c r="B76" s="6"/>
      <c r="C76" s="6"/>
      <c r="D76" s="6"/>
      <c r="E76" s="6"/>
      <c r="F76" s="6"/>
      <c r="G76" s="6"/>
      <c r="H76" s="6"/>
      <c r="I76" s="6"/>
      <c r="J76" s="6"/>
      <c r="K76" s="6"/>
      <c r="L76" s="6"/>
      <c r="M76" s="6"/>
      <c r="N76" s="6"/>
      <c r="O76" s="6"/>
      <c r="P76" s="6"/>
      <c r="Q76" s="6"/>
      <c r="R76" s="6"/>
    </row>
    <row r="77" spans="2:18" ht="10.050000000000001" customHeight="1" x14ac:dyDescent="0.25">
      <c r="B77" s="6"/>
      <c r="C77" s="6"/>
      <c r="D77" s="6"/>
      <c r="E77" s="6"/>
      <c r="F77" s="6"/>
      <c r="G77" s="6"/>
      <c r="H77" s="6"/>
      <c r="I77" s="6"/>
      <c r="J77" s="6"/>
      <c r="K77" s="6"/>
      <c r="L77" s="6"/>
      <c r="M77" s="6"/>
      <c r="N77" s="6"/>
      <c r="O77" s="6"/>
      <c r="P77" s="6"/>
      <c r="Q77" s="6"/>
      <c r="R77" s="6"/>
    </row>
    <row r="78" spans="2:18" ht="10.050000000000001" customHeight="1" x14ac:dyDescent="0.25">
      <c r="B78" s="6"/>
      <c r="C78" s="6"/>
      <c r="D78" s="6"/>
      <c r="E78" s="6"/>
      <c r="F78" s="6"/>
      <c r="G78" s="6"/>
      <c r="H78" s="6"/>
      <c r="I78" s="6"/>
      <c r="J78" s="6"/>
      <c r="K78" s="6"/>
      <c r="L78" s="6"/>
      <c r="M78" s="6"/>
      <c r="N78" s="6"/>
      <c r="O78" s="6"/>
      <c r="P78" s="6"/>
      <c r="Q78" s="6"/>
      <c r="R78" s="6"/>
    </row>
    <row r="79" spans="2:18" ht="10.050000000000001" customHeight="1" x14ac:dyDescent="0.25">
      <c r="B79" s="6"/>
      <c r="C79" s="6"/>
      <c r="D79" s="6"/>
      <c r="E79" s="6"/>
      <c r="F79" s="6"/>
      <c r="G79" s="6"/>
      <c r="H79" s="6"/>
      <c r="I79" s="6"/>
      <c r="J79" s="6"/>
      <c r="K79" s="6"/>
      <c r="L79" s="6"/>
      <c r="M79" s="6"/>
      <c r="N79" s="6"/>
      <c r="O79" s="6"/>
      <c r="P79" s="6"/>
      <c r="Q79" s="6"/>
      <c r="R79" s="6"/>
    </row>
    <row r="80" spans="2:18" ht="10.050000000000001" customHeight="1" x14ac:dyDescent="0.25">
      <c r="B80" s="6"/>
      <c r="C80" s="6"/>
      <c r="D80" s="6"/>
      <c r="E80" s="6"/>
      <c r="F80" s="6"/>
      <c r="G80" s="6"/>
      <c r="H80" s="6"/>
      <c r="I80" s="6"/>
      <c r="J80" s="6"/>
      <c r="K80" s="6"/>
      <c r="L80" s="6"/>
      <c r="M80" s="6"/>
      <c r="N80" s="6"/>
      <c r="O80" s="6"/>
      <c r="P80" s="6"/>
      <c r="Q80" s="6"/>
      <c r="R80" s="6"/>
    </row>
    <row r="81" spans="2:18" ht="10.050000000000001" customHeight="1" x14ac:dyDescent="0.25">
      <c r="B81" s="6"/>
      <c r="C81" s="6"/>
      <c r="D81" s="6"/>
      <c r="E81" s="6"/>
      <c r="F81" s="6"/>
      <c r="G81" s="6"/>
      <c r="H81" s="6"/>
      <c r="I81" s="6"/>
      <c r="J81" s="6"/>
      <c r="K81" s="6"/>
      <c r="L81" s="6"/>
      <c r="M81" s="6"/>
      <c r="N81" s="6"/>
      <c r="O81" s="6"/>
      <c r="P81" s="6"/>
      <c r="Q81" s="6"/>
      <c r="R81" s="6"/>
    </row>
    <row r="82" spans="2:18" ht="10.050000000000001" customHeight="1" x14ac:dyDescent="0.25">
      <c r="B82" s="6"/>
      <c r="C82" s="6"/>
      <c r="D82" s="6"/>
      <c r="E82" s="6"/>
      <c r="F82" s="6"/>
      <c r="G82" s="6"/>
      <c r="H82" s="6"/>
      <c r="I82" s="6"/>
      <c r="J82" s="6"/>
      <c r="K82" s="6"/>
      <c r="L82" s="6"/>
      <c r="M82" s="6"/>
      <c r="N82" s="6"/>
      <c r="O82" s="6"/>
      <c r="P82" s="6"/>
      <c r="Q82" s="6"/>
      <c r="R82" s="6"/>
    </row>
    <row r="83" spans="2:18" ht="10.050000000000001" customHeight="1" x14ac:dyDescent="0.25">
      <c r="B83" s="6"/>
      <c r="C83" s="6"/>
      <c r="D83" s="6"/>
      <c r="E83" s="6"/>
      <c r="F83" s="6"/>
      <c r="G83" s="6"/>
      <c r="H83" s="6"/>
      <c r="I83" s="6"/>
      <c r="J83" s="6"/>
      <c r="K83" s="6"/>
      <c r="L83" s="6"/>
      <c r="M83" s="6"/>
      <c r="N83" s="6"/>
      <c r="O83" s="6"/>
      <c r="P83" s="6"/>
      <c r="Q83" s="6"/>
      <c r="R83" s="6"/>
    </row>
    <row r="84" spans="2:18" ht="10.050000000000001" customHeight="1" x14ac:dyDescent="0.25">
      <c r="B84" s="6"/>
      <c r="C84" s="6"/>
      <c r="D84" s="6"/>
      <c r="E84" s="6"/>
      <c r="F84" s="6"/>
      <c r="G84" s="6"/>
      <c r="H84" s="6"/>
      <c r="I84" s="6"/>
      <c r="J84" s="6"/>
      <c r="K84" s="6"/>
      <c r="L84" s="6"/>
      <c r="M84" s="6"/>
      <c r="N84" s="6"/>
      <c r="O84" s="6"/>
      <c r="P84" s="6"/>
      <c r="Q84" s="6"/>
      <c r="R84" s="6"/>
    </row>
    <row r="85" spans="2:18" ht="10.050000000000001" customHeight="1" x14ac:dyDescent="0.25">
      <c r="B85" s="6"/>
      <c r="C85" s="6"/>
      <c r="D85" s="6"/>
      <c r="E85" s="6"/>
      <c r="F85" s="6"/>
      <c r="G85" s="6"/>
      <c r="H85" s="6"/>
      <c r="I85" s="6"/>
      <c r="J85" s="6"/>
      <c r="K85" s="6"/>
      <c r="L85" s="6"/>
      <c r="M85" s="6"/>
      <c r="N85" s="6"/>
      <c r="O85" s="6"/>
      <c r="P85" s="6"/>
      <c r="Q85" s="6"/>
      <c r="R85" s="6"/>
    </row>
    <row r="86" spans="2:18" ht="10.050000000000001" customHeight="1" x14ac:dyDescent="0.25">
      <c r="B86" s="6"/>
      <c r="C86" s="6"/>
      <c r="D86" s="6"/>
      <c r="E86" s="6"/>
      <c r="F86" s="6"/>
      <c r="G86" s="6"/>
      <c r="H86" s="6"/>
      <c r="I86" s="6"/>
      <c r="J86" s="6"/>
      <c r="K86" s="6"/>
      <c r="L86" s="6"/>
      <c r="M86" s="6"/>
      <c r="N86" s="6"/>
      <c r="O86" s="6"/>
      <c r="P86" s="6"/>
      <c r="Q86" s="6"/>
      <c r="R86" s="6"/>
    </row>
    <row r="87" spans="2:18" ht="10.050000000000001" customHeight="1" x14ac:dyDescent="0.25">
      <c r="B87" s="6"/>
      <c r="C87" s="6"/>
      <c r="D87" s="6"/>
      <c r="E87" s="6"/>
      <c r="F87" s="6"/>
      <c r="G87" s="6"/>
      <c r="H87" s="6"/>
      <c r="I87" s="6"/>
      <c r="J87" s="6"/>
      <c r="K87" s="6"/>
      <c r="L87" s="6"/>
      <c r="M87" s="6"/>
      <c r="N87" s="6"/>
      <c r="O87" s="6"/>
      <c r="P87" s="6"/>
      <c r="Q87" s="6"/>
      <c r="R87" s="6"/>
    </row>
    <row r="88" spans="2:18" ht="10.050000000000001" customHeight="1" x14ac:dyDescent="0.25">
      <c r="B88" s="6"/>
      <c r="C88" s="6"/>
      <c r="D88" s="6"/>
      <c r="E88" s="6"/>
      <c r="F88" s="6"/>
      <c r="G88" s="6"/>
      <c r="H88" s="6"/>
      <c r="I88" s="6"/>
      <c r="J88" s="6"/>
      <c r="K88" s="6"/>
      <c r="L88" s="6"/>
      <c r="M88" s="6"/>
      <c r="N88" s="6"/>
      <c r="O88" s="6"/>
      <c r="P88" s="6"/>
      <c r="Q88" s="6"/>
      <c r="R88" s="6"/>
    </row>
    <row r="89" spans="2:18" ht="10.050000000000001" customHeight="1" x14ac:dyDescent="0.25">
      <c r="B89" s="6"/>
      <c r="C89" s="6"/>
      <c r="D89" s="6"/>
      <c r="E89" s="6"/>
      <c r="F89" s="6"/>
      <c r="G89" s="6"/>
      <c r="H89" s="6"/>
      <c r="I89" s="6"/>
      <c r="J89" s="6"/>
      <c r="K89" s="6"/>
      <c r="L89" s="6"/>
      <c r="M89" s="6"/>
      <c r="N89" s="6"/>
      <c r="O89" s="6"/>
      <c r="P89" s="6"/>
      <c r="Q89" s="6"/>
      <c r="R89" s="6"/>
    </row>
    <row r="90" spans="2:18" ht="10.050000000000001" customHeight="1" x14ac:dyDescent="0.25">
      <c r="B90" s="6"/>
      <c r="C90" s="6"/>
      <c r="D90" s="6"/>
      <c r="E90" s="6"/>
      <c r="F90" s="6"/>
      <c r="G90" s="6"/>
      <c r="H90" s="6"/>
      <c r="I90" s="6"/>
      <c r="J90" s="6"/>
      <c r="K90" s="6"/>
      <c r="L90" s="6"/>
      <c r="M90" s="6"/>
      <c r="N90" s="6"/>
      <c r="O90" s="6"/>
      <c r="P90" s="6"/>
      <c r="Q90" s="6"/>
      <c r="R90" s="6"/>
    </row>
    <row r="91" spans="2:18" ht="10.050000000000001" customHeight="1" x14ac:dyDescent="0.25">
      <c r="B91" s="6"/>
      <c r="C91" s="6"/>
      <c r="D91" s="6"/>
      <c r="E91" s="6"/>
      <c r="F91" s="6"/>
      <c r="G91" s="6"/>
      <c r="H91" s="6"/>
      <c r="I91" s="6"/>
      <c r="J91" s="6"/>
      <c r="K91" s="6"/>
      <c r="L91" s="6"/>
      <c r="M91" s="6"/>
      <c r="N91" s="6"/>
      <c r="O91" s="6"/>
      <c r="P91" s="6"/>
      <c r="Q91" s="6"/>
      <c r="R91" s="6"/>
    </row>
    <row r="92" spans="2:18" ht="10.050000000000001" customHeight="1" x14ac:dyDescent="0.25">
      <c r="B92" s="6"/>
      <c r="C92" s="6"/>
      <c r="D92" s="6"/>
      <c r="E92" s="6"/>
      <c r="F92" s="6"/>
      <c r="G92" s="6"/>
      <c r="H92" s="6"/>
      <c r="I92" s="6"/>
      <c r="J92" s="6"/>
      <c r="K92" s="6"/>
      <c r="L92" s="6"/>
      <c r="M92" s="6"/>
      <c r="N92" s="6"/>
      <c r="O92" s="6"/>
      <c r="P92" s="6"/>
      <c r="Q92" s="6"/>
      <c r="R92" s="6"/>
    </row>
    <row r="93" spans="2:18" ht="10.050000000000001" customHeight="1" x14ac:dyDescent="0.25">
      <c r="B93" s="6"/>
      <c r="C93" s="6"/>
      <c r="D93" s="6"/>
      <c r="E93" s="6"/>
      <c r="F93" s="6"/>
      <c r="G93" s="6"/>
      <c r="H93" s="6"/>
      <c r="I93" s="6"/>
      <c r="J93" s="6"/>
      <c r="K93" s="6"/>
      <c r="L93" s="6"/>
      <c r="M93" s="6"/>
      <c r="N93" s="6"/>
      <c r="O93" s="6"/>
      <c r="P93" s="6"/>
      <c r="Q93" s="6"/>
      <c r="R93" s="6"/>
    </row>
    <row r="94" spans="2:18" ht="10.050000000000001" customHeight="1" x14ac:dyDescent="0.25">
      <c r="B94" s="6"/>
      <c r="C94" s="6"/>
      <c r="D94" s="6"/>
      <c r="E94" s="6"/>
      <c r="F94" s="6"/>
      <c r="G94" s="6"/>
      <c r="H94" s="6"/>
      <c r="I94" s="6"/>
      <c r="J94" s="6"/>
      <c r="K94" s="6"/>
      <c r="L94" s="6"/>
      <c r="M94" s="6"/>
      <c r="N94" s="6"/>
      <c r="O94" s="6"/>
      <c r="P94" s="6"/>
      <c r="Q94" s="6"/>
      <c r="R94" s="6"/>
    </row>
    <row r="95" spans="2:18" ht="10.050000000000001" customHeight="1" x14ac:dyDescent="0.25">
      <c r="B95" s="6"/>
      <c r="C95" s="6"/>
      <c r="D95" s="6"/>
      <c r="E95" s="6"/>
      <c r="F95" s="6"/>
      <c r="G95" s="6"/>
      <c r="H95" s="6"/>
      <c r="I95" s="6"/>
      <c r="J95" s="6"/>
      <c r="K95" s="6"/>
      <c r="L95" s="6"/>
      <c r="M95" s="6"/>
      <c r="N95" s="6"/>
      <c r="O95" s="6"/>
      <c r="P95" s="6"/>
      <c r="Q95" s="6"/>
      <c r="R95" s="6"/>
    </row>
    <row r="96" spans="2:18" ht="10.050000000000001" customHeight="1" x14ac:dyDescent="0.25">
      <c r="B96" s="6"/>
      <c r="C96" s="6"/>
      <c r="D96" s="6"/>
      <c r="E96" s="6"/>
      <c r="F96" s="6"/>
      <c r="G96" s="6"/>
      <c r="H96" s="6"/>
      <c r="I96" s="6"/>
      <c r="J96" s="6"/>
      <c r="K96" s="6"/>
      <c r="L96" s="6"/>
      <c r="M96" s="6"/>
      <c r="N96" s="6"/>
      <c r="O96" s="6"/>
      <c r="P96" s="6"/>
      <c r="Q96" s="6"/>
      <c r="R96" s="6"/>
    </row>
    <row r="97" spans="2:18" ht="10.050000000000001" customHeight="1" x14ac:dyDescent="0.25">
      <c r="B97" s="6"/>
      <c r="C97" s="6"/>
      <c r="D97" s="6"/>
      <c r="E97" s="6"/>
      <c r="F97" s="6"/>
      <c r="G97" s="6"/>
      <c r="H97" s="6"/>
      <c r="I97" s="6"/>
      <c r="J97" s="6"/>
      <c r="K97" s="6"/>
      <c r="L97" s="6"/>
      <c r="M97" s="6"/>
      <c r="N97" s="6"/>
      <c r="O97" s="6"/>
      <c r="P97" s="6"/>
      <c r="Q97" s="6"/>
      <c r="R97" s="6"/>
    </row>
    <row r="98" spans="2:18" ht="10.050000000000001" customHeight="1" x14ac:dyDescent="0.25">
      <c r="B98" s="6"/>
      <c r="C98" s="6"/>
      <c r="D98" s="6"/>
      <c r="E98" s="6"/>
      <c r="F98" s="6"/>
      <c r="G98" s="6"/>
      <c r="H98" s="6"/>
      <c r="I98" s="6"/>
      <c r="J98" s="6"/>
      <c r="K98" s="6"/>
      <c r="L98" s="6"/>
      <c r="M98" s="6"/>
      <c r="N98" s="6"/>
      <c r="O98" s="6"/>
      <c r="P98" s="6"/>
      <c r="Q98" s="6"/>
      <c r="R98" s="6"/>
    </row>
    <row r="99" spans="2:18" ht="10.050000000000001" customHeight="1" x14ac:dyDescent="0.25">
      <c r="B99" s="6"/>
      <c r="C99" s="6"/>
      <c r="D99" s="6"/>
      <c r="E99" s="6"/>
      <c r="F99" s="6"/>
      <c r="G99" s="6"/>
      <c r="H99" s="6"/>
      <c r="I99" s="6"/>
      <c r="J99" s="6"/>
      <c r="K99" s="6"/>
      <c r="L99" s="6"/>
      <c r="M99" s="6"/>
      <c r="N99" s="6"/>
      <c r="O99" s="6"/>
      <c r="P99" s="6"/>
      <c r="Q99" s="6"/>
      <c r="R99" s="6"/>
    </row>
    <row r="100" spans="2:18" ht="10.050000000000001" customHeight="1" x14ac:dyDescent="0.25">
      <c r="B100" s="6"/>
      <c r="C100" s="6"/>
      <c r="D100" s="6"/>
      <c r="E100" s="6"/>
      <c r="F100" s="6"/>
      <c r="G100" s="6"/>
      <c r="H100" s="6"/>
      <c r="I100" s="6"/>
      <c r="J100" s="6"/>
      <c r="K100" s="6"/>
      <c r="L100" s="6"/>
      <c r="M100" s="6"/>
      <c r="N100" s="6"/>
      <c r="O100" s="6"/>
      <c r="P100" s="6"/>
      <c r="Q100" s="6"/>
      <c r="R100" s="6"/>
    </row>
    <row r="101" spans="2:18" ht="10.050000000000001" customHeight="1" x14ac:dyDescent="0.25">
      <c r="B101" s="6"/>
      <c r="C101" s="6"/>
      <c r="D101" s="6"/>
      <c r="E101" s="6"/>
      <c r="F101" s="6"/>
      <c r="G101" s="6"/>
      <c r="H101" s="6"/>
      <c r="I101" s="6"/>
      <c r="J101" s="6"/>
      <c r="K101" s="6"/>
      <c r="L101" s="6"/>
      <c r="M101" s="6"/>
      <c r="N101" s="6"/>
      <c r="O101" s="6"/>
      <c r="P101" s="6"/>
      <c r="Q101" s="6"/>
      <c r="R101" s="6"/>
    </row>
    <row r="102" spans="2:18" ht="10.050000000000001" customHeight="1" x14ac:dyDescent="0.25">
      <c r="B102" s="6"/>
      <c r="C102" s="6"/>
      <c r="D102" s="6"/>
      <c r="E102" s="6"/>
      <c r="F102" s="6"/>
      <c r="G102" s="6"/>
      <c r="H102" s="6"/>
      <c r="I102" s="6"/>
      <c r="J102" s="6"/>
      <c r="K102" s="6"/>
      <c r="L102" s="6"/>
      <c r="M102" s="6"/>
      <c r="N102" s="6"/>
      <c r="O102" s="6"/>
      <c r="P102" s="6"/>
      <c r="Q102" s="6"/>
      <c r="R102" s="6"/>
    </row>
    <row r="103" spans="2:18" ht="10.050000000000001" customHeight="1" x14ac:dyDescent="0.25">
      <c r="B103" s="6"/>
      <c r="C103" s="6"/>
      <c r="D103" s="6"/>
      <c r="E103" s="6"/>
      <c r="F103" s="6"/>
      <c r="G103" s="6"/>
      <c r="H103" s="6"/>
      <c r="I103" s="6"/>
      <c r="J103" s="6"/>
      <c r="K103" s="6"/>
      <c r="L103" s="6"/>
      <c r="M103" s="6"/>
      <c r="N103" s="6"/>
      <c r="O103" s="6"/>
      <c r="P103" s="6"/>
      <c r="Q103" s="6"/>
      <c r="R103" s="6"/>
    </row>
    <row r="104" spans="2:18" ht="10.050000000000001" customHeight="1" x14ac:dyDescent="0.25">
      <c r="B104" s="6"/>
      <c r="C104" s="6"/>
      <c r="D104" s="6"/>
      <c r="E104" s="6"/>
      <c r="F104" s="6"/>
      <c r="G104" s="6"/>
      <c r="H104" s="6"/>
      <c r="I104" s="6"/>
      <c r="J104" s="6"/>
      <c r="K104" s="6"/>
      <c r="L104" s="6"/>
      <c r="M104" s="6"/>
      <c r="N104" s="6"/>
      <c r="O104" s="6"/>
      <c r="P104" s="6"/>
      <c r="Q104" s="6"/>
      <c r="R104" s="6"/>
    </row>
    <row r="105" spans="2:18" ht="10.050000000000001" customHeight="1" x14ac:dyDescent="0.25">
      <c r="B105" s="6"/>
      <c r="C105" s="6"/>
      <c r="D105" s="6"/>
      <c r="E105" s="6"/>
      <c r="F105" s="6"/>
      <c r="G105" s="6"/>
      <c r="H105" s="6"/>
      <c r="I105" s="6"/>
      <c r="J105" s="6"/>
      <c r="K105" s="6"/>
      <c r="L105" s="6"/>
      <c r="M105" s="6"/>
      <c r="N105" s="6"/>
      <c r="O105" s="6"/>
      <c r="P105" s="6"/>
      <c r="Q105" s="6"/>
      <c r="R105" s="6"/>
    </row>
    <row r="106" spans="2:18" ht="10.050000000000001" customHeight="1" x14ac:dyDescent="0.25">
      <c r="B106" s="6"/>
      <c r="C106" s="6"/>
      <c r="D106" s="6"/>
      <c r="E106" s="6"/>
      <c r="F106" s="6"/>
      <c r="G106" s="6"/>
      <c r="H106" s="6"/>
      <c r="I106" s="6"/>
      <c r="J106" s="6"/>
      <c r="K106" s="6"/>
      <c r="L106" s="6"/>
      <c r="M106" s="6"/>
      <c r="N106" s="6"/>
      <c r="O106" s="6"/>
      <c r="P106" s="6"/>
      <c r="Q106" s="6"/>
      <c r="R106" s="6"/>
    </row>
    <row r="107" spans="2:18" ht="10.050000000000001" customHeight="1" x14ac:dyDescent="0.25">
      <c r="B107" s="6"/>
      <c r="C107" s="6"/>
      <c r="D107" s="6"/>
      <c r="E107" s="6"/>
      <c r="F107" s="6"/>
      <c r="G107" s="6"/>
      <c r="H107" s="6"/>
      <c r="I107" s="6"/>
      <c r="J107" s="6"/>
      <c r="K107" s="6"/>
      <c r="L107" s="6"/>
      <c r="M107" s="6"/>
      <c r="N107" s="6"/>
      <c r="O107" s="6"/>
      <c r="P107" s="6"/>
      <c r="Q107" s="6"/>
      <c r="R107" s="6"/>
    </row>
    <row r="108" spans="2:18" ht="10.050000000000001" customHeight="1" x14ac:dyDescent="0.25">
      <c r="B108" s="6"/>
      <c r="C108" s="6"/>
      <c r="D108" s="6"/>
      <c r="E108" s="6"/>
      <c r="F108" s="6"/>
      <c r="G108" s="6"/>
      <c r="H108" s="6"/>
      <c r="I108" s="6"/>
      <c r="J108" s="6"/>
      <c r="K108" s="6"/>
      <c r="L108" s="6"/>
      <c r="M108" s="6"/>
      <c r="N108" s="6"/>
      <c r="O108" s="6"/>
      <c r="P108" s="6"/>
      <c r="Q108" s="6"/>
      <c r="R108" s="6"/>
    </row>
    <row r="109" spans="2:18" ht="10.050000000000001" customHeight="1" x14ac:dyDescent="0.25">
      <c r="B109" s="6"/>
      <c r="C109" s="6"/>
      <c r="D109" s="6"/>
      <c r="E109" s="6"/>
      <c r="F109" s="6"/>
      <c r="G109" s="6"/>
      <c r="H109" s="6"/>
      <c r="I109" s="6"/>
      <c r="J109" s="6"/>
      <c r="K109" s="6"/>
      <c r="L109" s="6"/>
      <c r="M109" s="6"/>
      <c r="N109" s="6"/>
      <c r="O109" s="6"/>
      <c r="P109" s="6"/>
      <c r="Q109" s="6"/>
      <c r="R109" s="6"/>
    </row>
    <row r="110" spans="2:18" ht="10.050000000000001" customHeight="1" x14ac:dyDescent="0.25">
      <c r="B110" s="6"/>
      <c r="C110" s="6"/>
      <c r="D110" s="6"/>
      <c r="E110" s="6"/>
      <c r="F110" s="6"/>
      <c r="G110" s="6"/>
      <c r="H110" s="6"/>
      <c r="I110" s="6"/>
      <c r="J110" s="6"/>
      <c r="K110" s="6"/>
      <c r="L110" s="6"/>
      <c r="M110" s="6"/>
      <c r="N110" s="6"/>
      <c r="O110" s="6"/>
      <c r="P110" s="6"/>
      <c r="Q110" s="6"/>
      <c r="R110" s="6"/>
    </row>
    <row r="111" spans="2:18" ht="10.050000000000001" customHeight="1" x14ac:dyDescent="0.25">
      <c r="B111" s="6"/>
      <c r="C111" s="6"/>
      <c r="D111" s="6"/>
      <c r="E111" s="6"/>
      <c r="F111" s="6"/>
      <c r="G111" s="6"/>
      <c r="H111" s="6"/>
      <c r="I111" s="6"/>
      <c r="J111" s="6"/>
      <c r="K111" s="6"/>
      <c r="L111" s="6"/>
      <c r="M111" s="6"/>
      <c r="N111" s="6"/>
      <c r="O111" s="6"/>
      <c r="P111" s="6"/>
      <c r="Q111" s="6"/>
      <c r="R111" s="6"/>
    </row>
    <row r="112" spans="2:18" ht="10.050000000000001" customHeight="1" x14ac:dyDescent="0.25">
      <c r="B112" s="6"/>
      <c r="C112" s="6"/>
      <c r="D112" s="6"/>
      <c r="E112" s="6"/>
      <c r="F112" s="6"/>
      <c r="G112" s="6"/>
      <c r="H112" s="6"/>
      <c r="I112" s="6"/>
      <c r="J112" s="6"/>
      <c r="K112" s="6"/>
      <c r="L112" s="6"/>
      <c r="M112" s="6"/>
      <c r="N112" s="6"/>
      <c r="O112" s="6"/>
      <c r="P112" s="6"/>
      <c r="Q112" s="6"/>
      <c r="R112" s="6"/>
    </row>
    <row r="113" spans="2:18" ht="10.050000000000001" customHeight="1" x14ac:dyDescent="0.25">
      <c r="B113" s="6"/>
      <c r="C113" s="6"/>
      <c r="D113" s="6"/>
      <c r="E113" s="6"/>
      <c r="F113" s="6"/>
      <c r="G113" s="6"/>
      <c r="H113" s="6"/>
      <c r="I113" s="6"/>
      <c r="J113" s="6"/>
      <c r="K113" s="6"/>
      <c r="L113" s="6"/>
      <c r="M113" s="6"/>
      <c r="N113" s="6"/>
      <c r="O113" s="6"/>
      <c r="P113" s="6"/>
      <c r="Q113" s="6"/>
      <c r="R113" s="6"/>
    </row>
    <row r="114" spans="2:18" ht="10.050000000000001" customHeight="1" x14ac:dyDescent="0.25">
      <c r="B114" s="6"/>
      <c r="C114" s="6"/>
      <c r="D114" s="6"/>
      <c r="E114" s="6"/>
      <c r="F114" s="6"/>
      <c r="G114" s="6"/>
      <c r="H114" s="6"/>
      <c r="I114" s="6"/>
      <c r="J114" s="6"/>
      <c r="K114" s="6"/>
      <c r="L114" s="6"/>
      <c r="M114" s="6"/>
      <c r="N114" s="6"/>
      <c r="O114" s="6"/>
      <c r="P114" s="6"/>
      <c r="Q114" s="6"/>
      <c r="R114" s="6"/>
    </row>
    <row r="115" spans="2:18" ht="10.050000000000001" customHeight="1" x14ac:dyDescent="0.25">
      <c r="B115" s="6"/>
      <c r="C115" s="6"/>
      <c r="D115" s="6"/>
      <c r="E115" s="6"/>
      <c r="F115" s="6"/>
      <c r="G115" s="6"/>
      <c r="H115" s="6"/>
      <c r="I115" s="6"/>
      <c r="J115" s="6"/>
      <c r="K115" s="6"/>
      <c r="L115" s="6"/>
      <c r="M115" s="6"/>
      <c r="N115" s="6"/>
      <c r="O115" s="6"/>
      <c r="P115" s="6"/>
      <c r="Q115" s="6"/>
      <c r="R115" s="6"/>
    </row>
    <row r="116" spans="2:18" ht="10.050000000000001" customHeight="1" x14ac:dyDescent="0.25">
      <c r="B116" s="6"/>
      <c r="C116" s="6"/>
      <c r="D116" s="6"/>
      <c r="E116" s="6"/>
      <c r="F116" s="6"/>
      <c r="G116" s="6"/>
      <c r="H116" s="6"/>
      <c r="I116" s="6"/>
      <c r="J116" s="6"/>
      <c r="K116" s="6"/>
      <c r="L116" s="6"/>
      <c r="M116" s="6"/>
      <c r="N116" s="6"/>
      <c r="O116" s="6"/>
      <c r="P116" s="6"/>
      <c r="Q116" s="6"/>
      <c r="R116" s="6"/>
    </row>
    <row r="117" spans="2:18" ht="10.050000000000001" customHeight="1" x14ac:dyDescent="0.25">
      <c r="B117" s="6"/>
      <c r="C117" s="6"/>
      <c r="D117" s="6"/>
      <c r="E117" s="6"/>
      <c r="F117" s="6"/>
      <c r="G117" s="6"/>
      <c r="H117" s="6"/>
      <c r="I117" s="6"/>
      <c r="J117" s="6"/>
      <c r="K117" s="6"/>
      <c r="L117" s="6"/>
      <c r="M117" s="6"/>
      <c r="N117" s="6"/>
      <c r="O117" s="6"/>
      <c r="P117" s="6"/>
      <c r="Q117" s="6"/>
      <c r="R117" s="6"/>
    </row>
    <row r="118" spans="2:18" ht="10.050000000000001" customHeight="1" x14ac:dyDescent="0.25">
      <c r="B118" s="6"/>
      <c r="C118" s="6"/>
      <c r="D118" s="6"/>
      <c r="E118" s="6"/>
      <c r="F118" s="6"/>
      <c r="G118" s="6"/>
      <c r="H118" s="6"/>
      <c r="I118" s="6"/>
      <c r="J118" s="6"/>
      <c r="K118" s="6"/>
      <c r="L118" s="6"/>
      <c r="M118" s="6"/>
      <c r="N118" s="6"/>
      <c r="O118" s="6"/>
      <c r="P118" s="6"/>
      <c r="Q118" s="6"/>
      <c r="R118" s="6"/>
    </row>
    <row r="119" spans="2:18" ht="10.050000000000001" customHeight="1" x14ac:dyDescent="0.25">
      <c r="B119" s="6"/>
      <c r="C119" s="6"/>
      <c r="D119" s="6"/>
      <c r="E119" s="6"/>
      <c r="F119" s="6"/>
      <c r="G119" s="6"/>
      <c r="H119" s="6"/>
      <c r="I119" s="6"/>
      <c r="J119" s="6"/>
      <c r="K119" s="6"/>
      <c r="L119" s="6"/>
      <c r="M119" s="6"/>
      <c r="N119" s="6"/>
      <c r="O119" s="6"/>
      <c r="P119" s="6"/>
      <c r="Q119" s="6"/>
      <c r="R119" s="6"/>
    </row>
    <row r="120" spans="2:18" ht="10.050000000000001" customHeight="1" x14ac:dyDescent="0.25">
      <c r="B120" s="6"/>
      <c r="C120" s="6"/>
      <c r="D120" s="6"/>
      <c r="E120" s="6"/>
      <c r="F120" s="6"/>
      <c r="G120" s="6"/>
      <c r="H120" s="6"/>
      <c r="I120" s="6"/>
      <c r="J120" s="6"/>
      <c r="K120" s="6"/>
      <c r="L120" s="6"/>
      <c r="M120" s="6"/>
      <c r="N120" s="6"/>
      <c r="O120" s="6"/>
      <c r="P120" s="6"/>
      <c r="Q120" s="6"/>
      <c r="R120" s="6"/>
    </row>
    <row r="121" spans="2:18" ht="10.050000000000001" customHeight="1" x14ac:dyDescent="0.25">
      <c r="B121" s="6"/>
      <c r="C121" s="6"/>
      <c r="D121" s="6"/>
      <c r="E121" s="6"/>
      <c r="F121" s="6"/>
      <c r="G121" s="6"/>
      <c r="H121" s="6"/>
      <c r="I121" s="6"/>
      <c r="J121" s="6"/>
      <c r="K121" s="6"/>
      <c r="L121" s="6"/>
      <c r="M121" s="6"/>
      <c r="N121" s="6"/>
      <c r="O121" s="6"/>
      <c r="P121" s="6"/>
      <c r="Q121" s="6"/>
      <c r="R121" s="6"/>
    </row>
    <row r="122" spans="2:18" ht="10.050000000000001" customHeight="1" x14ac:dyDescent="0.25">
      <c r="B122" s="6"/>
      <c r="C122" s="6"/>
      <c r="D122" s="6"/>
      <c r="E122" s="6"/>
      <c r="F122" s="6"/>
      <c r="G122" s="6"/>
      <c r="H122" s="6"/>
      <c r="I122" s="6"/>
      <c r="J122" s="6"/>
      <c r="K122" s="6"/>
      <c r="L122" s="6"/>
      <c r="M122" s="6"/>
      <c r="N122" s="6"/>
      <c r="O122" s="6"/>
      <c r="P122" s="6"/>
      <c r="Q122" s="6"/>
      <c r="R122" s="6"/>
    </row>
    <row r="123" spans="2:18" ht="10.050000000000001" customHeight="1" x14ac:dyDescent="0.25">
      <c r="B123" s="6"/>
      <c r="C123" s="6"/>
      <c r="D123" s="6"/>
      <c r="E123" s="6"/>
      <c r="F123" s="6"/>
      <c r="G123" s="6"/>
      <c r="H123" s="6"/>
      <c r="I123" s="6"/>
      <c r="J123" s="6"/>
      <c r="K123" s="6"/>
      <c r="L123" s="6"/>
      <c r="M123" s="6"/>
      <c r="N123" s="6"/>
      <c r="O123" s="6"/>
      <c r="P123" s="6"/>
      <c r="Q123" s="6"/>
      <c r="R123" s="6"/>
    </row>
    <row r="124" spans="2:18" ht="10.050000000000001" customHeight="1" x14ac:dyDescent="0.25">
      <c r="B124" s="6"/>
      <c r="C124" s="6"/>
      <c r="D124" s="6"/>
      <c r="E124" s="6"/>
      <c r="F124" s="6"/>
      <c r="G124" s="6"/>
      <c r="H124" s="6"/>
      <c r="I124" s="6"/>
      <c r="J124" s="6"/>
      <c r="K124" s="6"/>
      <c r="L124" s="6"/>
      <c r="M124" s="6"/>
      <c r="N124" s="6"/>
      <c r="O124" s="6"/>
      <c r="P124" s="6"/>
      <c r="Q124" s="6"/>
      <c r="R124" s="6"/>
    </row>
    <row r="125" spans="2:18" ht="10.050000000000001" customHeight="1" x14ac:dyDescent="0.25">
      <c r="B125" s="6"/>
      <c r="C125" s="6"/>
      <c r="D125" s="6"/>
      <c r="E125" s="6"/>
      <c r="F125" s="6"/>
      <c r="G125" s="6"/>
      <c r="H125" s="6"/>
      <c r="I125" s="6"/>
      <c r="J125" s="6"/>
      <c r="K125" s="6"/>
      <c r="L125" s="6"/>
      <c r="M125" s="6"/>
      <c r="N125" s="6"/>
      <c r="O125" s="6"/>
      <c r="P125" s="6"/>
      <c r="Q125" s="6"/>
      <c r="R125" s="6"/>
    </row>
    <row r="126" spans="2:18" ht="10.050000000000001" customHeight="1" x14ac:dyDescent="0.25">
      <c r="B126" s="6"/>
      <c r="C126" s="6"/>
      <c r="D126" s="6"/>
      <c r="E126" s="6"/>
      <c r="F126" s="6"/>
      <c r="G126" s="6"/>
      <c r="H126" s="6"/>
      <c r="I126" s="6"/>
      <c r="J126" s="6"/>
      <c r="K126" s="6"/>
      <c r="L126" s="6"/>
      <c r="M126" s="6"/>
      <c r="N126" s="6"/>
      <c r="O126" s="6"/>
      <c r="P126" s="6"/>
      <c r="Q126" s="6"/>
      <c r="R126" s="6"/>
    </row>
    <row r="127" spans="2:18" ht="10.050000000000001" customHeight="1" x14ac:dyDescent="0.25">
      <c r="B127" s="6"/>
      <c r="C127" s="6"/>
      <c r="D127" s="6"/>
      <c r="E127" s="6"/>
      <c r="F127" s="6"/>
      <c r="G127" s="6"/>
      <c r="H127" s="6"/>
      <c r="I127" s="6"/>
      <c r="J127" s="6"/>
      <c r="K127" s="6"/>
      <c r="L127" s="6"/>
      <c r="M127" s="6"/>
      <c r="N127" s="6"/>
      <c r="O127" s="6"/>
      <c r="P127" s="6"/>
      <c r="Q127" s="6"/>
      <c r="R127" s="6"/>
    </row>
    <row r="128" spans="2:18" ht="10.050000000000001" customHeight="1" x14ac:dyDescent="0.25">
      <c r="B128" s="6"/>
      <c r="C128" s="6"/>
      <c r="D128" s="6"/>
      <c r="E128" s="6"/>
      <c r="F128" s="6"/>
      <c r="G128" s="6"/>
      <c r="H128" s="6"/>
      <c r="I128" s="6"/>
      <c r="J128" s="6"/>
      <c r="K128" s="6"/>
      <c r="L128" s="6"/>
      <c r="M128" s="6"/>
      <c r="N128" s="6"/>
      <c r="O128" s="6"/>
      <c r="P128" s="6"/>
      <c r="Q128" s="6"/>
      <c r="R128" s="6"/>
    </row>
    <row r="129" spans="2:18" ht="10.050000000000001" customHeight="1" x14ac:dyDescent="0.25">
      <c r="B129" s="6"/>
      <c r="C129" s="6"/>
      <c r="D129" s="6"/>
      <c r="E129" s="6"/>
      <c r="F129" s="6"/>
      <c r="G129" s="6"/>
      <c r="H129" s="6"/>
      <c r="I129" s="6"/>
      <c r="J129" s="6"/>
      <c r="K129" s="6"/>
      <c r="L129" s="6"/>
      <c r="M129" s="6"/>
      <c r="N129" s="6"/>
      <c r="O129" s="6"/>
      <c r="P129" s="6"/>
      <c r="Q129" s="6"/>
      <c r="R129" s="6"/>
    </row>
    <row r="130" spans="2:18" ht="10.050000000000001" customHeight="1" x14ac:dyDescent="0.25">
      <c r="B130" s="6"/>
      <c r="C130" s="6"/>
      <c r="D130" s="6"/>
      <c r="E130" s="6"/>
      <c r="F130" s="6"/>
      <c r="G130" s="6"/>
      <c r="H130" s="6"/>
      <c r="I130" s="6"/>
      <c r="J130" s="6"/>
      <c r="K130" s="6"/>
      <c r="L130" s="6"/>
      <c r="M130" s="6"/>
      <c r="N130" s="6"/>
      <c r="O130" s="6"/>
      <c r="P130" s="6"/>
      <c r="Q130" s="6"/>
      <c r="R130" s="6"/>
    </row>
    <row r="131" spans="2:18" ht="10.050000000000001" customHeight="1" x14ac:dyDescent="0.25">
      <c r="B131" s="6"/>
      <c r="C131" s="6"/>
      <c r="D131" s="6"/>
      <c r="E131" s="6"/>
      <c r="F131" s="6"/>
      <c r="G131" s="6"/>
      <c r="H131" s="6"/>
      <c r="I131" s="6"/>
      <c r="J131" s="6"/>
      <c r="K131" s="6"/>
      <c r="L131" s="6"/>
      <c r="M131" s="6"/>
      <c r="N131" s="6"/>
      <c r="O131" s="6"/>
      <c r="P131" s="6"/>
      <c r="Q131" s="6"/>
      <c r="R131" s="6"/>
    </row>
    <row r="132" spans="2:18" ht="10.050000000000001" customHeight="1" x14ac:dyDescent="0.25">
      <c r="B132" s="6"/>
      <c r="C132" s="6"/>
      <c r="D132" s="6"/>
      <c r="E132" s="6"/>
      <c r="F132" s="6"/>
      <c r="G132" s="6"/>
      <c r="H132" s="6"/>
      <c r="I132" s="6"/>
      <c r="J132" s="6"/>
      <c r="K132" s="6"/>
      <c r="L132" s="6"/>
      <c r="M132" s="6"/>
      <c r="N132" s="6"/>
      <c r="O132" s="6"/>
      <c r="P132" s="6"/>
      <c r="Q132" s="6"/>
      <c r="R132" s="6"/>
    </row>
    <row r="133" spans="2:18" ht="10.050000000000001" customHeight="1" x14ac:dyDescent="0.25">
      <c r="B133" s="6"/>
      <c r="C133" s="6"/>
      <c r="D133" s="6"/>
      <c r="E133" s="6"/>
      <c r="F133" s="6"/>
      <c r="G133" s="6"/>
      <c r="H133" s="6"/>
      <c r="I133" s="6"/>
      <c r="J133" s="6"/>
      <c r="K133" s="6"/>
      <c r="L133" s="6"/>
      <c r="M133" s="6"/>
      <c r="N133" s="6"/>
      <c r="O133" s="6"/>
      <c r="P133" s="6"/>
      <c r="Q133" s="6"/>
      <c r="R133" s="6"/>
    </row>
    <row r="134" spans="2:18" ht="10.050000000000001" customHeight="1" x14ac:dyDescent="0.25">
      <c r="B134" s="6"/>
      <c r="C134" s="6"/>
      <c r="D134" s="6"/>
      <c r="E134" s="6"/>
      <c r="F134" s="6"/>
      <c r="G134" s="6"/>
      <c r="H134" s="6"/>
      <c r="I134" s="6"/>
      <c r="J134" s="6"/>
      <c r="K134" s="6"/>
      <c r="L134" s="6"/>
      <c r="M134" s="6"/>
      <c r="N134" s="6"/>
      <c r="O134" s="6"/>
      <c r="P134" s="6"/>
      <c r="Q134" s="6"/>
      <c r="R134" s="6"/>
    </row>
    <row r="135" spans="2:18" ht="10.050000000000001" customHeight="1" x14ac:dyDescent="0.25">
      <c r="B135" s="6"/>
      <c r="C135" s="6"/>
      <c r="D135" s="6"/>
      <c r="E135" s="6"/>
      <c r="F135" s="6"/>
      <c r="G135" s="6"/>
      <c r="H135" s="6"/>
      <c r="I135" s="6"/>
      <c r="J135" s="6"/>
      <c r="K135" s="6"/>
      <c r="L135" s="6"/>
      <c r="M135" s="6"/>
      <c r="N135" s="6"/>
      <c r="O135" s="6"/>
      <c r="P135" s="6"/>
      <c r="Q135" s="6"/>
      <c r="R135" s="6"/>
    </row>
    <row r="136" spans="2:18" ht="10.050000000000001" customHeight="1" x14ac:dyDescent="0.25">
      <c r="B136" s="6"/>
      <c r="C136" s="6"/>
      <c r="D136" s="6"/>
      <c r="E136" s="6"/>
      <c r="F136" s="6"/>
      <c r="G136" s="6"/>
      <c r="H136" s="6"/>
      <c r="I136" s="6"/>
      <c r="J136" s="6"/>
      <c r="K136" s="6"/>
      <c r="L136" s="6"/>
      <c r="M136" s="6"/>
      <c r="N136" s="6"/>
      <c r="O136" s="6"/>
      <c r="P136" s="6"/>
      <c r="Q136" s="6"/>
      <c r="R136" s="6"/>
    </row>
    <row r="137" spans="2:18" ht="10.050000000000001" customHeight="1" x14ac:dyDescent="0.25">
      <c r="B137" s="6"/>
      <c r="C137" s="6"/>
      <c r="D137" s="6"/>
      <c r="E137" s="6"/>
      <c r="F137" s="6"/>
      <c r="G137" s="6"/>
      <c r="H137" s="6"/>
      <c r="I137" s="6"/>
      <c r="J137" s="6"/>
      <c r="K137" s="6"/>
      <c r="L137" s="6"/>
      <c r="M137" s="6"/>
      <c r="N137" s="6"/>
      <c r="O137" s="6"/>
      <c r="P137" s="6"/>
      <c r="Q137" s="6"/>
      <c r="R137" s="6"/>
    </row>
    <row r="138" spans="2:18" ht="10.050000000000001" customHeight="1" x14ac:dyDescent="0.25">
      <c r="B138" s="6"/>
      <c r="C138" s="6"/>
      <c r="D138" s="6"/>
      <c r="E138" s="6"/>
      <c r="F138" s="6"/>
      <c r="G138" s="6"/>
      <c r="H138" s="6"/>
      <c r="I138" s="6"/>
      <c r="J138" s="6"/>
      <c r="K138" s="6"/>
      <c r="L138" s="6"/>
      <c r="M138" s="6"/>
      <c r="N138" s="6"/>
      <c r="O138" s="6"/>
      <c r="P138" s="6"/>
      <c r="Q138" s="6"/>
      <c r="R138" s="6"/>
    </row>
    <row r="139" spans="2:18" ht="10.050000000000001" customHeight="1" x14ac:dyDescent="0.25">
      <c r="B139" s="6"/>
      <c r="C139" s="6"/>
      <c r="D139" s="6"/>
      <c r="E139" s="6"/>
      <c r="F139" s="6"/>
      <c r="G139" s="6"/>
      <c r="H139" s="6"/>
      <c r="I139" s="6"/>
      <c r="J139" s="6"/>
      <c r="K139" s="6"/>
      <c r="L139" s="6"/>
      <c r="M139" s="6"/>
      <c r="N139" s="6"/>
      <c r="O139" s="6"/>
      <c r="P139" s="6"/>
      <c r="Q139" s="6"/>
      <c r="R139" s="6"/>
    </row>
    <row r="140" spans="2:18" ht="10.050000000000001" customHeight="1" x14ac:dyDescent="0.25">
      <c r="B140" s="6"/>
      <c r="C140" s="6"/>
      <c r="D140" s="6"/>
      <c r="E140" s="6"/>
      <c r="F140" s="6"/>
      <c r="G140" s="6"/>
      <c r="H140" s="6"/>
      <c r="I140" s="6"/>
      <c r="J140" s="6"/>
      <c r="K140" s="6"/>
      <c r="L140" s="6"/>
      <c r="M140" s="6"/>
      <c r="N140" s="6"/>
      <c r="O140" s="6"/>
      <c r="P140" s="6"/>
      <c r="Q140" s="6"/>
      <c r="R140" s="6"/>
    </row>
    <row r="141" spans="2:18" ht="10.050000000000001" customHeight="1" x14ac:dyDescent="0.25">
      <c r="B141" s="6"/>
      <c r="C141" s="6"/>
      <c r="D141" s="6"/>
      <c r="E141" s="6"/>
      <c r="F141" s="6"/>
      <c r="G141" s="6"/>
      <c r="H141" s="6"/>
      <c r="I141" s="6"/>
      <c r="J141" s="6"/>
      <c r="K141" s="6"/>
      <c r="L141" s="6"/>
      <c r="M141" s="6"/>
      <c r="N141" s="6"/>
      <c r="O141" s="6"/>
      <c r="P141" s="6"/>
      <c r="Q141" s="6"/>
      <c r="R141" s="6"/>
    </row>
    <row r="142" spans="2:18" ht="10.050000000000001" customHeight="1" x14ac:dyDescent="0.25">
      <c r="B142" s="6"/>
      <c r="C142" s="6"/>
      <c r="D142" s="6"/>
      <c r="E142" s="6"/>
      <c r="F142" s="6"/>
      <c r="G142" s="6"/>
      <c r="H142" s="6"/>
      <c r="I142" s="6"/>
      <c r="J142" s="6"/>
      <c r="K142" s="6"/>
      <c r="L142" s="6"/>
      <c r="M142" s="6"/>
      <c r="N142" s="6"/>
      <c r="O142" s="6"/>
      <c r="P142" s="6"/>
      <c r="Q142" s="6"/>
      <c r="R142" s="6"/>
    </row>
    <row r="143" spans="2:18" ht="10.050000000000001" customHeight="1" x14ac:dyDescent="0.25">
      <c r="B143" s="6"/>
      <c r="C143" s="6"/>
      <c r="D143" s="6"/>
      <c r="E143" s="6"/>
      <c r="F143" s="6"/>
      <c r="G143" s="6"/>
      <c r="H143" s="6"/>
      <c r="I143" s="6"/>
      <c r="J143" s="6"/>
      <c r="K143" s="6"/>
      <c r="L143" s="6"/>
      <c r="M143" s="6"/>
      <c r="N143" s="6"/>
      <c r="O143" s="6"/>
      <c r="P143" s="6"/>
      <c r="Q143" s="6"/>
      <c r="R143" s="6"/>
    </row>
    <row r="144" spans="2:18" ht="10.050000000000001" customHeight="1" x14ac:dyDescent="0.25">
      <c r="B144" s="6"/>
      <c r="C144" s="6"/>
      <c r="D144" s="6"/>
      <c r="E144" s="6"/>
      <c r="F144" s="6"/>
      <c r="G144" s="6"/>
      <c r="H144" s="6"/>
      <c r="I144" s="6"/>
      <c r="J144" s="6"/>
      <c r="K144" s="6"/>
      <c r="L144" s="6"/>
      <c r="M144" s="6"/>
      <c r="N144" s="6"/>
      <c r="O144" s="6"/>
      <c r="P144" s="6"/>
      <c r="Q144" s="6"/>
      <c r="R144" s="6"/>
    </row>
    <row r="145" spans="2:18" ht="10.050000000000001" customHeight="1" x14ac:dyDescent="0.25">
      <c r="B145" s="6"/>
      <c r="C145" s="6"/>
      <c r="D145" s="6"/>
      <c r="E145" s="6"/>
      <c r="F145" s="6"/>
      <c r="G145" s="6"/>
      <c r="H145" s="6"/>
      <c r="I145" s="6"/>
      <c r="J145" s="6"/>
      <c r="K145" s="6"/>
      <c r="L145" s="6"/>
      <c r="M145" s="6"/>
      <c r="N145" s="6"/>
      <c r="O145" s="6"/>
      <c r="P145" s="6"/>
      <c r="Q145" s="6"/>
      <c r="R145" s="6"/>
    </row>
    <row r="146" spans="2:18" ht="10.050000000000001" customHeight="1" x14ac:dyDescent="0.25">
      <c r="B146" s="6"/>
      <c r="C146" s="6"/>
      <c r="D146" s="6"/>
      <c r="E146" s="6"/>
      <c r="F146" s="6"/>
      <c r="G146" s="6"/>
      <c r="H146" s="6"/>
      <c r="I146" s="6"/>
      <c r="J146" s="6"/>
      <c r="K146" s="6"/>
      <c r="L146" s="6"/>
      <c r="M146" s="6"/>
      <c r="N146" s="6"/>
      <c r="O146" s="6"/>
      <c r="P146" s="6"/>
      <c r="Q146" s="6"/>
      <c r="R146" s="6"/>
    </row>
    <row r="147" spans="2:18" ht="10.050000000000001" customHeight="1" x14ac:dyDescent="0.25">
      <c r="B147" s="6"/>
      <c r="C147" s="6"/>
      <c r="D147" s="6"/>
      <c r="E147" s="6"/>
      <c r="F147" s="6"/>
      <c r="G147" s="6"/>
      <c r="H147" s="6"/>
      <c r="I147" s="6"/>
      <c r="J147" s="6"/>
      <c r="K147" s="6"/>
      <c r="L147" s="6"/>
      <c r="M147" s="6"/>
      <c r="N147" s="6"/>
      <c r="O147" s="6"/>
      <c r="P147" s="6"/>
      <c r="Q147" s="6"/>
      <c r="R147" s="6"/>
    </row>
    <row r="148" spans="2:18" ht="10.050000000000001" customHeight="1" x14ac:dyDescent="0.25">
      <c r="B148" s="6"/>
      <c r="C148" s="6"/>
      <c r="D148" s="6"/>
      <c r="E148" s="6"/>
      <c r="F148" s="6"/>
      <c r="G148" s="6"/>
      <c r="H148" s="6"/>
      <c r="I148" s="6"/>
      <c r="J148" s="6"/>
      <c r="K148" s="6"/>
      <c r="L148" s="6"/>
      <c r="M148" s="6"/>
      <c r="N148" s="6"/>
      <c r="O148" s="6"/>
      <c r="P148" s="6"/>
      <c r="Q148" s="6"/>
      <c r="R148" s="6"/>
    </row>
    <row r="149" spans="2:18" ht="10.050000000000001" customHeight="1" x14ac:dyDescent="0.25">
      <c r="B149" s="6"/>
      <c r="C149" s="6"/>
      <c r="D149" s="6"/>
      <c r="E149" s="6"/>
      <c r="F149" s="6"/>
      <c r="G149" s="6"/>
      <c r="H149" s="6"/>
      <c r="I149" s="6"/>
      <c r="J149" s="6"/>
      <c r="K149" s="6"/>
      <c r="L149" s="6"/>
      <c r="M149" s="6"/>
      <c r="N149" s="6"/>
      <c r="O149" s="6"/>
      <c r="P149" s="6"/>
      <c r="Q149" s="6"/>
      <c r="R149" s="6"/>
    </row>
    <row r="150" spans="2:18" ht="10.050000000000001" customHeight="1" x14ac:dyDescent="0.25">
      <c r="B150" s="6"/>
      <c r="C150" s="6"/>
      <c r="D150" s="6"/>
      <c r="E150" s="6"/>
      <c r="F150" s="6"/>
      <c r="G150" s="6"/>
      <c r="H150" s="6"/>
      <c r="I150" s="6"/>
      <c r="J150" s="6"/>
      <c r="K150" s="6"/>
      <c r="L150" s="6"/>
      <c r="M150" s="6"/>
      <c r="N150" s="6"/>
      <c r="O150" s="6"/>
      <c r="P150" s="6"/>
      <c r="Q150" s="6"/>
      <c r="R150" s="6"/>
    </row>
    <row r="151" spans="2:18" ht="10.050000000000001" customHeight="1" x14ac:dyDescent="0.25">
      <c r="B151" s="6"/>
      <c r="C151" s="6"/>
      <c r="D151" s="6"/>
      <c r="E151" s="6"/>
      <c r="F151" s="6"/>
      <c r="G151" s="6"/>
      <c r="H151" s="6"/>
      <c r="I151" s="6"/>
      <c r="J151" s="6"/>
      <c r="K151" s="6"/>
      <c r="L151" s="6"/>
      <c r="M151" s="6"/>
      <c r="N151" s="6"/>
      <c r="O151" s="6"/>
      <c r="P151" s="6"/>
      <c r="Q151" s="6"/>
      <c r="R151" s="6"/>
    </row>
    <row r="152" spans="2:18" ht="10.050000000000001" customHeight="1" x14ac:dyDescent="0.25">
      <c r="B152" s="6"/>
      <c r="C152" s="6"/>
      <c r="D152" s="6"/>
      <c r="E152" s="6"/>
      <c r="F152" s="6"/>
      <c r="G152" s="6"/>
      <c r="H152" s="6"/>
      <c r="I152" s="6"/>
      <c r="J152" s="6"/>
      <c r="K152" s="6"/>
      <c r="L152" s="6"/>
      <c r="M152" s="6"/>
      <c r="N152" s="6"/>
      <c r="O152" s="6"/>
      <c r="P152" s="6"/>
      <c r="Q152" s="6"/>
      <c r="R152" s="6"/>
    </row>
    <row r="153" spans="2:18" ht="10.050000000000001" customHeight="1" x14ac:dyDescent="0.25">
      <c r="B153" s="6"/>
      <c r="C153" s="6"/>
      <c r="D153" s="6"/>
      <c r="E153" s="6"/>
      <c r="F153" s="6"/>
      <c r="G153" s="6"/>
      <c r="H153" s="6"/>
      <c r="I153" s="6"/>
      <c r="J153" s="6"/>
      <c r="K153" s="6"/>
      <c r="L153" s="6"/>
      <c r="M153" s="6"/>
      <c r="N153" s="6"/>
      <c r="O153" s="6"/>
      <c r="P153" s="6"/>
      <c r="Q153" s="6"/>
      <c r="R153" s="6"/>
    </row>
    <row r="154" spans="2:18" ht="10.050000000000001" customHeight="1" x14ac:dyDescent="0.25">
      <c r="B154" s="6"/>
      <c r="C154" s="6"/>
      <c r="D154" s="6"/>
      <c r="E154" s="6"/>
      <c r="F154" s="6"/>
      <c r="G154" s="6"/>
      <c r="H154" s="6"/>
      <c r="I154" s="6"/>
      <c r="J154" s="6"/>
      <c r="K154" s="6"/>
      <c r="L154" s="6"/>
      <c r="M154" s="6"/>
      <c r="N154" s="6"/>
      <c r="O154" s="6"/>
      <c r="P154" s="6"/>
      <c r="Q154" s="6"/>
      <c r="R154" s="6"/>
    </row>
    <row r="155" spans="2:18" ht="10.050000000000001" customHeight="1" x14ac:dyDescent="0.25">
      <c r="B155" s="6"/>
      <c r="C155" s="6"/>
      <c r="D155" s="6"/>
      <c r="E155" s="6"/>
      <c r="F155" s="6"/>
      <c r="G155" s="6"/>
      <c r="H155" s="6"/>
      <c r="I155" s="6"/>
      <c r="J155" s="6"/>
      <c r="K155" s="6"/>
      <c r="L155" s="6"/>
      <c r="M155" s="6"/>
      <c r="N155" s="6"/>
      <c r="O155" s="6"/>
      <c r="P155" s="6"/>
      <c r="Q155" s="6"/>
      <c r="R155" s="6"/>
    </row>
    <row r="156" spans="2:18" ht="10.050000000000001" customHeight="1" x14ac:dyDescent="0.25">
      <c r="B156" s="6"/>
      <c r="C156" s="6"/>
      <c r="D156" s="6"/>
      <c r="E156" s="6"/>
      <c r="F156" s="6"/>
      <c r="G156" s="6"/>
      <c r="H156" s="6"/>
      <c r="I156" s="6"/>
      <c r="J156" s="6"/>
      <c r="K156" s="6"/>
      <c r="L156" s="6"/>
      <c r="M156" s="6"/>
      <c r="N156" s="6"/>
      <c r="O156" s="6"/>
      <c r="P156" s="6"/>
      <c r="Q156" s="6"/>
      <c r="R156" s="6"/>
    </row>
    <row r="157" spans="2:18" ht="10.050000000000001" customHeight="1" x14ac:dyDescent="0.25">
      <c r="B157" s="6"/>
      <c r="C157" s="6"/>
      <c r="D157" s="6"/>
      <c r="E157" s="6"/>
      <c r="F157" s="6"/>
      <c r="G157" s="6"/>
      <c r="H157" s="6"/>
      <c r="I157" s="6"/>
      <c r="J157" s="6"/>
      <c r="K157" s="6"/>
      <c r="L157" s="6"/>
      <c r="M157" s="6"/>
      <c r="N157" s="6"/>
      <c r="O157" s="6"/>
      <c r="P157" s="6"/>
      <c r="Q157" s="6"/>
      <c r="R157" s="6"/>
    </row>
    <row r="158" spans="2:18" ht="10.050000000000001" customHeight="1" x14ac:dyDescent="0.25">
      <c r="B158" s="6"/>
      <c r="C158" s="6"/>
      <c r="D158" s="6"/>
      <c r="E158" s="6"/>
      <c r="F158" s="6"/>
      <c r="G158" s="6"/>
      <c r="H158" s="6"/>
      <c r="I158" s="6"/>
      <c r="J158" s="6"/>
      <c r="K158" s="6"/>
      <c r="L158" s="6"/>
      <c r="M158" s="6"/>
      <c r="N158" s="6"/>
      <c r="O158" s="6"/>
      <c r="P158" s="6"/>
      <c r="Q158" s="6"/>
      <c r="R158" s="6"/>
    </row>
    <row r="159" spans="2:18" ht="10.050000000000001" customHeight="1" x14ac:dyDescent="0.25">
      <c r="B159" s="6"/>
      <c r="C159" s="6"/>
      <c r="D159" s="6"/>
      <c r="E159" s="6"/>
      <c r="F159" s="6"/>
      <c r="G159" s="6"/>
      <c r="H159" s="6"/>
      <c r="I159" s="6"/>
      <c r="J159" s="6"/>
      <c r="K159" s="6"/>
      <c r="L159" s="6"/>
      <c r="M159" s="6"/>
      <c r="N159" s="6"/>
      <c r="O159" s="6"/>
      <c r="P159" s="6"/>
      <c r="Q159" s="6"/>
      <c r="R159" s="6"/>
    </row>
    <row r="160" spans="2:18" ht="10.050000000000001" customHeight="1" x14ac:dyDescent="0.25">
      <c r="B160" s="6"/>
      <c r="C160" s="6"/>
      <c r="D160" s="6"/>
      <c r="E160" s="6"/>
      <c r="F160" s="6"/>
      <c r="G160" s="6"/>
      <c r="H160" s="6"/>
      <c r="I160" s="6"/>
      <c r="J160" s="6"/>
      <c r="K160" s="6"/>
      <c r="L160" s="6"/>
      <c r="M160" s="6"/>
      <c r="N160" s="6"/>
      <c r="O160" s="6"/>
      <c r="P160" s="6"/>
      <c r="Q160" s="6"/>
      <c r="R160" s="6"/>
    </row>
    <row r="161" spans="2:18" ht="10.050000000000001" customHeight="1" x14ac:dyDescent="0.25">
      <c r="B161" s="6"/>
      <c r="C161" s="6"/>
      <c r="D161" s="6"/>
      <c r="E161" s="6"/>
      <c r="F161" s="6"/>
      <c r="G161" s="6"/>
      <c r="H161" s="6"/>
      <c r="I161" s="6"/>
      <c r="J161" s="6"/>
      <c r="K161" s="6"/>
      <c r="L161" s="6"/>
      <c r="M161" s="6"/>
      <c r="N161" s="6"/>
      <c r="O161" s="6"/>
      <c r="P161" s="6"/>
      <c r="Q161" s="6"/>
      <c r="R161" s="6"/>
    </row>
    <row r="162" spans="2:18" ht="10.050000000000001" customHeight="1" x14ac:dyDescent="0.25">
      <c r="B162" s="6"/>
      <c r="C162" s="6"/>
      <c r="D162" s="6"/>
      <c r="E162" s="6"/>
      <c r="F162" s="6"/>
      <c r="G162" s="6"/>
      <c r="H162" s="6"/>
      <c r="I162" s="6"/>
      <c r="J162" s="6"/>
      <c r="K162" s="6"/>
      <c r="L162" s="6"/>
      <c r="M162" s="6"/>
      <c r="N162" s="6"/>
      <c r="O162" s="6"/>
      <c r="P162" s="6"/>
      <c r="Q162" s="6"/>
      <c r="R162" s="6"/>
    </row>
    <row r="163" spans="2:18" ht="10.050000000000001" customHeight="1" x14ac:dyDescent="0.25">
      <c r="B163" s="6"/>
      <c r="C163" s="6"/>
      <c r="D163" s="6"/>
      <c r="E163" s="6"/>
      <c r="F163" s="6"/>
      <c r="G163" s="6"/>
      <c r="H163" s="6"/>
      <c r="I163" s="6"/>
      <c r="J163" s="6"/>
      <c r="K163" s="6"/>
      <c r="L163" s="6"/>
      <c r="M163" s="6"/>
      <c r="N163" s="6"/>
      <c r="O163" s="6"/>
      <c r="P163" s="6"/>
      <c r="Q163" s="6"/>
      <c r="R163" s="6"/>
    </row>
    <row r="164" spans="2:18" ht="10.050000000000001" customHeight="1" x14ac:dyDescent="0.25">
      <c r="B164" s="6"/>
      <c r="C164" s="6"/>
      <c r="D164" s="6"/>
      <c r="E164" s="6"/>
      <c r="F164" s="6"/>
      <c r="G164" s="6"/>
      <c r="H164" s="6"/>
      <c r="I164" s="6"/>
      <c r="J164" s="6"/>
      <c r="K164" s="6"/>
      <c r="L164" s="6"/>
      <c r="M164" s="6"/>
      <c r="N164" s="6"/>
      <c r="O164" s="6"/>
      <c r="P164" s="6"/>
      <c r="Q164" s="6"/>
      <c r="R164" s="6"/>
    </row>
    <row r="165" spans="2:18" ht="10.050000000000001" customHeight="1" x14ac:dyDescent="0.25">
      <c r="B165" s="6"/>
      <c r="C165" s="6"/>
      <c r="D165" s="6"/>
      <c r="E165" s="6"/>
      <c r="F165" s="6"/>
      <c r="G165" s="6"/>
      <c r="H165" s="6"/>
      <c r="I165" s="6"/>
      <c r="J165" s="6"/>
      <c r="K165" s="6"/>
      <c r="L165" s="6"/>
      <c r="M165" s="6"/>
      <c r="N165" s="6"/>
      <c r="O165" s="6"/>
      <c r="P165" s="6"/>
      <c r="Q165" s="6"/>
      <c r="R165" s="6"/>
    </row>
    <row r="166" spans="2:18" ht="10.050000000000001" customHeight="1" x14ac:dyDescent="0.25">
      <c r="B166" s="6"/>
      <c r="C166" s="6"/>
      <c r="D166" s="6"/>
      <c r="E166" s="6"/>
      <c r="F166" s="6"/>
      <c r="G166" s="6"/>
      <c r="H166" s="6"/>
      <c r="I166" s="6"/>
      <c r="J166" s="6"/>
      <c r="K166" s="6"/>
      <c r="L166" s="6"/>
      <c r="M166" s="6"/>
      <c r="N166" s="6"/>
      <c r="O166" s="6"/>
      <c r="P166" s="6"/>
      <c r="Q166" s="6"/>
      <c r="R166" s="6"/>
    </row>
    <row r="167" spans="2:18" ht="10.050000000000001" customHeight="1" x14ac:dyDescent="0.25">
      <c r="B167" s="6"/>
      <c r="C167" s="6"/>
      <c r="D167" s="6"/>
      <c r="E167" s="6"/>
      <c r="F167" s="6"/>
      <c r="G167" s="6"/>
      <c r="H167" s="6"/>
      <c r="I167" s="6"/>
      <c r="J167" s="6"/>
      <c r="K167" s="6"/>
      <c r="L167" s="6"/>
      <c r="M167" s="6"/>
      <c r="N167" s="6"/>
      <c r="O167" s="6"/>
      <c r="P167" s="6"/>
      <c r="Q167" s="6"/>
      <c r="R167" s="6"/>
    </row>
    <row r="168" spans="2:18" ht="10.050000000000001" customHeight="1" x14ac:dyDescent="0.25">
      <c r="B168" s="6"/>
      <c r="C168" s="6"/>
      <c r="D168" s="6"/>
      <c r="E168" s="6"/>
      <c r="F168" s="6"/>
      <c r="G168" s="6"/>
      <c r="H168" s="6"/>
      <c r="I168" s="6"/>
      <c r="J168" s="6"/>
      <c r="K168" s="6"/>
      <c r="L168" s="6"/>
      <c r="M168" s="6"/>
      <c r="N168" s="6"/>
      <c r="O168" s="6"/>
      <c r="P168" s="6"/>
      <c r="Q168" s="6"/>
      <c r="R168" s="6"/>
    </row>
    <row r="169" spans="2:18" ht="10.050000000000001" customHeight="1" x14ac:dyDescent="0.25">
      <c r="B169" s="6"/>
      <c r="C169" s="6"/>
      <c r="D169" s="6"/>
      <c r="E169" s="6"/>
      <c r="F169" s="6"/>
      <c r="G169" s="6"/>
      <c r="H169" s="6"/>
      <c r="I169" s="6"/>
      <c r="J169" s="6"/>
      <c r="K169" s="6"/>
      <c r="L169" s="6"/>
      <c r="M169" s="6"/>
      <c r="N169" s="6"/>
      <c r="O169" s="6"/>
      <c r="P169" s="6"/>
      <c r="Q169" s="6"/>
      <c r="R169" s="6"/>
    </row>
    <row r="170" spans="2:18" ht="10.050000000000001" customHeight="1" x14ac:dyDescent="0.25">
      <c r="B170" s="6"/>
      <c r="C170" s="6"/>
      <c r="D170" s="6"/>
      <c r="E170" s="6"/>
      <c r="F170" s="6"/>
      <c r="G170" s="6"/>
      <c r="H170" s="6"/>
      <c r="I170" s="6"/>
      <c r="J170" s="6"/>
      <c r="K170" s="6"/>
      <c r="L170" s="6"/>
      <c r="M170" s="6"/>
      <c r="N170" s="6"/>
      <c r="O170" s="6"/>
      <c r="P170" s="6"/>
      <c r="Q170" s="6"/>
      <c r="R170" s="6"/>
    </row>
    <row r="171" spans="2:18" ht="10.050000000000001" customHeight="1" x14ac:dyDescent="0.25">
      <c r="B171" s="6"/>
      <c r="C171" s="6"/>
      <c r="D171" s="6"/>
      <c r="E171" s="6"/>
      <c r="F171" s="6"/>
      <c r="G171" s="6"/>
      <c r="H171" s="6"/>
      <c r="I171" s="6"/>
      <c r="J171" s="6"/>
      <c r="K171" s="6"/>
      <c r="L171" s="6"/>
      <c r="M171" s="6"/>
      <c r="N171" s="6"/>
      <c r="O171" s="6"/>
      <c r="P171" s="6"/>
      <c r="Q171" s="6"/>
      <c r="R171" s="6"/>
    </row>
    <row r="172" spans="2:18" ht="10.050000000000001" customHeight="1" x14ac:dyDescent="0.25">
      <c r="B172" s="6"/>
      <c r="C172" s="6"/>
      <c r="D172" s="6"/>
      <c r="E172" s="6"/>
      <c r="F172" s="6"/>
      <c r="G172" s="6"/>
      <c r="H172" s="6"/>
      <c r="I172" s="6"/>
      <c r="J172" s="6"/>
      <c r="K172" s="6"/>
      <c r="L172" s="6"/>
      <c r="M172" s="6"/>
      <c r="N172" s="6"/>
      <c r="O172" s="6"/>
      <c r="P172" s="6"/>
      <c r="Q172" s="6"/>
      <c r="R172" s="6"/>
    </row>
    <row r="173" spans="2:18" ht="10.050000000000001" customHeight="1" x14ac:dyDescent="0.25">
      <c r="B173" s="6"/>
      <c r="C173" s="6"/>
      <c r="D173" s="6"/>
      <c r="E173" s="6"/>
      <c r="F173" s="6"/>
      <c r="G173" s="6"/>
      <c r="H173" s="6"/>
      <c r="I173" s="6"/>
      <c r="J173" s="6"/>
      <c r="K173" s="6"/>
      <c r="L173" s="6"/>
      <c r="M173" s="6"/>
      <c r="N173" s="6"/>
      <c r="O173" s="6"/>
      <c r="P173" s="6"/>
      <c r="Q173" s="6"/>
      <c r="R173" s="6"/>
    </row>
    <row r="174" spans="2:18" ht="10.050000000000001" customHeight="1" x14ac:dyDescent="0.25">
      <c r="B174" s="6"/>
      <c r="C174" s="6"/>
      <c r="D174" s="6"/>
      <c r="E174" s="6"/>
      <c r="F174" s="6"/>
      <c r="G174" s="6"/>
      <c r="H174" s="6"/>
      <c r="I174" s="6"/>
      <c r="J174" s="6"/>
      <c r="K174" s="6"/>
      <c r="L174" s="6"/>
      <c r="M174" s="6"/>
      <c r="N174" s="6"/>
      <c r="O174" s="6"/>
      <c r="P174" s="6"/>
      <c r="Q174" s="6"/>
      <c r="R174" s="6"/>
    </row>
    <row r="175" spans="2:18" ht="10.050000000000001" customHeight="1" x14ac:dyDescent="0.25">
      <c r="B175" s="6"/>
      <c r="C175" s="6"/>
      <c r="D175" s="6"/>
      <c r="E175" s="6"/>
      <c r="F175" s="6"/>
      <c r="G175" s="6"/>
      <c r="H175" s="6"/>
      <c r="I175" s="6"/>
      <c r="J175" s="6"/>
      <c r="K175" s="6"/>
      <c r="L175" s="6"/>
      <c r="M175" s="6"/>
      <c r="N175" s="6"/>
      <c r="O175" s="6"/>
      <c r="P175" s="6"/>
      <c r="Q175" s="6"/>
      <c r="R175" s="6"/>
    </row>
    <row r="176" spans="2:18" ht="10.050000000000001" customHeight="1" x14ac:dyDescent="0.25">
      <c r="B176" s="6"/>
      <c r="C176" s="6"/>
      <c r="D176" s="6"/>
      <c r="E176" s="6"/>
      <c r="F176" s="6"/>
      <c r="G176" s="6"/>
      <c r="H176" s="6"/>
      <c r="I176" s="6"/>
      <c r="J176" s="6"/>
      <c r="K176" s="6"/>
      <c r="L176" s="6"/>
      <c r="M176" s="6"/>
      <c r="N176" s="6"/>
      <c r="O176" s="6"/>
      <c r="P176" s="6"/>
      <c r="Q176" s="6"/>
      <c r="R176" s="6"/>
    </row>
    <row r="177" spans="2:18" ht="10.050000000000001" customHeight="1" x14ac:dyDescent="0.25">
      <c r="B177" s="6"/>
      <c r="C177" s="6"/>
      <c r="D177" s="6"/>
      <c r="E177" s="6"/>
      <c r="F177" s="6"/>
      <c r="G177" s="6"/>
      <c r="H177" s="6"/>
      <c r="I177" s="6"/>
      <c r="J177" s="6"/>
      <c r="K177" s="6"/>
      <c r="L177" s="6"/>
      <c r="M177" s="6"/>
      <c r="N177" s="6"/>
      <c r="O177" s="6"/>
      <c r="P177" s="6"/>
      <c r="Q177" s="6"/>
      <c r="R177" s="6"/>
    </row>
    <row r="178" spans="2:18" ht="10.050000000000001" customHeight="1" x14ac:dyDescent="0.25">
      <c r="B178" s="6"/>
      <c r="C178" s="6"/>
      <c r="D178" s="6"/>
      <c r="E178" s="6"/>
      <c r="F178" s="6"/>
      <c r="G178" s="6"/>
      <c r="H178" s="6"/>
      <c r="I178" s="6"/>
      <c r="J178" s="6"/>
      <c r="K178" s="6"/>
      <c r="L178" s="6"/>
      <c r="M178" s="6"/>
      <c r="N178" s="6"/>
      <c r="O178" s="6"/>
      <c r="P178" s="6"/>
      <c r="Q178" s="6"/>
      <c r="R178" s="6"/>
    </row>
    <row r="179" spans="2:18" ht="10.050000000000001" customHeight="1" x14ac:dyDescent="0.25">
      <c r="B179" s="6"/>
      <c r="C179" s="6"/>
      <c r="D179" s="6"/>
      <c r="E179" s="6"/>
      <c r="F179" s="6"/>
      <c r="G179" s="6"/>
      <c r="H179" s="6"/>
      <c r="I179" s="6"/>
      <c r="J179" s="6"/>
      <c r="K179" s="6"/>
      <c r="L179" s="6"/>
      <c r="M179" s="6"/>
      <c r="N179" s="6"/>
      <c r="O179" s="6"/>
      <c r="P179" s="6"/>
      <c r="Q179" s="6"/>
      <c r="R179" s="6"/>
    </row>
    <row r="180" spans="2:18" ht="10.050000000000001" customHeight="1" x14ac:dyDescent="0.25"/>
    <row r="181" spans="2:18" ht="10.050000000000001" customHeight="1" x14ac:dyDescent="0.25"/>
    <row r="182" spans="2:18" ht="10.050000000000001" customHeight="1" x14ac:dyDescent="0.25"/>
    <row r="183" spans="2:18" ht="10.050000000000001" customHeight="1" x14ac:dyDescent="0.25"/>
    <row r="184" spans="2:18" ht="10.050000000000001" customHeight="1" x14ac:dyDescent="0.25"/>
    <row r="185" spans="2:18" ht="10.050000000000001" customHeight="1" x14ac:dyDescent="0.25"/>
    <row r="186" spans="2:18" ht="10.050000000000001" customHeight="1" x14ac:dyDescent="0.25"/>
    <row r="187" spans="2:18" ht="10.050000000000001" customHeight="1" x14ac:dyDescent="0.25"/>
    <row r="188" spans="2:18" ht="10.050000000000001" customHeight="1" x14ac:dyDescent="0.25"/>
    <row r="189" spans="2:18" ht="10.050000000000001" customHeight="1" x14ac:dyDescent="0.25"/>
    <row r="190" spans="2:18" ht="10.050000000000001" customHeight="1" x14ac:dyDescent="0.25"/>
    <row r="191" spans="2:18" ht="10.050000000000001" customHeight="1" x14ac:dyDescent="0.25"/>
    <row r="192" spans="2:18" ht="10.050000000000001" customHeight="1" x14ac:dyDescent="0.25"/>
    <row r="193" ht="10.050000000000001" customHeight="1" x14ac:dyDescent="0.25"/>
    <row r="194" ht="10.050000000000001" customHeight="1" x14ac:dyDescent="0.25"/>
    <row r="195" ht="10.050000000000001" customHeight="1" x14ac:dyDescent="0.25"/>
    <row r="196" ht="10.050000000000001" customHeight="1" x14ac:dyDescent="0.25"/>
    <row r="197" ht="10.050000000000001" customHeight="1" x14ac:dyDescent="0.25"/>
    <row r="198" ht="10.050000000000001" customHeight="1" x14ac:dyDescent="0.25"/>
    <row r="199" ht="10.050000000000001" customHeight="1" x14ac:dyDescent="0.25"/>
    <row r="200" ht="10.050000000000001" customHeight="1" x14ac:dyDescent="0.25"/>
    <row r="201" ht="10.050000000000001" customHeight="1" x14ac:dyDescent="0.25"/>
    <row r="202" ht="10.050000000000001" customHeight="1" x14ac:dyDescent="0.25"/>
    <row r="203" ht="10.050000000000001" customHeight="1" x14ac:dyDescent="0.25"/>
    <row r="204" ht="10.050000000000001" customHeight="1" x14ac:dyDescent="0.25"/>
    <row r="205" ht="10.050000000000001" customHeight="1" x14ac:dyDescent="0.25"/>
    <row r="206" ht="10.050000000000001" customHeight="1" x14ac:dyDescent="0.25"/>
    <row r="207" ht="10.050000000000001" customHeight="1" x14ac:dyDescent="0.25"/>
    <row r="208" ht="10.050000000000001" customHeight="1" x14ac:dyDescent="0.25"/>
    <row r="209" ht="10.050000000000001" customHeight="1" x14ac:dyDescent="0.25"/>
    <row r="210" ht="10.050000000000001" customHeight="1" x14ac:dyDescent="0.25"/>
    <row r="211" ht="10.050000000000001" customHeight="1" x14ac:dyDescent="0.25"/>
    <row r="212" ht="10.050000000000001" customHeight="1" x14ac:dyDescent="0.25"/>
    <row r="213" ht="10.050000000000001" customHeight="1" x14ac:dyDescent="0.25"/>
    <row r="214" ht="10.050000000000001" customHeight="1" x14ac:dyDescent="0.25"/>
    <row r="215" ht="10.050000000000001" customHeight="1" x14ac:dyDescent="0.25"/>
    <row r="216" ht="10.050000000000001" customHeight="1" x14ac:dyDescent="0.25"/>
    <row r="217" ht="10.050000000000001" customHeight="1" x14ac:dyDescent="0.25"/>
    <row r="218" ht="10.050000000000001" customHeight="1" x14ac:dyDescent="0.25"/>
    <row r="219" ht="10.050000000000001" customHeight="1" x14ac:dyDescent="0.25"/>
    <row r="220" ht="10.050000000000001" customHeight="1" x14ac:dyDescent="0.25"/>
    <row r="221" ht="10.050000000000001" customHeight="1" x14ac:dyDescent="0.25"/>
    <row r="222" ht="10.050000000000001" customHeight="1" x14ac:dyDescent="0.25"/>
    <row r="223" ht="10.050000000000001" customHeight="1" x14ac:dyDescent="0.25"/>
    <row r="224" ht="10.050000000000001" customHeight="1" x14ac:dyDescent="0.25"/>
    <row r="225" ht="10.050000000000001" customHeight="1" x14ac:dyDescent="0.25"/>
    <row r="226" ht="10.050000000000001" customHeight="1" x14ac:dyDescent="0.25"/>
    <row r="227" ht="10.050000000000001" customHeight="1" x14ac:dyDescent="0.25"/>
    <row r="228" ht="10.050000000000001" customHeight="1" x14ac:dyDescent="0.25"/>
    <row r="229" ht="10.050000000000001" customHeight="1" x14ac:dyDescent="0.25"/>
    <row r="230" ht="10.050000000000001" customHeight="1" x14ac:dyDescent="0.25"/>
    <row r="231" ht="10.050000000000001" customHeight="1" x14ac:dyDescent="0.25"/>
    <row r="232" ht="10.050000000000001" customHeight="1" x14ac:dyDescent="0.25"/>
    <row r="233" ht="10.050000000000001" customHeight="1" x14ac:dyDescent="0.25"/>
    <row r="234" ht="10.050000000000001" customHeight="1" x14ac:dyDescent="0.25"/>
    <row r="235" ht="10.050000000000001" customHeight="1" x14ac:dyDescent="0.25"/>
    <row r="236" ht="10.050000000000001" customHeight="1" x14ac:dyDescent="0.25"/>
    <row r="237" ht="10.050000000000001" customHeight="1" x14ac:dyDescent="0.25"/>
    <row r="238" ht="10.050000000000001" customHeight="1" x14ac:dyDescent="0.25"/>
    <row r="239" ht="10.050000000000001" customHeight="1" x14ac:dyDescent="0.25"/>
    <row r="240" ht="10.050000000000001" customHeight="1" x14ac:dyDescent="0.25"/>
    <row r="241" ht="10.050000000000001" customHeight="1" x14ac:dyDescent="0.25"/>
    <row r="242" ht="10.050000000000001" customHeight="1" x14ac:dyDescent="0.25"/>
    <row r="243" ht="10.050000000000001" customHeight="1" x14ac:dyDescent="0.25"/>
    <row r="244" ht="10.050000000000001" customHeight="1" x14ac:dyDescent="0.25"/>
    <row r="245" ht="10.050000000000001" customHeight="1" x14ac:dyDescent="0.25"/>
    <row r="246" ht="10.050000000000001" customHeight="1" x14ac:dyDescent="0.25"/>
    <row r="247" ht="10.050000000000001" customHeight="1" x14ac:dyDescent="0.25"/>
    <row r="248" ht="10.050000000000001" customHeight="1" x14ac:dyDescent="0.25"/>
    <row r="249" ht="10.050000000000001" customHeight="1" x14ac:dyDescent="0.25"/>
    <row r="250" ht="10.050000000000001" customHeight="1" x14ac:dyDescent="0.25"/>
    <row r="251" ht="10.050000000000001" customHeight="1" x14ac:dyDescent="0.25"/>
    <row r="252" ht="10.050000000000001" customHeight="1" x14ac:dyDescent="0.25"/>
    <row r="253" ht="10.050000000000001" customHeight="1" x14ac:dyDescent="0.25"/>
    <row r="254" ht="10.050000000000001" customHeight="1" x14ac:dyDescent="0.25"/>
    <row r="255" ht="10.050000000000001" customHeight="1" x14ac:dyDescent="0.25"/>
    <row r="256" ht="10.050000000000001" customHeight="1" x14ac:dyDescent="0.25"/>
    <row r="257" ht="10.050000000000001" customHeight="1" x14ac:dyDescent="0.25"/>
    <row r="258" ht="10.050000000000001" customHeight="1" x14ac:dyDescent="0.25"/>
    <row r="259" ht="10.050000000000001" customHeight="1" x14ac:dyDescent="0.25"/>
    <row r="260" ht="10.050000000000001" customHeight="1" x14ac:dyDescent="0.25"/>
    <row r="261" ht="10.050000000000001" customHeight="1" x14ac:dyDescent="0.25"/>
    <row r="262" ht="10.050000000000001" customHeight="1" x14ac:dyDescent="0.25"/>
    <row r="263" ht="10.050000000000001" customHeight="1" x14ac:dyDescent="0.25"/>
    <row r="264" ht="10.050000000000001" customHeight="1" x14ac:dyDescent="0.25"/>
    <row r="265" ht="10.050000000000001" customHeight="1" x14ac:dyDescent="0.25"/>
    <row r="266" ht="10.050000000000001" customHeight="1" x14ac:dyDescent="0.25"/>
    <row r="267" ht="10.050000000000001" customHeight="1" x14ac:dyDescent="0.25"/>
    <row r="268" ht="10.050000000000001" customHeight="1" x14ac:dyDescent="0.25"/>
    <row r="269" ht="10.050000000000001" customHeight="1" x14ac:dyDescent="0.25"/>
    <row r="270" ht="10.050000000000001" customHeight="1" x14ac:dyDescent="0.25"/>
    <row r="271" ht="10.050000000000001" customHeight="1" x14ac:dyDescent="0.25"/>
    <row r="272" ht="10.050000000000001" customHeight="1" x14ac:dyDescent="0.25"/>
    <row r="273" ht="10.050000000000001" customHeight="1" x14ac:dyDescent="0.25"/>
    <row r="274" ht="10.050000000000001" customHeight="1" x14ac:dyDescent="0.25"/>
    <row r="275" ht="10.050000000000001" customHeight="1" x14ac:dyDescent="0.25"/>
    <row r="276" ht="10.050000000000001" customHeight="1" x14ac:dyDescent="0.25"/>
    <row r="277" ht="10.050000000000001" customHeight="1" x14ac:dyDescent="0.25"/>
    <row r="278" ht="10.050000000000001" customHeight="1" x14ac:dyDescent="0.25"/>
    <row r="279" ht="10.050000000000001" customHeight="1" x14ac:dyDescent="0.25"/>
    <row r="280" ht="10.050000000000001" customHeight="1" x14ac:dyDescent="0.25"/>
    <row r="281" ht="10.050000000000001" customHeight="1" x14ac:dyDescent="0.25"/>
    <row r="282" ht="10.050000000000001" customHeight="1" x14ac:dyDescent="0.25"/>
    <row r="283" ht="10.050000000000001" customHeight="1" x14ac:dyDescent="0.25"/>
    <row r="284" ht="10.050000000000001" customHeight="1" x14ac:dyDescent="0.25"/>
    <row r="285" ht="10.050000000000001" customHeight="1" x14ac:dyDescent="0.25"/>
    <row r="286" ht="10.050000000000001" customHeight="1" x14ac:dyDescent="0.25"/>
    <row r="287" ht="10.050000000000001" customHeight="1" x14ac:dyDescent="0.25"/>
    <row r="288" ht="10.050000000000001" customHeight="1" x14ac:dyDescent="0.25"/>
    <row r="289" ht="10.050000000000001" customHeight="1" x14ac:dyDescent="0.25"/>
    <row r="290" ht="10.050000000000001" customHeight="1" x14ac:dyDescent="0.25"/>
    <row r="291" ht="10.050000000000001" customHeight="1" x14ac:dyDescent="0.25"/>
    <row r="292" ht="10.050000000000001" customHeight="1" x14ac:dyDescent="0.25"/>
    <row r="293" ht="10.050000000000001" customHeight="1" x14ac:dyDescent="0.25"/>
    <row r="294" ht="10.050000000000001" customHeight="1" x14ac:dyDescent="0.25"/>
    <row r="295" ht="10.050000000000001" customHeight="1" x14ac:dyDescent="0.25"/>
    <row r="296" ht="10.050000000000001" customHeight="1" x14ac:dyDescent="0.25"/>
    <row r="297" ht="10.050000000000001" customHeight="1" x14ac:dyDescent="0.25"/>
    <row r="298" ht="10.050000000000001" customHeight="1" x14ac:dyDescent="0.25"/>
    <row r="299" ht="10.050000000000001" customHeight="1" x14ac:dyDescent="0.25"/>
    <row r="300" ht="10.050000000000001" customHeight="1" x14ac:dyDescent="0.25"/>
    <row r="301" ht="10.050000000000001" customHeight="1" x14ac:dyDescent="0.25"/>
    <row r="302" ht="10.050000000000001" customHeight="1" x14ac:dyDescent="0.25"/>
    <row r="303" ht="10.050000000000001" customHeight="1" x14ac:dyDescent="0.25"/>
    <row r="304" ht="10.050000000000001" customHeight="1" x14ac:dyDescent="0.25"/>
    <row r="305" ht="10.050000000000001" customHeight="1" x14ac:dyDescent="0.25"/>
    <row r="306" ht="10.050000000000001" customHeight="1" x14ac:dyDescent="0.25"/>
    <row r="307" ht="10.050000000000001" customHeight="1" x14ac:dyDescent="0.25"/>
    <row r="308" ht="10.050000000000001" customHeight="1" x14ac:dyDescent="0.25"/>
    <row r="309" ht="10.050000000000001" customHeight="1" x14ac:dyDescent="0.25"/>
    <row r="310" ht="10.050000000000001" customHeight="1" x14ac:dyDescent="0.25"/>
    <row r="311" ht="10.050000000000001" customHeight="1" x14ac:dyDescent="0.25"/>
    <row r="312" ht="10.050000000000001" customHeight="1" x14ac:dyDescent="0.25"/>
    <row r="313" ht="10.050000000000001" customHeight="1" x14ac:dyDescent="0.25"/>
    <row r="314" ht="10.050000000000001" customHeight="1" x14ac:dyDescent="0.25"/>
    <row r="315" ht="10.050000000000001" customHeight="1" x14ac:dyDescent="0.25"/>
    <row r="316" ht="10.050000000000001" customHeight="1" x14ac:dyDescent="0.25"/>
    <row r="317" ht="10.050000000000001" customHeight="1" x14ac:dyDescent="0.25"/>
    <row r="318" ht="10.050000000000001" customHeight="1" x14ac:dyDescent="0.25"/>
    <row r="319" ht="10.050000000000001" customHeight="1" x14ac:dyDescent="0.25"/>
    <row r="320" ht="10.050000000000001" customHeight="1" x14ac:dyDescent="0.25"/>
    <row r="321" ht="10.050000000000001" customHeight="1" x14ac:dyDescent="0.25"/>
    <row r="322" ht="10.050000000000001" customHeight="1" x14ac:dyDescent="0.25"/>
    <row r="323" ht="10.050000000000001" customHeight="1" x14ac:dyDescent="0.25"/>
    <row r="324" ht="10.050000000000001" customHeight="1" x14ac:dyDescent="0.25"/>
    <row r="325" ht="10.050000000000001" customHeight="1" x14ac:dyDescent="0.25"/>
    <row r="326" ht="10.050000000000001" customHeight="1" x14ac:dyDescent="0.25"/>
    <row r="327" ht="10.050000000000001" customHeight="1" x14ac:dyDescent="0.25"/>
    <row r="328" ht="10.050000000000001" customHeight="1" x14ac:dyDescent="0.25"/>
    <row r="329" ht="10.050000000000001" customHeight="1" x14ac:dyDescent="0.25"/>
    <row r="330" ht="10.050000000000001" customHeight="1" x14ac:dyDescent="0.25"/>
    <row r="331" ht="10.050000000000001" customHeight="1" x14ac:dyDescent="0.25"/>
    <row r="332" ht="10.050000000000001" customHeight="1" x14ac:dyDescent="0.25"/>
    <row r="333" ht="10.050000000000001" customHeight="1" x14ac:dyDescent="0.25"/>
    <row r="334" ht="10.050000000000001" customHeight="1" x14ac:dyDescent="0.25"/>
    <row r="335" ht="10.050000000000001" customHeight="1" x14ac:dyDescent="0.25"/>
    <row r="336" ht="10.050000000000001" customHeight="1" x14ac:dyDescent="0.25"/>
    <row r="337" ht="10.050000000000001" customHeight="1" x14ac:dyDescent="0.25"/>
    <row r="338" ht="10.050000000000001" customHeight="1" x14ac:dyDescent="0.25"/>
    <row r="339" ht="10.050000000000001" customHeight="1" x14ac:dyDescent="0.25"/>
    <row r="340" ht="10.050000000000001" customHeight="1" x14ac:dyDescent="0.25"/>
    <row r="341" ht="10.050000000000001" customHeight="1" x14ac:dyDescent="0.25"/>
    <row r="342" ht="10.050000000000001" customHeight="1" x14ac:dyDescent="0.25"/>
    <row r="343" ht="10.050000000000001" customHeight="1" x14ac:dyDescent="0.25"/>
    <row r="344" ht="10.050000000000001" customHeight="1" x14ac:dyDescent="0.25"/>
    <row r="345" ht="10.050000000000001" customHeight="1" x14ac:dyDescent="0.25"/>
    <row r="346" ht="10.050000000000001" customHeight="1" x14ac:dyDescent="0.25"/>
    <row r="347" ht="10.050000000000001" customHeight="1" x14ac:dyDescent="0.25"/>
    <row r="348" ht="10.050000000000001" customHeight="1" x14ac:dyDescent="0.25"/>
    <row r="349" ht="10.050000000000001" customHeight="1" x14ac:dyDescent="0.25"/>
    <row r="350" ht="10.050000000000001" customHeight="1" x14ac:dyDescent="0.25"/>
    <row r="351" ht="10.050000000000001" customHeight="1" x14ac:dyDescent="0.25"/>
    <row r="352" ht="10.050000000000001" customHeight="1" x14ac:dyDescent="0.25"/>
    <row r="353" ht="10.050000000000001" customHeight="1" x14ac:dyDescent="0.25"/>
    <row r="354" ht="10.050000000000001" customHeight="1" x14ac:dyDescent="0.25"/>
    <row r="355" ht="10.050000000000001" customHeight="1" x14ac:dyDescent="0.25"/>
    <row r="356" ht="10.050000000000001" customHeight="1" x14ac:dyDescent="0.25"/>
    <row r="357" ht="10.050000000000001" customHeight="1" x14ac:dyDescent="0.25"/>
    <row r="358" ht="10.050000000000001" customHeight="1" x14ac:dyDescent="0.25"/>
    <row r="359" ht="10.050000000000001" customHeight="1" x14ac:dyDescent="0.25"/>
    <row r="360" ht="10.050000000000001" customHeight="1" x14ac:dyDescent="0.25"/>
    <row r="361" ht="10.050000000000001" customHeight="1" x14ac:dyDescent="0.25"/>
    <row r="362" ht="10.050000000000001" customHeight="1" x14ac:dyDescent="0.25"/>
    <row r="363" ht="10.050000000000001" customHeight="1" x14ac:dyDescent="0.25"/>
    <row r="364" ht="10.050000000000001" customHeight="1" x14ac:dyDescent="0.25"/>
    <row r="365" ht="10.050000000000001" customHeight="1" x14ac:dyDescent="0.25"/>
    <row r="366" ht="10.050000000000001" customHeight="1" x14ac:dyDescent="0.25"/>
    <row r="367" ht="10.050000000000001" customHeight="1" x14ac:dyDescent="0.25"/>
    <row r="368" ht="10.050000000000001" customHeight="1" x14ac:dyDescent="0.25"/>
    <row r="369" ht="10.050000000000001" customHeight="1" x14ac:dyDescent="0.25"/>
    <row r="370" ht="10.050000000000001" customHeight="1" x14ac:dyDescent="0.25"/>
    <row r="371" ht="10.050000000000001" customHeight="1" x14ac:dyDescent="0.25"/>
    <row r="372" ht="10.050000000000001" customHeight="1" x14ac:dyDescent="0.25"/>
    <row r="373" ht="10.050000000000001" customHeight="1" x14ac:dyDescent="0.25"/>
    <row r="374" ht="10.050000000000001" customHeight="1" x14ac:dyDescent="0.25"/>
    <row r="375" ht="10.050000000000001" customHeight="1" x14ac:dyDescent="0.25"/>
    <row r="376" ht="10.050000000000001" customHeight="1" x14ac:dyDescent="0.25"/>
    <row r="377" ht="10.050000000000001" customHeight="1" x14ac:dyDescent="0.25"/>
    <row r="378" ht="10.050000000000001" customHeight="1" x14ac:dyDescent="0.25"/>
    <row r="379" ht="10.050000000000001" customHeight="1" x14ac:dyDescent="0.25"/>
    <row r="380" ht="10.050000000000001" customHeight="1" x14ac:dyDescent="0.25"/>
    <row r="381" ht="10.050000000000001" customHeight="1" x14ac:dyDescent="0.25"/>
    <row r="382" ht="10.050000000000001" customHeight="1" x14ac:dyDescent="0.25"/>
    <row r="383" ht="10.050000000000001" customHeight="1" x14ac:dyDescent="0.25"/>
    <row r="384" ht="10.050000000000001" customHeight="1" x14ac:dyDescent="0.25"/>
    <row r="385" ht="10.050000000000001" customHeight="1" x14ac:dyDescent="0.25"/>
    <row r="386" ht="10.050000000000001" customHeight="1" x14ac:dyDescent="0.25"/>
    <row r="387" ht="10.050000000000001" customHeight="1" x14ac:dyDescent="0.25"/>
    <row r="388" ht="10.050000000000001" customHeight="1" x14ac:dyDescent="0.25"/>
    <row r="389" ht="10.050000000000001" customHeight="1" x14ac:dyDescent="0.25"/>
    <row r="390" ht="10.050000000000001" customHeight="1" x14ac:dyDescent="0.25"/>
    <row r="391" ht="10.050000000000001" customHeight="1" x14ac:dyDescent="0.25"/>
    <row r="392" ht="10.050000000000001" customHeight="1" x14ac:dyDescent="0.25"/>
    <row r="393" ht="10.050000000000001" customHeight="1" x14ac:dyDescent="0.25"/>
    <row r="394" ht="10.050000000000001" customHeight="1" x14ac:dyDescent="0.25"/>
    <row r="395" ht="10.050000000000001" customHeight="1" x14ac:dyDescent="0.25"/>
    <row r="396" ht="10.050000000000001" customHeight="1" x14ac:dyDescent="0.25"/>
    <row r="397" ht="10.050000000000001" customHeight="1" x14ac:dyDescent="0.25"/>
    <row r="398" ht="10.050000000000001" customHeight="1" x14ac:dyDescent="0.25"/>
    <row r="399" ht="10.050000000000001" customHeight="1" x14ac:dyDescent="0.25"/>
    <row r="400" ht="10.050000000000001" customHeight="1" x14ac:dyDescent="0.25"/>
    <row r="401" ht="10.050000000000001" customHeight="1" x14ac:dyDescent="0.25"/>
    <row r="402" ht="10.050000000000001" customHeight="1" x14ac:dyDescent="0.25"/>
    <row r="403" ht="10.050000000000001" customHeight="1" x14ac:dyDescent="0.25"/>
    <row r="404" ht="10.050000000000001" customHeight="1" x14ac:dyDescent="0.25"/>
    <row r="405" ht="10.050000000000001" customHeight="1" x14ac:dyDescent="0.25"/>
    <row r="406" ht="10.050000000000001" customHeight="1" x14ac:dyDescent="0.25"/>
    <row r="407" ht="10.050000000000001" customHeight="1" x14ac:dyDescent="0.25"/>
    <row r="408" ht="10.050000000000001" customHeight="1" x14ac:dyDescent="0.25"/>
    <row r="409" ht="10.050000000000001" customHeight="1" x14ac:dyDescent="0.25"/>
    <row r="410" ht="10.050000000000001" customHeight="1" x14ac:dyDescent="0.25"/>
    <row r="411" ht="10.050000000000001" customHeight="1" x14ac:dyDescent="0.25"/>
    <row r="412" ht="10.050000000000001" customHeight="1" x14ac:dyDescent="0.25"/>
    <row r="413" ht="10.050000000000001" customHeight="1" x14ac:dyDescent="0.25"/>
    <row r="414" ht="10.050000000000001" customHeight="1" x14ac:dyDescent="0.25"/>
    <row r="415" ht="10.050000000000001" customHeight="1" x14ac:dyDescent="0.25"/>
    <row r="416" ht="10.050000000000001" customHeight="1" x14ac:dyDescent="0.25"/>
    <row r="417" ht="10.050000000000001" customHeight="1" x14ac:dyDescent="0.25"/>
    <row r="418" ht="10.050000000000001" customHeight="1" x14ac:dyDescent="0.25"/>
    <row r="419" ht="10.050000000000001" customHeight="1" x14ac:dyDescent="0.25"/>
    <row r="420" ht="10.050000000000001" customHeight="1" x14ac:dyDescent="0.25"/>
    <row r="421" ht="10.050000000000001" customHeight="1" x14ac:dyDescent="0.25"/>
    <row r="422" ht="10.050000000000001" customHeight="1" x14ac:dyDescent="0.25"/>
    <row r="423" ht="10.050000000000001" customHeight="1" x14ac:dyDescent="0.25"/>
    <row r="424" ht="10.050000000000001" customHeight="1" x14ac:dyDescent="0.25"/>
    <row r="425" ht="10.050000000000001" customHeight="1" x14ac:dyDescent="0.25"/>
    <row r="426" ht="10.050000000000001" customHeight="1" x14ac:dyDescent="0.25"/>
    <row r="427" ht="10.050000000000001" customHeight="1" x14ac:dyDescent="0.25"/>
    <row r="428" ht="10.050000000000001" customHeight="1" x14ac:dyDescent="0.25"/>
    <row r="429" ht="10.050000000000001" customHeight="1" x14ac:dyDescent="0.25"/>
    <row r="430" ht="10.050000000000001" customHeight="1" x14ac:dyDescent="0.25"/>
    <row r="431" ht="10.050000000000001" customHeight="1" x14ac:dyDescent="0.25"/>
    <row r="432" ht="10.050000000000001" customHeight="1" x14ac:dyDescent="0.25"/>
    <row r="433" ht="10.050000000000001" customHeight="1" x14ac:dyDescent="0.25"/>
    <row r="434" ht="10.050000000000001" customHeight="1" x14ac:dyDescent="0.25"/>
    <row r="435" ht="10.050000000000001" customHeight="1" x14ac:dyDescent="0.25"/>
    <row r="436" ht="10.050000000000001" customHeight="1" x14ac:dyDescent="0.25"/>
    <row r="437" ht="10.050000000000001" customHeight="1" x14ac:dyDescent="0.25"/>
    <row r="438" ht="10.050000000000001" customHeight="1" x14ac:dyDescent="0.25"/>
    <row r="439" ht="10.050000000000001" customHeight="1" x14ac:dyDescent="0.25"/>
    <row r="440" ht="10.050000000000001" customHeight="1" x14ac:dyDescent="0.25"/>
    <row r="441" ht="10.050000000000001" customHeight="1" x14ac:dyDescent="0.25"/>
    <row r="442" ht="10.050000000000001" customHeight="1" x14ac:dyDescent="0.25"/>
    <row r="443" ht="10.050000000000001" customHeight="1" x14ac:dyDescent="0.25"/>
    <row r="444" ht="10.050000000000001" customHeight="1" x14ac:dyDescent="0.25"/>
    <row r="445" ht="10.050000000000001" customHeight="1" x14ac:dyDescent="0.25"/>
    <row r="446" ht="10.050000000000001" customHeight="1" x14ac:dyDescent="0.25"/>
    <row r="447" ht="10.050000000000001" customHeight="1" x14ac:dyDescent="0.25"/>
    <row r="448" ht="10.050000000000001" customHeight="1" x14ac:dyDescent="0.25"/>
    <row r="449" ht="10.050000000000001" customHeight="1" x14ac:dyDescent="0.25"/>
    <row r="450" ht="10.050000000000001" customHeight="1" x14ac:dyDescent="0.25"/>
    <row r="451" ht="10.050000000000001" customHeight="1" x14ac:dyDescent="0.25"/>
    <row r="452" ht="10.050000000000001" customHeight="1" x14ac:dyDescent="0.25"/>
    <row r="453" ht="10.050000000000001" customHeight="1" x14ac:dyDescent="0.25"/>
    <row r="454" ht="10.050000000000001" customHeight="1" x14ac:dyDescent="0.25"/>
    <row r="455" ht="10.050000000000001" customHeight="1" x14ac:dyDescent="0.25"/>
    <row r="456" ht="10.050000000000001" customHeight="1" x14ac:dyDescent="0.25"/>
    <row r="457" ht="10.050000000000001" customHeight="1" x14ac:dyDescent="0.25"/>
    <row r="458" ht="10.050000000000001" customHeight="1" x14ac:dyDescent="0.25"/>
    <row r="459" ht="10.050000000000001" customHeight="1" x14ac:dyDescent="0.25"/>
    <row r="460" ht="10.050000000000001" customHeight="1" x14ac:dyDescent="0.25"/>
    <row r="461" ht="10.050000000000001" customHeight="1" x14ac:dyDescent="0.25"/>
    <row r="462" ht="10.050000000000001" customHeight="1" x14ac:dyDescent="0.25"/>
    <row r="463" ht="10.050000000000001" customHeight="1" x14ac:dyDescent="0.25"/>
    <row r="464" ht="10.050000000000001" customHeight="1" x14ac:dyDescent="0.25"/>
    <row r="465" ht="10.050000000000001" customHeight="1" x14ac:dyDescent="0.25"/>
    <row r="466" ht="10.050000000000001" customHeight="1" x14ac:dyDescent="0.25"/>
    <row r="467" ht="10.050000000000001" customHeight="1" x14ac:dyDescent="0.25"/>
    <row r="468" ht="10.050000000000001" customHeight="1" x14ac:dyDescent="0.25"/>
    <row r="469" ht="10.050000000000001" customHeight="1" x14ac:dyDescent="0.25"/>
    <row r="470" ht="10.050000000000001" customHeight="1" x14ac:dyDescent="0.25"/>
    <row r="471" ht="10.050000000000001" customHeight="1" x14ac:dyDescent="0.25"/>
    <row r="472" ht="10.050000000000001" customHeight="1" x14ac:dyDescent="0.25"/>
    <row r="473" ht="10.050000000000001" customHeight="1" x14ac:dyDescent="0.25"/>
    <row r="474" ht="10.050000000000001" customHeight="1" x14ac:dyDescent="0.25"/>
    <row r="475" ht="10.050000000000001" customHeight="1" x14ac:dyDescent="0.25"/>
    <row r="476" ht="10.050000000000001" customHeight="1" x14ac:dyDescent="0.25"/>
    <row r="477" ht="10.050000000000001" customHeight="1" x14ac:dyDescent="0.25"/>
    <row r="478" ht="10.050000000000001" customHeight="1" x14ac:dyDescent="0.25"/>
    <row r="479" ht="10.050000000000001" customHeight="1" x14ac:dyDescent="0.25"/>
    <row r="480" ht="10.050000000000001" customHeight="1" x14ac:dyDescent="0.25"/>
    <row r="481" ht="10.050000000000001" customHeight="1" x14ac:dyDescent="0.25"/>
    <row r="482" ht="10.050000000000001" customHeight="1" x14ac:dyDescent="0.25"/>
    <row r="483" ht="10.050000000000001" customHeight="1" x14ac:dyDescent="0.25"/>
    <row r="484" ht="10.050000000000001" customHeight="1" x14ac:dyDescent="0.25"/>
    <row r="485" ht="10.050000000000001" customHeight="1" x14ac:dyDescent="0.25"/>
    <row r="486" ht="10.050000000000001" customHeight="1" x14ac:dyDescent="0.25"/>
    <row r="487" ht="10.050000000000001" customHeight="1" x14ac:dyDescent="0.25"/>
    <row r="488" ht="10.050000000000001" customHeight="1" x14ac:dyDescent="0.25"/>
    <row r="489" ht="10.050000000000001" customHeight="1" x14ac:dyDescent="0.25"/>
    <row r="490" ht="10.050000000000001" customHeight="1" x14ac:dyDescent="0.25"/>
    <row r="491" ht="10.050000000000001" customHeight="1" x14ac:dyDescent="0.25"/>
    <row r="492" ht="10.050000000000001" customHeight="1" x14ac:dyDescent="0.25"/>
    <row r="493" ht="10.050000000000001" customHeight="1" x14ac:dyDescent="0.25"/>
    <row r="494" ht="10.050000000000001" customHeight="1" x14ac:dyDescent="0.25"/>
    <row r="495" ht="10.050000000000001" customHeight="1" x14ac:dyDescent="0.25"/>
    <row r="496" ht="10.050000000000001" customHeight="1" x14ac:dyDescent="0.25"/>
    <row r="497" ht="10.050000000000001" customHeight="1" x14ac:dyDescent="0.25"/>
    <row r="498" ht="10.050000000000001" customHeight="1" x14ac:dyDescent="0.25"/>
    <row r="499" ht="10.050000000000001" customHeight="1" x14ac:dyDescent="0.25"/>
    <row r="500" ht="10.050000000000001" customHeight="1" x14ac:dyDescent="0.25"/>
    <row r="501" ht="10.050000000000001" customHeight="1" x14ac:dyDescent="0.25"/>
    <row r="502" ht="10.050000000000001" customHeight="1" x14ac:dyDescent="0.25"/>
    <row r="503" ht="10.050000000000001" customHeight="1" x14ac:dyDescent="0.25"/>
    <row r="504" ht="10.050000000000001" customHeight="1" x14ac:dyDescent="0.25"/>
    <row r="505" ht="10.050000000000001" customHeight="1" x14ac:dyDescent="0.25"/>
    <row r="506" ht="10.050000000000001" customHeight="1" x14ac:dyDescent="0.25"/>
    <row r="507" ht="10.050000000000001" customHeight="1" x14ac:dyDescent="0.25"/>
    <row r="508" ht="10.050000000000001" customHeight="1" x14ac:dyDescent="0.25"/>
    <row r="509" ht="10.050000000000001" customHeight="1" x14ac:dyDescent="0.25"/>
    <row r="510" ht="10.050000000000001" customHeight="1" x14ac:dyDescent="0.25"/>
    <row r="511" ht="10.050000000000001" customHeight="1" x14ac:dyDescent="0.25"/>
    <row r="512" ht="10.050000000000001" customHeight="1" x14ac:dyDescent="0.25"/>
    <row r="513" ht="10.050000000000001" customHeight="1" x14ac:dyDescent="0.25"/>
    <row r="514" ht="10.050000000000001" customHeight="1" x14ac:dyDescent="0.25"/>
    <row r="515" ht="10.050000000000001" customHeight="1" x14ac:dyDescent="0.25"/>
    <row r="516" ht="10.050000000000001" customHeight="1" x14ac:dyDescent="0.25"/>
    <row r="517" ht="10.050000000000001" customHeight="1" x14ac:dyDescent="0.25"/>
    <row r="518" ht="10.050000000000001" customHeight="1" x14ac:dyDescent="0.25"/>
    <row r="519" ht="10.050000000000001" customHeight="1" x14ac:dyDescent="0.25"/>
    <row r="520" ht="10.050000000000001" customHeight="1" x14ac:dyDescent="0.25"/>
    <row r="521" ht="10.050000000000001" customHeight="1" x14ac:dyDescent="0.25"/>
    <row r="522" ht="10.050000000000001" customHeight="1" x14ac:dyDescent="0.25"/>
    <row r="523" ht="10.050000000000001" customHeight="1" x14ac:dyDescent="0.25"/>
    <row r="524" ht="10.050000000000001" customHeight="1" x14ac:dyDescent="0.25"/>
    <row r="525" ht="10.050000000000001" customHeight="1" x14ac:dyDescent="0.25"/>
    <row r="526" ht="10.050000000000001" customHeight="1" x14ac:dyDescent="0.25"/>
    <row r="527" ht="10.050000000000001" customHeight="1" x14ac:dyDescent="0.25"/>
    <row r="528" ht="10.050000000000001" customHeight="1" x14ac:dyDescent="0.25"/>
    <row r="529" ht="10.050000000000001" customHeight="1" x14ac:dyDescent="0.25"/>
    <row r="530" ht="10.050000000000001" customHeight="1" x14ac:dyDescent="0.25"/>
    <row r="531" ht="10.050000000000001" customHeight="1" x14ac:dyDescent="0.25"/>
    <row r="532" ht="10.050000000000001" customHeight="1" x14ac:dyDescent="0.25"/>
    <row r="533" ht="10.050000000000001" customHeight="1" x14ac:dyDescent="0.25"/>
    <row r="534" ht="10.050000000000001" customHeight="1" x14ac:dyDescent="0.25"/>
    <row r="535" ht="10.050000000000001" customHeight="1" x14ac:dyDescent="0.25"/>
    <row r="536" ht="10.050000000000001" customHeight="1" x14ac:dyDescent="0.25"/>
    <row r="537" ht="10.050000000000001" customHeight="1" x14ac:dyDescent="0.25"/>
    <row r="538" ht="10.050000000000001" customHeight="1" x14ac:dyDescent="0.25"/>
    <row r="539" ht="10.050000000000001" customHeight="1" x14ac:dyDescent="0.25"/>
    <row r="540" ht="10.050000000000001" customHeight="1" x14ac:dyDescent="0.25"/>
    <row r="541" ht="10.050000000000001" customHeight="1" x14ac:dyDescent="0.25"/>
    <row r="542" ht="10.050000000000001" customHeight="1" x14ac:dyDescent="0.25"/>
    <row r="543" ht="10.050000000000001" customHeight="1" x14ac:dyDescent="0.25"/>
    <row r="544" ht="10.050000000000001" customHeight="1" x14ac:dyDescent="0.25"/>
    <row r="545" ht="10.050000000000001" customHeight="1" x14ac:dyDescent="0.25"/>
    <row r="546" ht="10.050000000000001" customHeight="1" x14ac:dyDescent="0.25"/>
    <row r="547" ht="10.050000000000001" customHeight="1" x14ac:dyDescent="0.25"/>
    <row r="548" ht="10.050000000000001" customHeight="1" x14ac:dyDescent="0.25"/>
    <row r="549" ht="10.050000000000001" customHeight="1" x14ac:dyDescent="0.25"/>
    <row r="550" ht="10.050000000000001" customHeight="1" x14ac:dyDescent="0.25"/>
    <row r="551" ht="10.050000000000001" customHeight="1" x14ac:dyDescent="0.25"/>
    <row r="552" ht="10.050000000000001" customHeight="1" x14ac:dyDescent="0.25"/>
    <row r="553" ht="10.050000000000001" customHeight="1" x14ac:dyDescent="0.25"/>
    <row r="554" ht="10.050000000000001" customHeight="1" x14ac:dyDescent="0.25"/>
    <row r="555" ht="10.050000000000001" customHeight="1" x14ac:dyDescent="0.25"/>
    <row r="556" ht="10.050000000000001" customHeight="1" x14ac:dyDescent="0.25"/>
    <row r="557" ht="10.050000000000001" customHeight="1" x14ac:dyDescent="0.25"/>
    <row r="558" ht="10.050000000000001" customHeight="1" x14ac:dyDescent="0.25"/>
    <row r="559" ht="10.050000000000001" customHeight="1" x14ac:dyDescent="0.25"/>
    <row r="560" ht="10.050000000000001" customHeight="1" x14ac:dyDescent="0.25"/>
    <row r="561" ht="10.050000000000001" customHeight="1" x14ac:dyDescent="0.25"/>
    <row r="562" ht="10.050000000000001" customHeight="1" x14ac:dyDescent="0.25"/>
    <row r="563" ht="10.050000000000001" customHeight="1" x14ac:dyDescent="0.25"/>
    <row r="564" ht="10.050000000000001" customHeight="1" x14ac:dyDescent="0.25"/>
    <row r="565" ht="10.050000000000001" customHeight="1" x14ac:dyDescent="0.25"/>
    <row r="566" ht="10.050000000000001" customHeight="1" x14ac:dyDescent="0.25"/>
    <row r="567" ht="10.050000000000001" customHeight="1" x14ac:dyDescent="0.25"/>
    <row r="568" ht="10.050000000000001" customHeight="1" x14ac:dyDescent="0.25"/>
    <row r="569" ht="10.050000000000001" customHeight="1" x14ac:dyDescent="0.25"/>
    <row r="570" ht="10.050000000000001" customHeight="1" x14ac:dyDescent="0.25"/>
    <row r="571" ht="10.050000000000001" customHeight="1" x14ac:dyDescent="0.25"/>
    <row r="572" ht="10.050000000000001" customHeight="1" x14ac:dyDescent="0.25"/>
    <row r="573" ht="10.050000000000001" customHeight="1" x14ac:dyDescent="0.25"/>
    <row r="574" ht="10.050000000000001" customHeight="1" x14ac:dyDescent="0.25"/>
    <row r="575" ht="10.050000000000001" customHeight="1" x14ac:dyDescent="0.25"/>
    <row r="576" ht="10.050000000000001" customHeight="1" x14ac:dyDescent="0.25"/>
    <row r="577" ht="10.050000000000001" customHeight="1" x14ac:dyDescent="0.25"/>
    <row r="578" ht="10.050000000000001" customHeight="1" x14ac:dyDescent="0.25"/>
    <row r="579" ht="10.050000000000001" customHeight="1" x14ac:dyDescent="0.25"/>
    <row r="580" ht="10.050000000000001" customHeight="1" x14ac:dyDescent="0.25"/>
    <row r="581" ht="10.050000000000001" customHeight="1" x14ac:dyDescent="0.25"/>
    <row r="582" ht="10.050000000000001" customHeight="1" x14ac:dyDescent="0.25"/>
    <row r="583" ht="10.050000000000001" customHeight="1" x14ac:dyDescent="0.25"/>
    <row r="584" ht="10.050000000000001" customHeight="1" x14ac:dyDescent="0.25"/>
    <row r="585" ht="10.050000000000001" customHeight="1" x14ac:dyDescent="0.25"/>
    <row r="586" ht="10.050000000000001" customHeight="1" x14ac:dyDescent="0.25"/>
    <row r="587" ht="10.050000000000001" customHeight="1" x14ac:dyDescent="0.25"/>
    <row r="588" ht="10.050000000000001" customHeight="1" x14ac:dyDescent="0.25"/>
    <row r="589" ht="10.050000000000001" customHeight="1" x14ac:dyDescent="0.25"/>
    <row r="590" ht="10.050000000000001" customHeight="1" x14ac:dyDescent="0.25"/>
    <row r="591" ht="10.050000000000001" customHeight="1" x14ac:dyDescent="0.25"/>
    <row r="592" ht="10.050000000000001" customHeight="1" x14ac:dyDescent="0.25"/>
    <row r="593" ht="10.050000000000001" customHeight="1" x14ac:dyDescent="0.25"/>
    <row r="594" ht="10.050000000000001" customHeight="1" x14ac:dyDescent="0.25"/>
    <row r="595" ht="10.050000000000001" customHeight="1" x14ac:dyDescent="0.25"/>
    <row r="596" ht="10.050000000000001" customHeight="1" x14ac:dyDescent="0.25"/>
    <row r="597" ht="10.050000000000001" customHeight="1" x14ac:dyDescent="0.25"/>
    <row r="598" ht="10.050000000000001" customHeight="1" x14ac:dyDescent="0.25"/>
    <row r="599" ht="10.050000000000001" customHeight="1" x14ac:dyDescent="0.25"/>
    <row r="600" ht="10.050000000000001" customHeight="1" x14ac:dyDescent="0.25"/>
    <row r="601" ht="10.050000000000001" customHeight="1" x14ac:dyDescent="0.25"/>
    <row r="602" ht="10.050000000000001" customHeight="1" x14ac:dyDescent="0.25"/>
    <row r="603" ht="10.050000000000001" customHeight="1" x14ac:dyDescent="0.25"/>
    <row r="604" ht="10.050000000000001" customHeight="1" x14ac:dyDescent="0.25"/>
    <row r="605" ht="10.050000000000001" customHeight="1" x14ac:dyDescent="0.25"/>
    <row r="606" ht="10.050000000000001" customHeight="1" x14ac:dyDescent="0.25"/>
    <row r="607" ht="10.050000000000001" customHeight="1" x14ac:dyDescent="0.25"/>
    <row r="608" ht="10.050000000000001" customHeight="1" x14ac:dyDescent="0.25"/>
    <row r="609" ht="10.050000000000001" customHeight="1" x14ac:dyDescent="0.25"/>
    <row r="610" ht="10.050000000000001" customHeight="1" x14ac:dyDescent="0.25"/>
    <row r="611" ht="10.050000000000001" customHeight="1" x14ac:dyDescent="0.25"/>
    <row r="612" ht="10.050000000000001" customHeight="1" x14ac:dyDescent="0.25"/>
    <row r="613" ht="10.050000000000001" customHeight="1" x14ac:dyDescent="0.25"/>
    <row r="614" ht="10.050000000000001" customHeight="1" x14ac:dyDescent="0.25"/>
    <row r="615" ht="10.050000000000001" customHeight="1" x14ac:dyDescent="0.25"/>
    <row r="616" ht="10.050000000000001" customHeight="1" x14ac:dyDescent="0.25"/>
    <row r="617" ht="10.050000000000001" customHeight="1" x14ac:dyDescent="0.25"/>
    <row r="618" ht="10.050000000000001" customHeight="1" x14ac:dyDescent="0.25"/>
    <row r="619" ht="10.050000000000001" customHeight="1" x14ac:dyDescent="0.25"/>
    <row r="620" ht="10.050000000000001" customHeight="1" x14ac:dyDescent="0.25"/>
    <row r="621" ht="10.050000000000001" customHeight="1" x14ac:dyDescent="0.25"/>
    <row r="622" ht="10.050000000000001" customHeight="1" x14ac:dyDescent="0.25"/>
    <row r="623" ht="10.050000000000001" customHeight="1" x14ac:dyDescent="0.25"/>
    <row r="624" ht="10.050000000000001" customHeight="1" x14ac:dyDescent="0.25"/>
    <row r="625" ht="10.050000000000001" customHeight="1" x14ac:dyDescent="0.25"/>
    <row r="626" ht="10.050000000000001" customHeight="1" x14ac:dyDescent="0.25"/>
    <row r="627" ht="10.050000000000001" customHeight="1" x14ac:dyDescent="0.25"/>
    <row r="628" ht="10.050000000000001" customHeight="1" x14ac:dyDescent="0.25"/>
    <row r="629" ht="10.050000000000001" customHeight="1" x14ac:dyDescent="0.25"/>
    <row r="630" ht="10.050000000000001" customHeight="1" x14ac:dyDescent="0.25"/>
    <row r="631" ht="10.050000000000001" customHeight="1" x14ac:dyDescent="0.25"/>
    <row r="632" ht="10.050000000000001" customHeight="1" x14ac:dyDescent="0.25"/>
    <row r="633" ht="10.050000000000001" customHeight="1" x14ac:dyDescent="0.25"/>
    <row r="634" ht="10.050000000000001" customHeight="1" x14ac:dyDescent="0.25"/>
    <row r="635" ht="10.050000000000001" customHeight="1" x14ac:dyDescent="0.25"/>
    <row r="636" ht="10.050000000000001" customHeight="1" x14ac:dyDescent="0.25"/>
    <row r="637" ht="10.050000000000001" customHeight="1" x14ac:dyDescent="0.25"/>
    <row r="638" ht="10.050000000000001" customHeight="1" x14ac:dyDescent="0.25"/>
    <row r="639" ht="10.050000000000001" customHeight="1" x14ac:dyDescent="0.25"/>
    <row r="640" ht="10.050000000000001" customHeight="1" x14ac:dyDescent="0.25"/>
    <row r="641" ht="10.050000000000001" customHeight="1" x14ac:dyDescent="0.25"/>
    <row r="642" ht="10.050000000000001" customHeight="1" x14ac:dyDescent="0.25"/>
    <row r="643" ht="10.050000000000001" customHeight="1" x14ac:dyDescent="0.25"/>
    <row r="644" ht="10.050000000000001" customHeight="1" x14ac:dyDescent="0.25"/>
    <row r="645" ht="10.050000000000001" customHeight="1" x14ac:dyDescent="0.25"/>
    <row r="646" ht="10.050000000000001" customHeight="1" x14ac:dyDescent="0.25"/>
    <row r="647" ht="10.050000000000001" customHeight="1" x14ac:dyDescent="0.25"/>
    <row r="648" ht="10.050000000000001" customHeight="1" x14ac:dyDescent="0.25"/>
    <row r="649" ht="10.050000000000001" customHeight="1" x14ac:dyDescent="0.25"/>
    <row r="650" ht="10.050000000000001" customHeight="1" x14ac:dyDescent="0.25"/>
    <row r="651" ht="10.050000000000001" customHeight="1" x14ac:dyDescent="0.25"/>
    <row r="652" ht="10.050000000000001" customHeight="1" x14ac:dyDescent="0.25"/>
    <row r="653" ht="10.050000000000001" customHeight="1" x14ac:dyDescent="0.25"/>
    <row r="654" ht="10.050000000000001" customHeight="1" x14ac:dyDescent="0.25"/>
    <row r="655" ht="10.050000000000001" customHeight="1" x14ac:dyDescent="0.25"/>
    <row r="656" ht="10.050000000000001" customHeight="1" x14ac:dyDescent="0.25"/>
    <row r="657" ht="10.050000000000001" customHeight="1" x14ac:dyDescent="0.25"/>
    <row r="658" ht="10.050000000000001" customHeight="1" x14ac:dyDescent="0.25"/>
    <row r="659" ht="10.050000000000001" customHeight="1" x14ac:dyDescent="0.25"/>
    <row r="660" ht="10.050000000000001" customHeight="1" x14ac:dyDescent="0.25"/>
    <row r="661" ht="10.050000000000001" customHeight="1" x14ac:dyDescent="0.25"/>
    <row r="662" ht="10.050000000000001" customHeight="1" x14ac:dyDescent="0.25"/>
    <row r="663" ht="10.050000000000001" customHeight="1" x14ac:dyDescent="0.25"/>
    <row r="664" ht="10.050000000000001" customHeight="1" x14ac:dyDescent="0.25"/>
    <row r="665" ht="10.050000000000001" customHeight="1" x14ac:dyDescent="0.25"/>
    <row r="666" ht="10.050000000000001" customHeight="1" x14ac:dyDescent="0.25"/>
    <row r="667" ht="10.050000000000001" customHeight="1" x14ac:dyDescent="0.25"/>
    <row r="668" ht="10.050000000000001" customHeight="1" x14ac:dyDescent="0.25"/>
    <row r="669" ht="10.050000000000001" customHeight="1" x14ac:dyDescent="0.25"/>
    <row r="670" ht="10.050000000000001" customHeight="1" x14ac:dyDescent="0.25"/>
    <row r="671" ht="10.050000000000001" customHeight="1" x14ac:dyDescent="0.25"/>
    <row r="672" ht="10.050000000000001" customHeight="1" x14ac:dyDescent="0.25"/>
    <row r="673" ht="10.050000000000001" customHeight="1" x14ac:dyDescent="0.25"/>
    <row r="674" ht="10.050000000000001" customHeight="1" x14ac:dyDescent="0.25"/>
    <row r="675" ht="10.050000000000001" customHeight="1" x14ac:dyDescent="0.25"/>
    <row r="676" ht="10.050000000000001" customHeight="1" x14ac:dyDescent="0.25"/>
    <row r="677" ht="10.050000000000001" customHeight="1" x14ac:dyDescent="0.25"/>
    <row r="678" ht="10.050000000000001" customHeight="1" x14ac:dyDescent="0.25"/>
    <row r="679" ht="10.050000000000001" customHeight="1" x14ac:dyDescent="0.25"/>
    <row r="680" ht="10.050000000000001" customHeight="1" x14ac:dyDescent="0.25"/>
    <row r="681" ht="10.050000000000001" customHeight="1" x14ac:dyDescent="0.25"/>
    <row r="682" ht="10.050000000000001" customHeight="1" x14ac:dyDescent="0.25"/>
    <row r="683" ht="10.050000000000001" customHeight="1" x14ac:dyDescent="0.25"/>
    <row r="684" ht="10.050000000000001" customHeight="1" x14ac:dyDescent="0.25"/>
    <row r="685" ht="10.050000000000001" customHeight="1" x14ac:dyDescent="0.25"/>
    <row r="686" ht="10.050000000000001" customHeight="1" x14ac:dyDescent="0.25"/>
    <row r="687" ht="10.050000000000001" customHeight="1" x14ac:dyDescent="0.25"/>
    <row r="688" ht="10.050000000000001" customHeight="1" x14ac:dyDescent="0.25"/>
    <row r="689" ht="10.050000000000001" customHeight="1" x14ac:dyDescent="0.25"/>
    <row r="690" ht="10.050000000000001" customHeight="1" x14ac:dyDescent="0.25"/>
    <row r="691" ht="10.050000000000001" customHeight="1" x14ac:dyDescent="0.25"/>
    <row r="692" ht="10.050000000000001" customHeight="1" x14ac:dyDescent="0.25"/>
    <row r="693" ht="10.050000000000001" customHeight="1" x14ac:dyDescent="0.25"/>
    <row r="694" ht="10.050000000000001" customHeight="1" x14ac:dyDescent="0.25"/>
    <row r="695" ht="10.050000000000001" customHeight="1" x14ac:dyDescent="0.25"/>
    <row r="696" ht="10.050000000000001" customHeight="1" x14ac:dyDescent="0.25"/>
    <row r="697" ht="10.050000000000001" customHeight="1" x14ac:dyDescent="0.25"/>
    <row r="698" ht="10.050000000000001" customHeight="1" x14ac:dyDescent="0.25"/>
    <row r="699" ht="10.050000000000001" customHeight="1" x14ac:dyDescent="0.25"/>
    <row r="700" ht="10.050000000000001" customHeight="1" x14ac:dyDescent="0.25"/>
    <row r="701" ht="10.050000000000001" customHeight="1" x14ac:dyDescent="0.25"/>
    <row r="702" ht="10.050000000000001" customHeight="1" x14ac:dyDescent="0.25"/>
    <row r="703" ht="10.050000000000001" customHeight="1" x14ac:dyDescent="0.25"/>
    <row r="704" ht="10.050000000000001" customHeight="1" x14ac:dyDescent="0.25"/>
    <row r="705" ht="10.050000000000001" customHeight="1" x14ac:dyDescent="0.25"/>
    <row r="706" ht="10.050000000000001" customHeight="1" x14ac:dyDescent="0.25"/>
    <row r="707" ht="10.050000000000001" customHeight="1" x14ac:dyDescent="0.25"/>
    <row r="708" ht="10.050000000000001" customHeight="1" x14ac:dyDescent="0.25"/>
    <row r="709" ht="10.050000000000001" customHeight="1" x14ac:dyDescent="0.25"/>
    <row r="710" ht="10.050000000000001" customHeight="1" x14ac:dyDescent="0.25"/>
    <row r="711" ht="10.050000000000001" customHeight="1" x14ac:dyDescent="0.25"/>
    <row r="712" ht="10.050000000000001" customHeight="1" x14ac:dyDescent="0.25"/>
    <row r="713" ht="10.050000000000001" customHeight="1" x14ac:dyDescent="0.25"/>
    <row r="714" ht="10.050000000000001" customHeight="1" x14ac:dyDescent="0.25"/>
    <row r="715" ht="10.050000000000001" customHeight="1" x14ac:dyDescent="0.25"/>
    <row r="716" ht="10.050000000000001" customHeight="1" x14ac:dyDescent="0.25"/>
    <row r="717" ht="10.050000000000001" customHeight="1" x14ac:dyDescent="0.25"/>
    <row r="718" ht="10.050000000000001" customHeight="1" x14ac:dyDescent="0.25"/>
    <row r="719" ht="10.050000000000001" customHeight="1" x14ac:dyDescent="0.25"/>
    <row r="720" ht="10.050000000000001" customHeight="1" x14ac:dyDescent="0.25"/>
    <row r="721" ht="10.050000000000001" customHeight="1" x14ac:dyDescent="0.25"/>
    <row r="722" ht="10.050000000000001" customHeight="1" x14ac:dyDescent="0.25"/>
    <row r="723" ht="10.050000000000001" customHeight="1" x14ac:dyDescent="0.25"/>
    <row r="724" ht="10.050000000000001" customHeight="1" x14ac:dyDescent="0.25"/>
    <row r="725" ht="10.050000000000001" customHeight="1" x14ac:dyDescent="0.25"/>
    <row r="726" ht="10.050000000000001" customHeight="1" x14ac:dyDescent="0.25"/>
    <row r="727" ht="10.050000000000001" customHeight="1" x14ac:dyDescent="0.25"/>
    <row r="728" ht="10.050000000000001" customHeight="1" x14ac:dyDescent="0.25"/>
    <row r="729" ht="10.050000000000001" customHeight="1" x14ac:dyDescent="0.25"/>
    <row r="730" ht="10.050000000000001" customHeight="1" x14ac:dyDescent="0.25"/>
    <row r="731" ht="10.050000000000001" customHeight="1" x14ac:dyDescent="0.25"/>
    <row r="732" ht="10.050000000000001" customHeight="1" x14ac:dyDescent="0.25"/>
    <row r="733" ht="10.050000000000001" customHeight="1" x14ac:dyDescent="0.25"/>
    <row r="734" ht="10.050000000000001" customHeight="1" x14ac:dyDescent="0.25"/>
    <row r="735" ht="10.050000000000001" customHeight="1" x14ac:dyDescent="0.25"/>
    <row r="736" ht="10.050000000000001" customHeight="1" x14ac:dyDescent="0.25"/>
    <row r="737" ht="10.050000000000001" customHeight="1" x14ac:dyDescent="0.25"/>
    <row r="738" ht="10.050000000000001" customHeight="1" x14ac:dyDescent="0.25"/>
    <row r="739" ht="10.050000000000001" customHeight="1" x14ac:dyDescent="0.25"/>
    <row r="740" ht="10.050000000000001" customHeight="1" x14ac:dyDescent="0.25"/>
    <row r="741" ht="10.050000000000001" customHeight="1" x14ac:dyDescent="0.25"/>
    <row r="742" ht="10.050000000000001" customHeight="1" x14ac:dyDescent="0.25"/>
    <row r="743" ht="10.050000000000001" customHeight="1" x14ac:dyDescent="0.25"/>
    <row r="744" ht="10.050000000000001" customHeight="1" x14ac:dyDescent="0.25"/>
    <row r="745" ht="10.050000000000001" customHeight="1" x14ac:dyDescent="0.25"/>
    <row r="746" ht="10.050000000000001" customHeight="1" x14ac:dyDescent="0.25"/>
    <row r="747" ht="10.050000000000001" customHeight="1" x14ac:dyDescent="0.25"/>
    <row r="748" ht="10.050000000000001" customHeight="1" x14ac:dyDescent="0.25"/>
    <row r="749" ht="10.050000000000001" customHeight="1" x14ac:dyDescent="0.25"/>
    <row r="750" ht="10.050000000000001" customHeight="1" x14ac:dyDescent="0.25"/>
    <row r="751" ht="10.050000000000001" customHeight="1" x14ac:dyDescent="0.25"/>
    <row r="752" ht="10.050000000000001" customHeight="1" x14ac:dyDescent="0.25"/>
    <row r="753" ht="10.050000000000001" customHeight="1" x14ac:dyDescent="0.25"/>
    <row r="754" ht="10.050000000000001" customHeight="1" x14ac:dyDescent="0.25"/>
    <row r="755" ht="10.050000000000001" customHeight="1" x14ac:dyDescent="0.25"/>
    <row r="756" ht="10.050000000000001" customHeight="1" x14ac:dyDescent="0.25"/>
    <row r="757" ht="10.050000000000001" customHeight="1" x14ac:dyDescent="0.25"/>
    <row r="758" ht="10.050000000000001" customHeight="1" x14ac:dyDescent="0.25"/>
    <row r="759" ht="10.050000000000001" customHeight="1" x14ac:dyDescent="0.25"/>
    <row r="760" ht="10.050000000000001" customHeight="1" x14ac:dyDescent="0.25"/>
    <row r="761" ht="10.050000000000001" customHeight="1" x14ac:dyDescent="0.25"/>
    <row r="762" ht="10.050000000000001" customHeight="1" x14ac:dyDescent="0.25"/>
    <row r="763" ht="10.050000000000001" customHeight="1" x14ac:dyDescent="0.25"/>
    <row r="764" ht="10.050000000000001" customHeight="1" x14ac:dyDescent="0.25"/>
    <row r="765" ht="10.050000000000001" customHeight="1" x14ac:dyDescent="0.25"/>
    <row r="766" ht="10.050000000000001" customHeight="1" x14ac:dyDescent="0.25"/>
    <row r="767" ht="10.050000000000001" customHeight="1" x14ac:dyDescent="0.25"/>
    <row r="768" ht="10.050000000000001" customHeight="1" x14ac:dyDescent="0.25"/>
    <row r="769" ht="10.050000000000001" customHeight="1" x14ac:dyDescent="0.25"/>
    <row r="770" ht="10.050000000000001" customHeight="1" x14ac:dyDescent="0.25"/>
    <row r="771" ht="10.050000000000001" customHeight="1" x14ac:dyDescent="0.25"/>
    <row r="772" ht="10.050000000000001" customHeight="1" x14ac:dyDescent="0.25"/>
    <row r="773" ht="10.050000000000001" customHeight="1" x14ac:dyDescent="0.25"/>
    <row r="774" ht="10.050000000000001" customHeight="1" x14ac:dyDescent="0.25"/>
    <row r="775" ht="10.050000000000001" customHeight="1" x14ac:dyDescent="0.25"/>
    <row r="776" ht="10.050000000000001" customHeight="1" x14ac:dyDescent="0.25"/>
    <row r="777" ht="10.050000000000001" customHeight="1" x14ac:dyDescent="0.25"/>
    <row r="778" ht="10.050000000000001" customHeight="1" x14ac:dyDescent="0.25"/>
    <row r="779" ht="10.050000000000001" customHeight="1" x14ac:dyDescent="0.25"/>
    <row r="780" ht="10.050000000000001" customHeight="1" x14ac:dyDescent="0.25"/>
    <row r="781" ht="10.050000000000001" customHeight="1" x14ac:dyDescent="0.25"/>
    <row r="782" ht="10.050000000000001" customHeight="1" x14ac:dyDescent="0.25"/>
    <row r="783" ht="10.050000000000001" customHeight="1" x14ac:dyDescent="0.25"/>
    <row r="784" ht="10.050000000000001" customHeight="1" x14ac:dyDescent="0.25"/>
    <row r="785" ht="10.050000000000001" customHeight="1" x14ac:dyDescent="0.25"/>
    <row r="786" ht="10.050000000000001" customHeight="1" x14ac:dyDescent="0.25"/>
    <row r="787" ht="10.050000000000001" customHeight="1" x14ac:dyDescent="0.25"/>
    <row r="788" ht="10.050000000000001" customHeight="1" x14ac:dyDescent="0.25"/>
    <row r="789" ht="10.050000000000001" customHeight="1" x14ac:dyDescent="0.25"/>
    <row r="790" ht="10.050000000000001" customHeight="1" x14ac:dyDescent="0.25"/>
    <row r="791" ht="10.050000000000001" customHeight="1" x14ac:dyDescent="0.25"/>
    <row r="792" ht="10.050000000000001" customHeight="1" x14ac:dyDescent="0.25"/>
    <row r="793" ht="10.050000000000001" customHeight="1" x14ac:dyDescent="0.25"/>
    <row r="794" ht="10.050000000000001" customHeight="1" x14ac:dyDescent="0.25"/>
    <row r="795" ht="10.050000000000001" customHeight="1" x14ac:dyDescent="0.25"/>
    <row r="796" ht="10.050000000000001" customHeight="1" x14ac:dyDescent="0.25"/>
    <row r="797" ht="10.050000000000001" customHeight="1" x14ac:dyDescent="0.25"/>
    <row r="798" ht="10.050000000000001" customHeight="1" x14ac:dyDescent="0.25"/>
    <row r="799" ht="10.050000000000001" customHeight="1" x14ac:dyDescent="0.25"/>
    <row r="800" ht="10.050000000000001" customHeight="1" x14ac:dyDescent="0.25"/>
    <row r="801" ht="10.050000000000001" customHeight="1" x14ac:dyDescent="0.25"/>
    <row r="802" ht="10.050000000000001" customHeight="1" x14ac:dyDescent="0.25"/>
    <row r="803" ht="10.050000000000001" customHeight="1" x14ac:dyDescent="0.25"/>
    <row r="804" ht="10.050000000000001" customHeight="1" x14ac:dyDescent="0.25"/>
    <row r="805" ht="10.050000000000001" customHeight="1" x14ac:dyDescent="0.25"/>
    <row r="806" ht="10.050000000000001" customHeight="1" x14ac:dyDescent="0.25"/>
    <row r="807" ht="10.050000000000001" customHeight="1" x14ac:dyDescent="0.25"/>
    <row r="808" ht="10.050000000000001" customHeight="1" x14ac:dyDescent="0.25"/>
    <row r="809" ht="10.050000000000001" customHeight="1" x14ac:dyDescent="0.25"/>
    <row r="810" ht="10.050000000000001" customHeight="1" x14ac:dyDescent="0.25"/>
    <row r="811" ht="10.050000000000001" customHeight="1" x14ac:dyDescent="0.25"/>
    <row r="812" ht="10.050000000000001" customHeight="1" x14ac:dyDescent="0.25"/>
    <row r="813" ht="10.050000000000001" customHeight="1" x14ac:dyDescent="0.25"/>
    <row r="814" ht="10.050000000000001" customHeight="1" x14ac:dyDescent="0.25"/>
    <row r="815" ht="10.050000000000001" customHeight="1" x14ac:dyDescent="0.25"/>
    <row r="816" ht="10.050000000000001" customHeight="1" x14ac:dyDescent="0.25"/>
    <row r="817" ht="10.050000000000001" customHeight="1" x14ac:dyDescent="0.25"/>
    <row r="818" ht="10.050000000000001" customHeight="1" x14ac:dyDescent="0.25"/>
    <row r="819" ht="10.050000000000001" customHeight="1" x14ac:dyDescent="0.25"/>
    <row r="820" ht="10.050000000000001" customHeight="1" x14ac:dyDescent="0.25"/>
    <row r="821" ht="10.050000000000001" customHeight="1" x14ac:dyDescent="0.25"/>
    <row r="822" ht="10.050000000000001" customHeight="1" x14ac:dyDescent="0.25"/>
    <row r="823" ht="10.050000000000001" customHeight="1" x14ac:dyDescent="0.25"/>
    <row r="824" ht="10.050000000000001" customHeight="1" x14ac:dyDescent="0.25"/>
    <row r="825" ht="10.050000000000001" customHeight="1" x14ac:dyDescent="0.25"/>
    <row r="826" ht="10.050000000000001" customHeight="1" x14ac:dyDescent="0.25"/>
    <row r="827" ht="10.050000000000001" customHeight="1" x14ac:dyDescent="0.25"/>
    <row r="828" ht="10.050000000000001" customHeight="1" x14ac:dyDescent="0.25"/>
    <row r="829" ht="10.050000000000001" customHeight="1" x14ac:dyDescent="0.25"/>
    <row r="830" ht="10.050000000000001" customHeight="1" x14ac:dyDescent="0.25"/>
    <row r="831" ht="10.050000000000001" customHeight="1" x14ac:dyDescent="0.25"/>
    <row r="832" ht="10.050000000000001" customHeight="1" x14ac:dyDescent="0.25"/>
    <row r="833" ht="10.050000000000001" customHeight="1" x14ac:dyDescent="0.25"/>
    <row r="834" ht="10.050000000000001" customHeight="1" x14ac:dyDescent="0.25"/>
    <row r="835" ht="10.050000000000001" customHeight="1" x14ac:dyDescent="0.25"/>
    <row r="836" ht="10.050000000000001" customHeight="1" x14ac:dyDescent="0.25"/>
    <row r="837" ht="10.050000000000001" customHeight="1" x14ac:dyDescent="0.25"/>
    <row r="838" ht="10.050000000000001" customHeight="1" x14ac:dyDescent="0.25"/>
    <row r="839" ht="10.050000000000001" customHeight="1" x14ac:dyDescent="0.25"/>
    <row r="840" ht="10.050000000000001" customHeight="1" x14ac:dyDescent="0.25"/>
    <row r="841" ht="10.050000000000001" customHeight="1" x14ac:dyDescent="0.25"/>
    <row r="842" ht="10.050000000000001" customHeight="1" x14ac:dyDescent="0.25"/>
    <row r="843" ht="10.050000000000001" customHeight="1" x14ac:dyDescent="0.25"/>
    <row r="844" ht="10.050000000000001" customHeight="1" x14ac:dyDescent="0.25"/>
    <row r="845" ht="10.050000000000001" customHeight="1" x14ac:dyDescent="0.25"/>
    <row r="846" ht="10.050000000000001" customHeight="1" x14ac:dyDescent="0.25"/>
    <row r="847" ht="10.050000000000001" customHeight="1" x14ac:dyDescent="0.25"/>
    <row r="848" ht="10.050000000000001" customHeight="1" x14ac:dyDescent="0.25"/>
    <row r="849" ht="10.050000000000001" customHeight="1" x14ac:dyDescent="0.25"/>
    <row r="850" ht="10.050000000000001" customHeight="1" x14ac:dyDescent="0.25"/>
    <row r="851" ht="10.050000000000001" customHeight="1" x14ac:dyDescent="0.25"/>
    <row r="852" ht="10.050000000000001" customHeight="1" x14ac:dyDescent="0.25"/>
    <row r="853" ht="10.050000000000001" customHeight="1" x14ac:dyDescent="0.25"/>
    <row r="854" ht="10.050000000000001" customHeight="1" x14ac:dyDescent="0.25"/>
    <row r="855" ht="10.050000000000001" customHeight="1" x14ac:dyDescent="0.25"/>
    <row r="856" ht="10.050000000000001" customHeight="1" x14ac:dyDescent="0.25"/>
    <row r="857" ht="10.050000000000001" customHeight="1" x14ac:dyDescent="0.25"/>
    <row r="858" ht="10.050000000000001" customHeight="1" x14ac:dyDescent="0.25"/>
    <row r="859" ht="10.050000000000001" customHeight="1" x14ac:dyDescent="0.25"/>
    <row r="860" ht="10.050000000000001" customHeight="1" x14ac:dyDescent="0.25"/>
    <row r="861" ht="10.050000000000001" customHeight="1" x14ac:dyDescent="0.25"/>
    <row r="862" ht="10.050000000000001" customHeight="1" x14ac:dyDescent="0.25"/>
    <row r="863" ht="10.050000000000001" customHeight="1" x14ac:dyDescent="0.25"/>
    <row r="864" ht="10.050000000000001" customHeight="1" x14ac:dyDescent="0.25"/>
    <row r="865" ht="10.050000000000001" customHeight="1" x14ac:dyDescent="0.25"/>
    <row r="866" ht="10.050000000000001" customHeight="1" x14ac:dyDescent="0.25"/>
    <row r="867" ht="10.050000000000001" customHeight="1" x14ac:dyDescent="0.25"/>
    <row r="868" ht="10.050000000000001" customHeight="1" x14ac:dyDescent="0.25"/>
    <row r="869" ht="10.050000000000001" customHeight="1" x14ac:dyDescent="0.25"/>
    <row r="870" ht="10.050000000000001" customHeight="1" x14ac:dyDescent="0.25"/>
    <row r="871" ht="10.050000000000001" customHeight="1" x14ac:dyDescent="0.25"/>
    <row r="872" ht="10.050000000000001" customHeight="1" x14ac:dyDescent="0.25"/>
    <row r="873" ht="10.050000000000001" customHeight="1" x14ac:dyDescent="0.25"/>
    <row r="874" ht="10.050000000000001" customHeight="1" x14ac:dyDescent="0.25"/>
    <row r="875" ht="10.050000000000001" customHeight="1" x14ac:dyDescent="0.25"/>
    <row r="876" ht="10.050000000000001" customHeight="1" x14ac:dyDescent="0.25"/>
    <row r="877" ht="10.050000000000001" customHeight="1" x14ac:dyDescent="0.25"/>
    <row r="878" ht="10.050000000000001" customHeight="1" x14ac:dyDescent="0.25"/>
    <row r="879" ht="10.050000000000001" customHeight="1" x14ac:dyDescent="0.25"/>
    <row r="880" ht="10.050000000000001" customHeight="1" x14ac:dyDescent="0.25"/>
    <row r="881" ht="10.050000000000001" customHeight="1" x14ac:dyDescent="0.25"/>
    <row r="882" ht="10.050000000000001" customHeight="1" x14ac:dyDescent="0.25"/>
    <row r="883" ht="10.050000000000001" customHeight="1" x14ac:dyDescent="0.25"/>
    <row r="884" ht="10.050000000000001" customHeight="1" x14ac:dyDescent="0.25"/>
    <row r="885" ht="10.050000000000001" customHeight="1" x14ac:dyDescent="0.25"/>
    <row r="886" ht="10.050000000000001" customHeight="1" x14ac:dyDescent="0.25"/>
    <row r="887" ht="10.050000000000001" customHeight="1" x14ac:dyDescent="0.25"/>
    <row r="888" ht="10.050000000000001" customHeight="1" x14ac:dyDescent="0.25"/>
    <row r="889" ht="10.050000000000001" customHeight="1" x14ac:dyDescent="0.25"/>
    <row r="890" ht="10.050000000000001" customHeight="1" x14ac:dyDescent="0.25"/>
    <row r="891" ht="10.050000000000001" customHeight="1" x14ac:dyDescent="0.25"/>
    <row r="892" ht="10.050000000000001" customHeight="1" x14ac:dyDescent="0.25"/>
    <row r="893" ht="10.050000000000001" customHeight="1" x14ac:dyDescent="0.25"/>
    <row r="894" ht="10.050000000000001" customHeight="1" x14ac:dyDescent="0.25"/>
    <row r="895" ht="10.050000000000001" customHeight="1" x14ac:dyDescent="0.25"/>
    <row r="896" ht="10.050000000000001" customHeight="1" x14ac:dyDescent="0.25"/>
    <row r="897" ht="10.050000000000001" customHeight="1" x14ac:dyDescent="0.25"/>
    <row r="898" ht="10.050000000000001" customHeight="1" x14ac:dyDescent="0.25"/>
    <row r="899" ht="10.050000000000001" customHeight="1" x14ac:dyDescent="0.25"/>
    <row r="900" ht="10.050000000000001" customHeight="1" x14ac:dyDescent="0.25"/>
    <row r="901" ht="10.050000000000001" customHeight="1" x14ac:dyDescent="0.25"/>
    <row r="902" ht="10.050000000000001" customHeight="1" x14ac:dyDescent="0.25"/>
    <row r="903" ht="10.050000000000001" customHeight="1" x14ac:dyDescent="0.25"/>
    <row r="904" ht="10.050000000000001" customHeight="1" x14ac:dyDescent="0.25"/>
    <row r="905" ht="10.050000000000001" customHeight="1" x14ac:dyDescent="0.25"/>
    <row r="906" ht="10.050000000000001" customHeight="1" x14ac:dyDescent="0.25"/>
    <row r="907" ht="10.050000000000001" customHeight="1" x14ac:dyDescent="0.25"/>
    <row r="908" ht="10.050000000000001" customHeight="1" x14ac:dyDescent="0.25"/>
    <row r="909" ht="10.050000000000001" customHeight="1" x14ac:dyDescent="0.25"/>
    <row r="910" ht="10.050000000000001" customHeight="1" x14ac:dyDescent="0.25"/>
    <row r="911" ht="10.050000000000001" customHeight="1" x14ac:dyDescent="0.25"/>
    <row r="912" ht="10.050000000000001" customHeight="1" x14ac:dyDescent="0.25"/>
    <row r="913" ht="10.050000000000001" customHeight="1" x14ac:dyDescent="0.25"/>
    <row r="914" ht="10.050000000000001" customHeight="1" x14ac:dyDescent="0.25"/>
    <row r="915" ht="10.050000000000001" customHeight="1" x14ac:dyDescent="0.25"/>
    <row r="916" ht="10.050000000000001" customHeight="1" x14ac:dyDescent="0.25"/>
    <row r="917" ht="10.050000000000001" customHeight="1" x14ac:dyDescent="0.25"/>
    <row r="918" ht="10.050000000000001" customHeight="1" x14ac:dyDescent="0.25"/>
    <row r="919" ht="10.050000000000001" customHeight="1" x14ac:dyDescent="0.25"/>
    <row r="920" ht="10.050000000000001" customHeight="1" x14ac:dyDescent="0.25"/>
    <row r="921" ht="10.050000000000001" customHeight="1" x14ac:dyDescent="0.25"/>
    <row r="922" ht="10.050000000000001" customHeight="1" x14ac:dyDescent="0.25"/>
    <row r="923" ht="10.050000000000001" customHeight="1" x14ac:dyDescent="0.25"/>
    <row r="924" ht="10.050000000000001" customHeight="1" x14ac:dyDescent="0.25"/>
    <row r="925" ht="10.050000000000001" customHeight="1" x14ac:dyDescent="0.25"/>
    <row r="926" ht="10.050000000000001" customHeight="1" x14ac:dyDescent="0.25"/>
    <row r="927" ht="10.050000000000001" customHeight="1" x14ac:dyDescent="0.25"/>
    <row r="928" ht="10.050000000000001" customHeight="1" x14ac:dyDescent="0.25"/>
    <row r="929" ht="10.050000000000001" customHeight="1" x14ac:dyDescent="0.25"/>
    <row r="930" ht="10.050000000000001" customHeight="1" x14ac:dyDescent="0.25"/>
    <row r="931" ht="10.050000000000001" customHeight="1" x14ac:dyDescent="0.25"/>
    <row r="932" ht="10.050000000000001" customHeight="1" x14ac:dyDescent="0.25"/>
    <row r="933" ht="10.050000000000001" customHeight="1" x14ac:dyDescent="0.25"/>
    <row r="934" ht="10.050000000000001" customHeight="1" x14ac:dyDescent="0.25"/>
    <row r="935" ht="10.050000000000001" customHeight="1" x14ac:dyDescent="0.25"/>
    <row r="936" ht="10.050000000000001" customHeight="1" x14ac:dyDescent="0.25"/>
    <row r="937" ht="10.050000000000001" customHeight="1" x14ac:dyDescent="0.25"/>
    <row r="938" ht="10.050000000000001" customHeight="1" x14ac:dyDescent="0.25"/>
    <row r="939" ht="10.050000000000001" customHeight="1" x14ac:dyDescent="0.25"/>
    <row r="940" ht="10.050000000000001" customHeight="1" x14ac:dyDescent="0.25"/>
    <row r="941" ht="10.050000000000001" customHeight="1" x14ac:dyDescent="0.25"/>
    <row r="942" ht="10.050000000000001" customHeight="1" x14ac:dyDescent="0.25"/>
    <row r="943" ht="10.050000000000001" customHeight="1" x14ac:dyDescent="0.25"/>
    <row r="944" ht="10.050000000000001" customHeight="1" x14ac:dyDescent="0.25"/>
    <row r="945" ht="10.050000000000001" customHeight="1" x14ac:dyDescent="0.25"/>
    <row r="946" ht="10.050000000000001" customHeight="1" x14ac:dyDescent="0.25"/>
    <row r="947" ht="10.050000000000001" customHeight="1" x14ac:dyDescent="0.25"/>
    <row r="948" ht="10.050000000000001" customHeight="1" x14ac:dyDescent="0.25"/>
    <row r="949" ht="10.050000000000001" customHeight="1" x14ac:dyDescent="0.25"/>
    <row r="950" ht="10.050000000000001" customHeight="1" x14ac:dyDescent="0.25"/>
    <row r="951" ht="10.050000000000001" customHeight="1" x14ac:dyDescent="0.25"/>
    <row r="952" ht="10.050000000000001" customHeight="1" x14ac:dyDescent="0.25"/>
    <row r="953" ht="10.050000000000001" customHeight="1" x14ac:dyDescent="0.25"/>
    <row r="954" ht="10.050000000000001" customHeight="1" x14ac:dyDescent="0.25"/>
    <row r="955" ht="10.050000000000001" customHeight="1" x14ac:dyDescent="0.25"/>
    <row r="956" ht="10.050000000000001" customHeight="1" x14ac:dyDescent="0.25"/>
    <row r="957" ht="10.050000000000001" customHeight="1" x14ac:dyDescent="0.25"/>
    <row r="958" ht="10.050000000000001" customHeight="1" x14ac:dyDescent="0.25"/>
    <row r="959" ht="10.050000000000001" customHeight="1" x14ac:dyDescent="0.25"/>
    <row r="960" ht="10.050000000000001" customHeight="1" x14ac:dyDescent="0.25"/>
    <row r="961" ht="10.050000000000001" customHeight="1" x14ac:dyDescent="0.25"/>
    <row r="962" ht="10.050000000000001" customHeight="1" x14ac:dyDescent="0.25"/>
    <row r="963" ht="10.050000000000001" customHeight="1" x14ac:dyDescent="0.25"/>
    <row r="964" ht="10.050000000000001" customHeight="1" x14ac:dyDescent="0.25"/>
    <row r="965" ht="10.050000000000001" customHeight="1" x14ac:dyDescent="0.25"/>
    <row r="966" ht="10.050000000000001" customHeight="1" x14ac:dyDescent="0.25"/>
    <row r="967" ht="10.050000000000001" customHeight="1" x14ac:dyDescent="0.25"/>
    <row r="968" ht="10.050000000000001" customHeight="1" x14ac:dyDescent="0.25"/>
    <row r="969" ht="10.050000000000001" customHeight="1" x14ac:dyDescent="0.25"/>
    <row r="970" ht="10.050000000000001" customHeight="1" x14ac:dyDescent="0.25"/>
    <row r="971" ht="10.050000000000001" customHeight="1" x14ac:dyDescent="0.25"/>
    <row r="972" ht="10.050000000000001" customHeight="1" x14ac:dyDescent="0.25"/>
    <row r="973" ht="10.050000000000001" customHeight="1" x14ac:dyDescent="0.25"/>
    <row r="974" ht="10.050000000000001" customHeight="1" x14ac:dyDescent="0.25"/>
    <row r="975" ht="10.050000000000001" customHeight="1" x14ac:dyDescent="0.25"/>
    <row r="976" ht="10.050000000000001" customHeight="1" x14ac:dyDescent="0.25"/>
    <row r="977" ht="10.050000000000001" customHeight="1" x14ac:dyDescent="0.25"/>
    <row r="978" ht="10.050000000000001" customHeight="1" x14ac:dyDescent="0.25"/>
    <row r="979" ht="10.050000000000001" customHeight="1" x14ac:dyDescent="0.25"/>
    <row r="980" ht="10.050000000000001" customHeight="1" x14ac:dyDescent="0.25"/>
    <row r="981" ht="10.050000000000001" customHeight="1" x14ac:dyDescent="0.25"/>
    <row r="982" ht="10.050000000000001" customHeight="1" x14ac:dyDescent="0.25"/>
    <row r="983" ht="10.050000000000001" customHeight="1" x14ac:dyDescent="0.25"/>
    <row r="984" ht="10.050000000000001" customHeight="1" x14ac:dyDescent="0.25"/>
    <row r="985" ht="10.050000000000001" customHeight="1" x14ac:dyDescent="0.25"/>
    <row r="986" ht="10.050000000000001" customHeight="1" x14ac:dyDescent="0.25"/>
    <row r="987" ht="10.050000000000001" customHeight="1" x14ac:dyDescent="0.25"/>
    <row r="988" ht="10.050000000000001" customHeight="1" x14ac:dyDescent="0.25"/>
    <row r="989" ht="10.050000000000001" customHeight="1" x14ac:dyDescent="0.25"/>
    <row r="990" ht="10.050000000000001" customHeight="1" x14ac:dyDescent="0.25"/>
    <row r="991" ht="10.050000000000001" customHeight="1" x14ac:dyDescent="0.25"/>
    <row r="992" ht="10.050000000000001" customHeight="1" x14ac:dyDescent="0.25"/>
    <row r="993" ht="10.050000000000001" customHeight="1" x14ac:dyDescent="0.25"/>
    <row r="994" ht="10.050000000000001" customHeight="1" x14ac:dyDescent="0.25"/>
    <row r="995" ht="10.050000000000001" customHeight="1" x14ac:dyDescent="0.25"/>
    <row r="996" ht="10.050000000000001" customHeight="1" x14ac:dyDescent="0.25"/>
    <row r="997" ht="10.050000000000001" customHeight="1" x14ac:dyDescent="0.25"/>
    <row r="998" ht="10.050000000000001" customHeight="1" x14ac:dyDescent="0.25"/>
    <row r="999" ht="10.050000000000001" customHeight="1" x14ac:dyDescent="0.25"/>
    <row r="1000" ht="10.050000000000001" customHeight="1" x14ac:dyDescent="0.25"/>
    <row r="1001" ht="10.050000000000001" customHeight="1" x14ac:dyDescent="0.25"/>
    <row r="1002" ht="10.050000000000001" customHeight="1" x14ac:dyDescent="0.25"/>
    <row r="1003" ht="10.050000000000001" customHeight="1" x14ac:dyDescent="0.25"/>
    <row r="1004" ht="10.050000000000001" customHeight="1" x14ac:dyDescent="0.25"/>
    <row r="1005" ht="10.050000000000001" customHeight="1" x14ac:dyDescent="0.25"/>
    <row r="1006" ht="10.050000000000001" customHeight="1" x14ac:dyDescent="0.25"/>
    <row r="1007" ht="10.050000000000001" customHeight="1" x14ac:dyDescent="0.25"/>
    <row r="1008" ht="10.050000000000001" customHeight="1" x14ac:dyDescent="0.25"/>
    <row r="1009" ht="10.050000000000001" customHeight="1" x14ac:dyDescent="0.25"/>
    <row r="1010" ht="10.050000000000001" customHeight="1" x14ac:dyDescent="0.25"/>
    <row r="1011" ht="10.050000000000001" customHeight="1" x14ac:dyDescent="0.25"/>
    <row r="1012" ht="10.050000000000001" customHeight="1" x14ac:dyDescent="0.25"/>
    <row r="1013" ht="10.050000000000001" customHeight="1" x14ac:dyDescent="0.25"/>
    <row r="1014" ht="10.050000000000001" customHeight="1" x14ac:dyDescent="0.25"/>
    <row r="1015" ht="10.050000000000001" customHeight="1" x14ac:dyDescent="0.25"/>
    <row r="1016" ht="10.050000000000001" customHeight="1" x14ac:dyDescent="0.25"/>
    <row r="1017" ht="10.050000000000001" customHeight="1" x14ac:dyDescent="0.25"/>
    <row r="1018" ht="10.050000000000001" customHeight="1" x14ac:dyDescent="0.25"/>
    <row r="1019" ht="10.050000000000001" customHeight="1" x14ac:dyDescent="0.25"/>
    <row r="1020" ht="10.050000000000001" customHeight="1" x14ac:dyDescent="0.25"/>
    <row r="1021" ht="10.050000000000001" customHeight="1" x14ac:dyDescent="0.25"/>
    <row r="1022" ht="10.050000000000001" customHeight="1" x14ac:dyDescent="0.25"/>
    <row r="1023" ht="10.050000000000001" customHeight="1" x14ac:dyDescent="0.25"/>
    <row r="1024" ht="10.050000000000001" customHeight="1" x14ac:dyDescent="0.25"/>
    <row r="1025" ht="10.050000000000001" customHeight="1" x14ac:dyDescent="0.25"/>
    <row r="1026" ht="10.050000000000001" customHeight="1" x14ac:dyDescent="0.25"/>
    <row r="1027" ht="10.050000000000001" customHeight="1" x14ac:dyDescent="0.25"/>
    <row r="1028" ht="10.050000000000001" customHeight="1" x14ac:dyDescent="0.25"/>
    <row r="1029" ht="10.050000000000001" customHeight="1" x14ac:dyDescent="0.25"/>
    <row r="1030" ht="10.050000000000001" customHeight="1" x14ac:dyDescent="0.25"/>
    <row r="1031" ht="10.050000000000001" customHeight="1" x14ac:dyDescent="0.25"/>
    <row r="1032" ht="10.050000000000001" customHeight="1" x14ac:dyDescent="0.25"/>
    <row r="1033" ht="10.050000000000001" customHeight="1" x14ac:dyDescent="0.25"/>
    <row r="1034" ht="10.050000000000001" customHeight="1" x14ac:dyDescent="0.25"/>
    <row r="1035" ht="10.050000000000001" customHeight="1" x14ac:dyDescent="0.25"/>
    <row r="1036" ht="10.050000000000001" customHeight="1" x14ac:dyDescent="0.25"/>
    <row r="1037" ht="10.050000000000001" customHeight="1" x14ac:dyDescent="0.25"/>
    <row r="1038" ht="10.050000000000001" customHeight="1" x14ac:dyDescent="0.25"/>
    <row r="1039" ht="10.050000000000001" customHeight="1" x14ac:dyDescent="0.25"/>
    <row r="1040" ht="10.050000000000001" customHeight="1" x14ac:dyDescent="0.25"/>
    <row r="1041" ht="10.050000000000001" customHeight="1" x14ac:dyDescent="0.25"/>
    <row r="1042" ht="10.050000000000001" customHeight="1" x14ac:dyDescent="0.25"/>
    <row r="1043" ht="10.050000000000001" customHeight="1" x14ac:dyDescent="0.25"/>
    <row r="1044" ht="10.050000000000001" customHeight="1" x14ac:dyDescent="0.25"/>
    <row r="1045" ht="10.050000000000001" customHeight="1" x14ac:dyDescent="0.25"/>
    <row r="1046" ht="10.050000000000001" customHeight="1" x14ac:dyDescent="0.25"/>
    <row r="1047" ht="10.050000000000001" customHeight="1" x14ac:dyDescent="0.25"/>
    <row r="1048" ht="10.050000000000001" customHeight="1" x14ac:dyDescent="0.25"/>
    <row r="1049" ht="10.050000000000001" customHeight="1" x14ac:dyDescent="0.25"/>
    <row r="1050" ht="10.050000000000001" customHeight="1" x14ac:dyDescent="0.25"/>
    <row r="1051" ht="10.050000000000001" customHeight="1" x14ac:dyDescent="0.25"/>
    <row r="1052" ht="10.050000000000001" customHeight="1" x14ac:dyDescent="0.25"/>
    <row r="1053" ht="10.050000000000001" customHeight="1" x14ac:dyDescent="0.25"/>
    <row r="1054" ht="10.050000000000001" customHeight="1" x14ac:dyDescent="0.25"/>
    <row r="1055" ht="10.050000000000001" customHeight="1" x14ac:dyDescent="0.25"/>
    <row r="1056" ht="10.050000000000001" customHeight="1" x14ac:dyDescent="0.25"/>
    <row r="1057" ht="10.050000000000001" customHeight="1" x14ac:dyDescent="0.25"/>
    <row r="1058" ht="10.050000000000001" customHeight="1" x14ac:dyDescent="0.25"/>
    <row r="1059" ht="10.050000000000001" customHeight="1" x14ac:dyDescent="0.25"/>
    <row r="1060" ht="10.050000000000001" customHeight="1" x14ac:dyDescent="0.25"/>
    <row r="1061" ht="10.050000000000001" customHeight="1" x14ac:dyDescent="0.25"/>
    <row r="1062" ht="10.050000000000001" customHeight="1" x14ac:dyDescent="0.25"/>
    <row r="1063" ht="10.050000000000001" customHeight="1" x14ac:dyDescent="0.25"/>
    <row r="1064" ht="10.050000000000001" customHeight="1" x14ac:dyDescent="0.25"/>
    <row r="1065" ht="10.050000000000001" customHeight="1" x14ac:dyDescent="0.25"/>
    <row r="1066" ht="10.050000000000001" customHeight="1" x14ac:dyDescent="0.25"/>
    <row r="1067" ht="10.050000000000001" customHeight="1" x14ac:dyDescent="0.25"/>
    <row r="1068" ht="10.050000000000001" customHeight="1" x14ac:dyDescent="0.25"/>
    <row r="1069" ht="10.050000000000001" customHeight="1" x14ac:dyDescent="0.25"/>
    <row r="1070" ht="10.050000000000001" customHeight="1" x14ac:dyDescent="0.25"/>
    <row r="1071" ht="10.050000000000001" customHeight="1" x14ac:dyDescent="0.25"/>
    <row r="1072" ht="10.050000000000001" customHeight="1" x14ac:dyDescent="0.25"/>
    <row r="1073" ht="10.050000000000001" customHeight="1" x14ac:dyDescent="0.25"/>
    <row r="1074" ht="10.050000000000001" customHeight="1" x14ac:dyDescent="0.25"/>
    <row r="1075" ht="10.050000000000001" customHeight="1" x14ac:dyDescent="0.25"/>
    <row r="1076" ht="10.050000000000001" customHeight="1" x14ac:dyDescent="0.25"/>
    <row r="1077" ht="10.050000000000001" customHeight="1" x14ac:dyDescent="0.25"/>
    <row r="1078" ht="10.050000000000001" customHeight="1" x14ac:dyDescent="0.25"/>
    <row r="1079" ht="10.050000000000001" customHeight="1" x14ac:dyDescent="0.25"/>
    <row r="1080" ht="10.050000000000001" customHeight="1" x14ac:dyDescent="0.25"/>
    <row r="1081" ht="10.050000000000001" customHeight="1" x14ac:dyDescent="0.25"/>
    <row r="1082" ht="10.050000000000001" customHeight="1" x14ac:dyDescent="0.25"/>
    <row r="1083" ht="10.050000000000001" customHeight="1" x14ac:dyDescent="0.25"/>
    <row r="1084" ht="10.050000000000001" customHeight="1" x14ac:dyDescent="0.25"/>
    <row r="1085" ht="10.050000000000001" customHeight="1" x14ac:dyDescent="0.25"/>
    <row r="1086" ht="10.050000000000001" customHeight="1" x14ac:dyDescent="0.25"/>
    <row r="1087" ht="10.050000000000001" customHeight="1" x14ac:dyDescent="0.25"/>
    <row r="1088" ht="10.050000000000001" customHeight="1" x14ac:dyDescent="0.25"/>
    <row r="1089" ht="10.050000000000001" customHeight="1" x14ac:dyDescent="0.25"/>
    <row r="1090" ht="10.050000000000001" customHeight="1" x14ac:dyDescent="0.25"/>
    <row r="1091" ht="10.050000000000001" customHeight="1" x14ac:dyDescent="0.25"/>
    <row r="1092" ht="10.050000000000001" customHeight="1" x14ac:dyDescent="0.25"/>
    <row r="1093" ht="10.050000000000001" customHeight="1" x14ac:dyDescent="0.25"/>
    <row r="1094" ht="10.050000000000001" customHeight="1" x14ac:dyDescent="0.25"/>
    <row r="1095" ht="10.050000000000001" customHeight="1" x14ac:dyDescent="0.25"/>
    <row r="1096" ht="10.050000000000001" customHeight="1" x14ac:dyDescent="0.25"/>
    <row r="1097" ht="10.050000000000001" customHeight="1" x14ac:dyDescent="0.25"/>
    <row r="1098" ht="10.050000000000001" customHeight="1" x14ac:dyDescent="0.25"/>
    <row r="1099" ht="10.050000000000001" customHeight="1" x14ac:dyDescent="0.25"/>
    <row r="1100" ht="10.050000000000001" customHeight="1" x14ac:dyDescent="0.25"/>
    <row r="1101" ht="10.050000000000001" customHeight="1" x14ac:dyDescent="0.25"/>
    <row r="1102" ht="10.050000000000001" customHeight="1" x14ac:dyDescent="0.25"/>
    <row r="1103" ht="10.050000000000001" customHeight="1" x14ac:dyDescent="0.25"/>
    <row r="1104" ht="10.050000000000001" customHeight="1" x14ac:dyDescent="0.25"/>
    <row r="1105" ht="10.050000000000001" customHeight="1" x14ac:dyDescent="0.25"/>
    <row r="1106" ht="10.050000000000001" customHeight="1" x14ac:dyDescent="0.25"/>
    <row r="1107" ht="10.050000000000001" customHeight="1" x14ac:dyDescent="0.25"/>
    <row r="1108" ht="10.050000000000001" customHeight="1" x14ac:dyDescent="0.25"/>
    <row r="1109" ht="10.050000000000001" customHeight="1" x14ac:dyDescent="0.25"/>
    <row r="1110" ht="10.050000000000001" customHeight="1" x14ac:dyDescent="0.25"/>
    <row r="1111" ht="10.050000000000001" customHeight="1" x14ac:dyDescent="0.25"/>
    <row r="1112" ht="10.050000000000001" customHeight="1" x14ac:dyDescent="0.25"/>
    <row r="1113" ht="10.050000000000001" customHeight="1" x14ac:dyDescent="0.25"/>
    <row r="1114" ht="10.050000000000001" customHeight="1" x14ac:dyDescent="0.25"/>
    <row r="1115" ht="10.050000000000001" customHeight="1" x14ac:dyDescent="0.25"/>
    <row r="1116" ht="10.050000000000001" customHeight="1" x14ac:dyDescent="0.25"/>
    <row r="1117" ht="10.050000000000001" customHeight="1" x14ac:dyDescent="0.25"/>
    <row r="1118" ht="10.050000000000001" customHeight="1" x14ac:dyDescent="0.25"/>
    <row r="1119" ht="10.050000000000001" customHeight="1" x14ac:dyDescent="0.25"/>
    <row r="1120" ht="10.050000000000001" customHeight="1" x14ac:dyDescent="0.25"/>
    <row r="1121" ht="10.050000000000001" customHeight="1" x14ac:dyDescent="0.25"/>
    <row r="1122" ht="10.050000000000001" customHeight="1" x14ac:dyDescent="0.25"/>
    <row r="1123" ht="10.050000000000001" customHeight="1" x14ac:dyDescent="0.25"/>
    <row r="1124" ht="10.050000000000001" customHeight="1" x14ac:dyDescent="0.25"/>
    <row r="1125" ht="10.050000000000001" customHeight="1" x14ac:dyDescent="0.25"/>
    <row r="1126" ht="10.050000000000001" customHeight="1" x14ac:dyDescent="0.25"/>
    <row r="1127" ht="10.050000000000001" customHeight="1" x14ac:dyDescent="0.25"/>
    <row r="1128" ht="10.050000000000001" customHeight="1" x14ac:dyDescent="0.25"/>
    <row r="1129" ht="10.050000000000001" customHeight="1" x14ac:dyDescent="0.25"/>
    <row r="1130" ht="10.050000000000001" customHeight="1" x14ac:dyDescent="0.25"/>
    <row r="1131" ht="10.050000000000001" customHeight="1" x14ac:dyDescent="0.25"/>
    <row r="1132" ht="10.050000000000001" customHeight="1" x14ac:dyDescent="0.25"/>
    <row r="1133" ht="10.050000000000001" customHeight="1" x14ac:dyDescent="0.25"/>
    <row r="1134" ht="10.050000000000001" customHeight="1" x14ac:dyDescent="0.25"/>
    <row r="1135" ht="10.050000000000001" customHeight="1" x14ac:dyDescent="0.25"/>
    <row r="1136" ht="10.050000000000001" customHeight="1" x14ac:dyDescent="0.25"/>
    <row r="1137" ht="10.050000000000001" customHeight="1" x14ac:dyDescent="0.25"/>
    <row r="1138" ht="10.050000000000001" customHeight="1" x14ac:dyDescent="0.25"/>
    <row r="1139" ht="10.050000000000001" customHeight="1" x14ac:dyDescent="0.25"/>
    <row r="1140" ht="10.050000000000001" customHeight="1" x14ac:dyDescent="0.25"/>
    <row r="1141" ht="10.050000000000001" customHeight="1" x14ac:dyDescent="0.25"/>
    <row r="1142" ht="10.050000000000001" customHeight="1" x14ac:dyDescent="0.25"/>
    <row r="1143" ht="10.050000000000001" customHeight="1" x14ac:dyDescent="0.25"/>
    <row r="1144" ht="10.050000000000001" customHeight="1" x14ac:dyDescent="0.25"/>
    <row r="1145" ht="10.050000000000001" customHeight="1" x14ac:dyDescent="0.25"/>
    <row r="1146" ht="10.050000000000001" customHeight="1" x14ac:dyDescent="0.25"/>
    <row r="1147" ht="10.050000000000001" customHeight="1" x14ac:dyDescent="0.25"/>
    <row r="1148" ht="10.050000000000001" customHeight="1" x14ac:dyDescent="0.25"/>
    <row r="1149" ht="10.050000000000001" customHeight="1" x14ac:dyDescent="0.25"/>
    <row r="1150" ht="10.050000000000001" customHeight="1" x14ac:dyDescent="0.25"/>
    <row r="1151" ht="10.050000000000001" customHeight="1" x14ac:dyDescent="0.25"/>
    <row r="1152" ht="10.050000000000001" customHeight="1" x14ac:dyDescent="0.25"/>
    <row r="1153" ht="10.050000000000001" customHeight="1" x14ac:dyDescent="0.25"/>
    <row r="1154" ht="10.050000000000001" customHeight="1" x14ac:dyDescent="0.25"/>
    <row r="1155" ht="10.050000000000001" customHeight="1" x14ac:dyDescent="0.25"/>
    <row r="1156" ht="10.050000000000001" customHeight="1" x14ac:dyDescent="0.25"/>
    <row r="1157" ht="10.050000000000001" customHeight="1" x14ac:dyDescent="0.25"/>
    <row r="1158" ht="10.050000000000001" customHeight="1" x14ac:dyDescent="0.25"/>
    <row r="1159" ht="10.050000000000001" customHeight="1" x14ac:dyDescent="0.25"/>
    <row r="1160" ht="10.050000000000001" customHeight="1" x14ac:dyDescent="0.25"/>
    <row r="1161" ht="10.050000000000001" customHeight="1" x14ac:dyDescent="0.25"/>
    <row r="1162" ht="10.050000000000001" customHeight="1" x14ac:dyDescent="0.25"/>
    <row r="1163" ht="10.050000000000001" customHeight="1" x14ac:dyDescent="0.25"/>
    <row r="1164" ht="10.050000000000001" customHeight="1" x14ac:dyDescent="0.25"/>
    <row r="1165" ht="10.050000000000001" customHeight="1" x14ac:dyDescent="0.25"/>
    <row r="1166" ht="10.050000000000001" customHeight="1" x14ac:dyDescent="0.25"/>
    <row r="1167" ht="10.050000000000001" customHeight="1" x14ac:dyDescent="0.25"/>
    <row r="1168" ht="10.050000000000001" customHeight="1" x14ac:dyDescent="0.25"/>
    <row r="1169" ht="10.050000000000001" customHeight="1" x14ac:dyDescent="0.25"/>
    <row r="1170" ht="10.050000000000001" customHeight="1" x14ac:dyDescent="0.25"/>
    <row r="1171" ht="10.050000000000001" customHeight="1" x14ac:dyDescent="0.25"/>
    <row r="1172" ht="10.050000000000001" customHeight="1" x14ac:dyDescent="0.25"/>
    <row r="1173" ht="10.050000000000001" customHeight="1" x14ac:dyDescent="0.25"/>
    <row r="1174" ht="10.050000000000001" customHeight="1" x14ac:dyDescent="0.25"/>
    <row r="1175" ht="10.050000000000001" customHeight="1" x14ac:dyDescent="0.25"/>
    <row r="1176" ht="10.050000000000001" customHeight="1" x14ac:dyDescent="0.25"/>
    <row r="1177" ht="10.050000000000001" customHeight="1" x14ac:dyDescent="0.25"/>
    <row r="1178" ht="10.050000000000001" customHeight="1" x14ac:dyDescent="0.25"/>
  </sheetData>
  <printOptions horizontalCentered="1" verticalCentered="1"/>
  <pageMargins left="0.78740157480314965" right="0.78740157480314965" top="0.98425196850393704" bottom="0.98425196850393704" header="0.51181102362204722" footer="0.51181102362204722"/>
  <pageSetup paperSize="9" orientation="portrait"/>
  <headerFooter alignWithMargins="0">
    <oddFooter>&amp;C&amp;D&amp;T</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30"/>
  <sheetViews>
    <sheetView workbookViewId="0">
      <selection activeCell="A4" sqref="A4"/>
    </sheetView>
  </sheetViews>
  <sheetFormatPr baseColWidth="10" defaultRowHeight="14.4" x14ac:dyDescent="0.3"/>
  <cols>
    <col min="1" max="1" width="19.33203125" customWidth="1"/>
    <col min="2" max="9" width="13.77734375" customWidth="1"/>
    <col min="10" max="10" width="14.33203125" customWidth="1"/>
    <col min="11" max="11" width="16.6640625" customWidth="1"/>
  </cols>
  <sheetData>
    <row r="1" spans="1:12" ht="15.6" x14ac:dyDescent="0.3">
      <c r="A1" s="2" t="s">
        <v>4907</v>
      </c>
      <c r="B1" s="1"/>
      <c r="C1" s="1"/>
      <c r="D1" s="1"/>
      <c r="E1" s="1"/>
      <c r="F1" s="1"/>
      <c r="G1" s="1"/>
      <c r="H1" s="1"/>
      <c r="I1" s="1"/>
      <c r="J1" s="1"/>
      <c r="K1" s="1"/>
      <c r="L1" s="1"/>
    </row>
    <row r="2" spans="1:12" ht="16.2" thickBot="1" x14ac:dyDescent="0.35">
      <c r="A2" s="1" t="s">
        <v>0</v>
      </c>
      <c r="B2" s="1"/>
      <c r="C2" s="1"/>
      <c r="D2" s="1"/>
      <c r="E2" s="1"/>
      <c r="F2" s="1"/>
      <c r="G2" s="1"/>
      <c r="H2" s="1"/>
      <c r="I2" s="1"/>
      <c r="J2" s="1"/>
      <c r="K2" s="1"/>
      <c r="L2" s="1"/>
    </row>
    <row r="3" spans="1:12" ht="16.2" thickTop="1" x14ac:dyDescent="0.3">
      <c r="A3" s="78" t="s">
        <v>4906</v>
      </c>
      <c r="B3" s="77"/>
      <c r="C3" s="77"/>
      <c r="D3" s="77"/>
      <c r="E3" s="77"/>
      <c r="F3" s="77"/>
      <c r="G3" s="77"/>
      <c r="H3" s="77"/>
      <c r="I3" s="76"/>
      <c r="J3" s="1"/>
    </row>
    <row r="4" spans="1:12" ht="15.6" x14ac:dyDescent="0.3">
      <c r="A4" s="75" t="s">
        <v>4897</v>
      </c>
      <c r="B4" s="74" t="s">
        <v>10</v>
      </c>
      <c r="C4" s="74" t="s">
        <v>161</v>
      </c>
      <c r="D4" s="73" t="s">
        <v>4964</v>
      </c>
      <c r="E4" s="73" t="s">
        <v>97</v>
      </c>
      <c r="F4" s="74" t="s">
        <v>4965</v>
      </c>
      <c r="G4" s="73" t="s">
        <v>4966</v>
      </c>
      <c r="H4" s="73" t="s">
        <v>702</v>
      </c>
      <c r="I4" s="72" t="s">
        <v>3560</v>
      </c>
      <c r="J4" s="71"/>
    </row>
    <row r="5" spans="1:12" ht="16.2" thickBot="1" x14ac:dyDescent="0.35">
      <c r="A5" s="70">
        <v>0.33861364920934039</v>
      </c>
      <c r="B5" s="69">
        <v>0.41422614000000002</v>
      </c>
      <c r="C5" s="69">
        <v>0.46213779999999999</v>
      </c>
      <c r="D5" s="69">
        <v>0.48</v>
      </c>
      <c r="E5" s="69">
        <v>0.55456488999999998</v>
      </c>
      <c r="F5" s="69">
        <v>0.55931132483329205</v>
      </c>
      <c r="G5" s="69">
        <v>0.64</v>
      </c>
      <c r="H5" s="69">
        <v>0.65100000000000002</v>
      </c>
      <c r="I5" s="68">
        <v>0.68200000000000005</v>
      </c>
    </row>
    <row r="6" spans="1:12" ht="16.2" thickTop="1" x14ac:dyDescent="0.3">
      <c r="B6" s="1"/>
      <c r="C6" s="1"/>
      <c r="D6" s="1"/>
      <c r="E6" s="1"/>
      <c r="F6" s="1"/>
      <c r="G6" s="1"/>
      <c r="H6" s="1"/>
      <c r="I6" s="1"/>
      <c r="J6" s="1"/>
      <c r="K6" s="1"/>
      <c r="L6" s="1"/>
    </row>
    <row r="7" spans="1:12" ht="15.6" x14ac:dyDescent="0.3">
      <c r="A7" s="2" t="s">
        <v>4902</v>
      </c>
      <c r="B7" s="1"/>
      <c r="C7" s="1"/>
      <c r="D7" s="1"/>
      <c r="E7" s="1"/>
      <c r="F7" s="1"/>
      <c r="G7" s="1"/>
      <c r="H7" s="1"/>
      <c r="I7" s="1"/>
      <c r="J7" s="1"/>
      <c r="K7" s="1"/>
      <c r="L7" s="1"/>
    </row>
    <row r="8" spans="1:12" ht="15.6" x14ac:dyDescent="0.3">
      <c r="A8" s="1" t="s">
        <v>4901</v>
      </c>
    </row>
    <row r="9" spans="1:12" ht="15.6" x14ac:dyDescent="0.3">
      <c r="A9" s="1" t="s">
        <v>4947</v>
      </c>
    </row>
    <row r="10" spans="1:12" ht="15.6" x14ac:dyDescent="0.3">
      <c r="A10" s="1" t="s">
        <v>4941</v>
      </c>
    </row>
    <row r="11" spans="1:12" ht="15.6" x14ac:dyDescent="0.3">
      <c r="A11" s="1" t="s">
        <v>4940</v>
      </c>
    </row>
    <row r="12" spans="1:12" ht="15.6" x14ac:dyDescent="0.3">
      <c r="A12" s="1" t="s">
        <v>4900</v>
      </c>
    </row>
    <row r="14" spans="1:12" ht="15" thickBot="1" x14ac:dyDescent="0.35"/>
    <row r="15" spans="1:12" ht="16.2" thickTop="1" x14ac:dyDescent="0.3">
      <c r="A15" s="78" t="s">
        <v>4943</v>
      </c>
      <c r="B15" s="77"/>
      <c r="C15" s="77"/>
      <c r="D15" s="77"/>
      <c r="E15" s="77"/>
      <c r="F15" s="77"/>
      <c r="G15" s="77"/>
      <c r="H15" s="77"/>
      <c r="I15" s="76"/>
    </row>
    <row r="16" spans="1:12" ht="15" x14ac:dyDescent="0.3">
      <c r="A16" s="133" t="s">
        <v>4897</v>
      </c>
      <c r="B16" s="134" t="s">
        <v>23</v>
      </c>
      <c r="C16" s="134" t="s">
        <v>4905</v>
      </c>
      <c r="D16" s="90" t="s">
        <v>4898</v>
      </c>
      <c r="E16" s="90" t="s">
        <v>24</v>
      </c>
      <c r="F16" s="134" t="s">
        <v>4904</v>
      </c>
      <c r="G16" s="90" t="s">
        <v>4903</v>
      </c>
      <c r="H16" s="73" t="s">
        <v>4959</v>
      </c>
      <c r="I16" s="72" t="s">
        <v>3560</v>
      </c>
    </row>
    <row r="17" spans="1:9" ht="16.2" thickBot="1" x14ac:dyDescent="0.35">
      <c r="A17" s="135">
        <v>0.105</v>
      </c>
      <c r="B17" s="136">
        <v>0.13800000000000001</v>
      </c>
      <c r="C17" s="69">
        <v>0.20399999999999999</v>
      </c>
      <c r="D17" s="136">
        <v>0.20199999213200001</v>
      </c>
      <c r="E17" s="69">
        <v>0.21299999999999999</v>
      </c>
      <c r="F17" s="69">
        <v>0.23599999999999999</v>
      </c>
      <c r="G17" s="137">
        <v>0.30203929902777149</v>
      </c>
      <c r="H17" s="69">
        <v>0.192</v>
      </c>
      <c r="I17" s="68">
        <v>0.28999999999999998</v>
      </c>
    </row>
    <row r="18" spans="1:9" ht="15.6" thickTop="1" thickBot="1" x14ac:dyDescent="0.35"/>
    <row r="19" spans="1:9" ht="16.2" thickTop="1" x14ac:dyDescent="0.3">
      <c r="A19" s="78" t="s">
        <v>4944</v>
      </c>
      <c r="B19" s="77"/>
      <c r="C19" s="77"/>
      <c r="D19" s="77"/>
      <c r="E19" s="77"/>
      <c r="F19" s="77"/>
      <c r="G19" s="77"/>
      <c r="H19" s="77"/>
      <c r="I19" s="76"/>
    </row>
    <row r="20" spans="1:9" ht="15" x14ac:dyDescent="0.3">
      <c r="A20" s="133" t="s">
        <v>4897</v>
      </c>
      <c r="B20" s="134" t="s">
        <v>23</v>
      </c>
      <c r="C20" s="134" t="s">
        <v>4905</v>
      </c>
      <c r="D20" s="90" t="s">
        <v>4898</v>
      </c>
      <c r="E20" s="90" t="s">
        <v>24</v>
      </c>
      <c r="F20" s="134" t="s">
        <v>4904</v>
      </c>
      <c r="G20" s="90" t="s">
        <v>4903</v>
      </c>
      <c r="H20" s="73" t="s">
        <v>4959</v>
      </c>
      <c r="I20" s="72" t="s">
        <v>3560</v>
      </c>
    </row>
    <row r="21" spans="1:9" ht="16.2" thickBot="1" x14ac:dyDescent="0.35">
      <c r="A21" s="135">
        <v>0.2127197633186976</v>
      </c>
      <c r="B21" s="136">
        <v>0.14899999999999999</v>
      </c>
      <c r="C21" s="69">
        <v>0.16800000000000001</v>
      </c>
      <c r="D21" s="136">
        <v>0.126</v>
      </c>
      <c r="E21" s="69">
        <v>0.14699999999999999</v>
      </c>
      <c r="F21" s="69">
        <v>0.13900000000000001</v>
      </c>
      <c r="G21" s="137">
        <v>9.3591433634240245E-2</v>
      </c>
      <c r="H21" s="69">
        <f>G21</f>
        <v>9.3591433634240245E-2</v>
      </c>
      <c r="I21" s="68">
        <v>9.4E-2</v>
      </c>
    </row>
    <row r="22" spans="1:9" ht="15.6" thickTop="1" thickBot="1" x14ac:dyDescent="0.35"/>
    <row r="23" spans="1:9" ht="16.2" thickTop="1" x14ac:dyDescent="0.3">
      <c r="A23" s="78" t="s">
        <v>4945</v>
      </c>
      <c r="B23" s="77"/>
      <c r="C23" s="77"/>
      <c r="D23" s="77"/>
      <c r="E23" s="77"/>
      <c r="F23" s="77"/>
      <c r="G23" s="77"/>
      <c r="H23" s="77"/>
      <c r="I23" s="76"/>
    </row>
    <row r="24" spans="1:9" ht="15" x14ac:dyDescent="0.3">
      <c r="A24" s="75" t="s">
        <v>4897</v>
      </c>
      <c r="B24" s="74" t="s">
        <v>23</v>
      </c>
      <c r="C24" s="74" t="s">
        <v>4905</v>
      </c>
      <c r="D24" s="73" t="s">
        <v>4898</v>
      </c>
      <c r="E24" s="73" t="s">
        <v>24</v>
      </c>
      <c r="F24" s="74" t="s">
        <v>4904</v>
      </c>
      <c r="G24" s="73" t="s">
        <v>4903</v>
      </c>
      <c r="H24" s="73" t="s">
        <v>4959</v>
      </c>
      <c r="I24" s="72" t="s">
        <v>3560</v>
      </c>
    </row>
    <row r="25" spans="1:9" ht="16.2" thickBot="1" x14ac:dyDescent="0.35">
      <c r="A25" s="130">
        <f>5*A5/A21</f>
        <v>7.9591487863313404</v>
      </c>
      <c r="B25" s="131">
        <f t="shared" ref="B25:I25" si="0">5*B5/B21</f>
        <v>13.90020604026846</v>
      </c>
      <c r="C25" s="131">
        <f t="shared" si="0"/>
        <v>13.75410119047619</v>
      </c>
      <c r="D25" s="131">
        <f t="shared" si="0"/>
        <v>19.047619047619047</v>
      </c>
      <c r="E25" s="131">
        <f t="shared" si="0"/>
        <v>18.86275136054422</v>
      </c>
      <c r="F25" s="131">
        <f t="shared" si="0"/>
        <v>20.119112404075249</v>
      </c>
      <c r="G25" s="131">
        <f t="shared" si="0"/>
        <v>34.191163397557858</v>
      </c>
      <c r="H25" s="131">
        <f t="shared" si="0"/>
        <v>34.778824018453378</v>
      </c>
      <c r="I25" s="132">
        <f t="shared" si="0"/>
        <v>36.276595744680854</v>
      </c>
    </row>
    <row r="26" spans="1:9" ht="15.6" thickTop="1" thickBot="1" x14ac:dyDescent="0.35"/>
    <row r="27" spans="1:9" ht="16.2" thickTop="1" x14ac:dyDescent="0.3">
      <c r="A27" s="78" t="s">
        <v>4946</v>
      </c>
      <c r="B27" s="77"/>
      <c r="C27" s="77"/>
      <c r="D27" s="77"/>
      <c r="E27" s="77"/>
      <c r="F27" s="77"/>
      <c r="G27" s="77"/>
      <c r="H27" s="77"/>
      <c r="I27" s="76"/>
    </row>
    <row r="28" spans="1:9" ht="15" x14ac:dyDescent="0.3">
      <c r="A28" s="75" t="s">
        <v>4897</v>
      </c>
      <c r="B28" s="74" t="s">
        <v>23</v>
      </c>
      <c r="C28" s="74" t="s">
        <v>4905</v>
      </c>
      <c r="D28" s="73" t="s">
        <v>4898</v>
      </c>
      <c r="E28" s="73" t="s">
        <v>24</v>
      </c>
      <c r="F28" s="74" t="s">
        <v>4904</v>
      </c>
      <c r="G28" s="73" t="s">
        <v>4903</v>
      </c>
      <c r="H28" s="73" t="s">
        <v>4959</v>
      </c>
      <c r="I28" s="72" t="s">
        <v>3560</v>
      </c>
    </row>
    <row r="29" spans="1:9" ht="16.2" thickBot="1" x14ac:dyDescent="0.35">
      <c r="A29" s="130">
        <f>50*A17/A21</f>
        <v>24.68035841190002</v>
      </c>
      <c r="B29" s="131">
        <f t="shared" ref="B29:I29" si="1">50*B17/B21</f>
        <v>46.308724832214772</v>
      </c>
      <c r="C29" s="131">
        <f t="shared" si="1"/>
        <v>60.714285714285708</v>
      </c>
      <c r="D29" s="131">
        <f t="shared" si="1"/>
        <v>80.158727036507941</v>
      </c>
      <c r="E29" s="131">
        <f t="shared" si="1"/>
        <v>72.448979591836746</v>
      </c>
      <c r="F29" s="131">
        <f t="shared" si="1"/>
        <v>84.892086330935243</v>
      </c>
      <c r="G29" s="131">
        <f t="shared" si="1"/>
        <v>161.36054727409956</v>
      </c>
      <c r="H29" s="131">
        <f t="shared" si="1"/>
        <v>102.57349019267356</v>
      </c>
      <c r="I29" s="132">
        <f t="shared" si="1"/>
        <v>154.25531914893614</v>
      </c>
    </row>
    <row r="30" spans="1:9" ht="15" thickTop="1" x14ac:dyDescent="0.3"/>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heetViews>
  <sheetFormatPr baseColWidth="10" defaultColWidth="10.77734375" defaultRowHeight="15.6" x14ac:dyDescent="0.3"/>
  <cols>
    <col min="1" max="1" width="30.6640625" style="65" customWidth="1"/>
    <col min="2" max="2" width="22.44140625" style="65" customWidth="1"/>
    <col min="3" max="3" width="21.44140625" style="65" customWidth="1"/>
    <col min="4" max="4" width="22" style="65" customWidth="1"/>
    <col min="5" max="5" width="20.109375" style="65" customWidth="1"/>
    <col min="6" max="6" width="18.44140625" style="65" customWidth="1"/>
    <col min="7" max="7" width="17.44140625" style="65" customWidth="1"/>
    <col min="8" max="16384" width="10.77734375" style="65"/>
  </cols>
  <sheetData>
    <row r="1" spans="1:7" x14ac:dyDescent="0.3">
      <c r="A1" s="2" t="s">
        <v>4899</v>
      </c>
    </row>
    <row r="2" spans="1:7" x14ac:dyDescent="0.3">
      <c r="A2" s="1" t="s">
        <v>0</v>
      </c>
    </row>
    <row r="3" spans="1:7" ht="41.55" customHeight="1" x14ac:dyDescent="0.3">
      <c r="A3" s="66"/>
      <c r="B3" s="79" t="s">
        <v>4895</v>
      </c>
      <c r="C3" s="79" t="s">
        <v>4894</v>
      </c>
      <c r="D3" s="79" t="s">
        <v>4893</v>
      </c>
      <c r="E3" s="79" t="s">
        <v>4892</v>
      </c>
      <c r="F3" s="128" t="s">
        <v>4939</v>
      </c>
      <c r="G3" s="128" t="s">
        <v>4938</v>
      </c>
    </row>
    <row r="4" spans="1:7" x14ac:dyDescent="0.3">
      <c r="A4" s="66" t="s">
        <v>4948</v>
      </c>
      <c r="B4" s="67">
        <v>0.2127197633186976</v>
      </c>
      <c r="C4" s="67">
        <f>1-B4-D4</f>
        <v>0.44866658747196203</v>
      </c>
      <c r="D4" s="67">
        <v>0.33861364920934039</v>
      </c>
      <c r="E4" s="67">
        <v>0.105</v>
      </c>
      <c r="F4" s="129">
        <f>5*D4/B4</f>
        <v>7.9591487863313404</v>
      </c>
      <c r="G4" s="129">
        <f>50*E4/B4</f>
        <v>24.68035841190002</v>
      </c>
    </row>
    <row r="5" spans="1:7" x14ac:dyDescent="0.3">
      <c r="A5" s="66" t="s">
        <v>4967</v>
      </c>
      <c r="B5" s="67">
        <v>0.126</v>
      </c>
      <c r="C5" s="67">
        <v>0.40383000874500002</v>
      </c>
      <c r="D5" s="67">
        <v>0.47016999125499997</v>
      </c>
      <c r="E5" s="67">
        <v>0.20199999213200001</v>
      </c>
      <c r="F5" s="129">
        <f t="shared" ref="F5:F7" si="0">5*D5/B5</f>
        <v>18.657539335515871</v>
      </c>
      <c r="G5" s="129">
        <f t="shared" ref="G5:G7" si="1">50*E5/B5</f>
        <v>80.158727036507941</v>
      </c>
    </row>
    <row r="6" spans="1:7" x14ac:dyDescent="0.3">
      <c r="A6" s="66" t="s">
        <v>4968</v>
      </c>
      <c r="B6" s="67">
        <v>9.3591433634240245E-2</v>
      </c>
      <c r="C6" s="67">
        <v>0.2662169317545553</v>
      </c>
      <c r="D6" s="67">
        <v>0.64019163461120443</v>
      </c>
      <c r="E6" s="67">
        <v>0.30203929902777149</v>
      </c>
      <c r="F6" s="129">
        <f t="shared" si="0"/>
        <v>34.201401226158346</v>
      </c>
      <c r="G6" s="129">
        <f t="shared" si="1"/>
        <v>161.36054727409956</v>
      </c>
    </row>
    <row r="7" spans="1:7" x14ac:dyDescent="0.3">
      <c r="A7" s="66" t="s">
        <v>4969</v>
      </c>
      <c r="B7" s="67">
        <v>0.14899999999999999</v>
      </c>
      <c r="C7" s="67">
        <v>0.437</v>
      </c>
      <c r="D7" s="67">
        <v>0.41399999999999998</v>
      </c>
      <c r="E7" s="67">
        <v>0.13800000000000001</v>
      </c>
      <c r="F7" s="129">
        <f t="shared" si="0"/>
        <v>13.89261744966443</v>
      </c>
      <c r="G7" s="129">
        <f t="shared" si="1"/>
        <v>46.308724832214772</v>
      </c>
    </row>
    <row r="9" spans="1:7" x14ac:dyDescent="0.3">
      <c r="A9" s="66" t="s">
        <v>4896</v>
      </c>
    </row>
    <row r="10" spans="1:7" x14ac:dyDescent="0.3">
      <c r="A10" s="66" t="s">
        <v>4942</v>
      </c>
    </row>
    <row r="11" spans="1:7" x14ac:dyDescent="0.3">
      <c r="A11" s="66" t="s">
        <v>4908</v>
      </c>
    </row>
    <row r="13" spans="1:7" ht="30.6" x14ac:dyDescent="0.3">
      <c r="B13" s="79" t="s">
        <v>4895</v>
      </c>
      <c r="C13" s="79" t="s">
        <v>4894</v>
      </c>
      <c r="D13" s="79" t="s">
        <v>4893</v>
      </c>
      <c r="E13" s="79" t="s">
        <v>4892</v>
      </c>
      <c r="F13" s="128" t="s">
        <v>4939</v>
      </c>
      <c r="G13" s="128" t="s">
        <v>4938</v>
      </c>
    </row>
    <row r="14" spans="1:7" x14ac:dyDescent="0.3">
      <c r="A14" s="66" t="s">
        <v>4897</v>
      </c>
      <c r="B14" s="67">
        <v>0.21069965830267956</v>
      </c>
      <c r="C14" s="67">
        <v>0.43915387541763529</v>
      </c>
      <c r="D14" s="67">
        <v>0.35014646627968515</v>
      </c>
      <c r="E14" s="67">
        <v>0.11245054425064921</v>
      </c>
      <c r="F14" s="129">
        <f>5*D14/B14</f>
        <v>8.3091370223459009</v>
      </c>
      <c r="G14" s="129">
        <f>50*E14/B14</f>
        <v>26.685032419252654</v>
      </c>
    </row>
    <row r="15" spans="1:7" x14ac:dyDescent="0.3">
      <c r="A15" s="66" t="s">
        <v>10</v>
      </c>
      <c r="B15" s="67">
        <v>0.14899999999999999</v>
      </c>
      <c r="C15" s="67">
        <v>0.437</v>
      </c>
      <c r="D15" s="67">
        <v>0.41399999999999998</v>
      </c>
      <c r="E15" s="67">
        <v>0.13800000000000001</v>
      </c>
      <c r="F15" s="129">
        <f t="shared" ref="F15:F17" si="2">5*D15/B15</f>
        <v>13.89261744966443</v>
      </c>
      <c r="G15" s="129">
        <f t="shared" ref="G15:G17" si="3">50*E15/B15</f>
        <v>46.308724832214772</v>
      </c>
    </row>
    <row r="16" spans="1:7" x14ac:dyDescent="0.3">
      <c r="A16" s="66" t="s">
        <v>44</v>
      </c>
      <c r="B16" s="67">
        <v>0.126</v>
      </c>
      <c r="C16" s="67">
        <v>0.40383000874500002</v>
      </c>
      <c r="D16" s="67">
        <v>0.47016999125499997</v>
      </c>
      <c r="E16" s="67">
        <v>0.20199999213200001</v>
      </c>
      <c r="F16" s="129">
        <f t="shared" si="2"/>
        <v>18.657539335515871</v>
      </c>
      <c r="G16" s="129">
        <f t="shared" si="3"/>
        <v>80.158727036507941</v>
      </c>
    </row>
    <row r="17" spans="1:7" x14ac:dyDescent="0.3">
      <c r="A17" s="66" t="s">
        <v>4966</v>
      </c>
      <c r="B17" s="67">
        <v>9.3591433634240245E-2</v>
      </c>
      <c r="C17" s="67">
        <v>0.2662169317545553</v>
      </c>
      <c r="D17" s="67">
        <v>0.64019163461120443</v>
      </c>
      <c r="E17" s="67">
        <v>0.30203929902777149</v>
      </c>
      <c r="F17" s="129">
        <f t="shared" si="2"/>
        <v>34.201401226158346</v>
      </c>
      <c r="G17" s="129">
        <f t="shared" si="3"/>
        <v>161.36054727409956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heetViews>
  <sheetFormatPr baseColWidth="10" defaultColWidth="10.77734375" defaultRowHeight="15.6" x14ac:dyDescent="0.3"/>
  <cols>
    <col min="1" max="1" width="30.6640625" style="65" customWidth="1"/>
    <col min="2" max="2" width="22.44140625" style="65" customWidth="1"/>
    <col min="3" max="3" width="21.44140625" style="65" customWidth="1"/>
    <col min="4" max="4" width="22" style="65" customWidth="1"/>
    <col min="5" max="5" width="20.109375" style="65" customWidth="1"/>
    <col min="6" max="16384" width="10.77734375" style="65"/>
  </cols>
  <sheetData>
    <row r="1" spans="1:5" x14ac:dyDescent="0.3">
      <c r="A1" s="2" t="s">
        <v>4909</v>
      </c>
    </row>
    <row r="2" spans="1:5" x14ac:dyDescent="0.3">
      <c r="A2" s="1" t="s">
        <v>0</v>
      </c>
    </row>
    <row r="4" spans="1:5" ht="45.6" x14ac:dyDescent="0.3">
      <c r="B4" s="79" t="s">
        <v>4910</v>
      </c>
      <c r="C4" s="79" t="s">
        <v>4911</v>
      </c>
      <c r="D4" s="79" t="s">
        <v>4912</v>
      </c>
      <c r="E4" s="79" t="s">
        <v>4913</v>
      </c>
    </row>
    <row r="5" spans="1:5" x14ac:dyDescent="0.3">
      <c r="A5" s="66" t="s">
        <v>4970</v>
      </c>
      <c r="B5" s="67">
        <v>0.21199999999999999</v>
      </c>
      <c r="C5" s="67">
        <v>0.35699999999999998</v>
      </c>
      <c r="D5" s="67">
        <v>0.46200000000000002</v>
      </c>
      <c r="E5" s="67">
        <v>0.57299999999999995</v>
      </c>
    </row>
    <row r="6" spans="1:5" x14ac:dyDescent="0.3">
      <c r="A6" s="66" t="s">
        <v>4897</v>
      </c>
      <c r="B6" s="67">
        <v>0.16400000000000001</v>
      </c>
      <c r="C6" s="67">
        <v>0.2</v>
      </c>
      <c r="D6" s="67">
        <v>0.156</v>
      </c>
      <c r="E6" s="67">
        <v>0.14799999999999999</v>
      </c>
    </row>
    <row r="7" spans="1:5" x14ac:dyDescent="0.3">
      <c r="A7" s="66" t="s">
        <v>10</v>
      </c>
      <c r="B7" s="67">
        <v>0.215</v>
      </c>
      <c r="C7" s="67">
        <v>0.151</v>
      </c>
      <c r="D7" s="67">
        <v>0.11600000000000001</v>
      </c>
      <c r="E7" s="67">
        <v>5.7000000000000002E-2</v>
      </c>
    </row>
    <row r="8" spans="1:5" x14ac:dyDescent="0.3">
      <c r="A8" s="66" t="s">
        <v>4971</v>
      </c>
      <c r="B8" s="67">
        <f>1-B5-B6-B7</f>
        <v>0.40900000000000003</v>
      </c>
      <c r="C8" s="67">
        <f t="shared" ref="C8:E8" si="0">1-C5-C6-C7</f>
        <v>0.29200000000000004</v>
      </c>
      <c r="D8" s="67">
        <f t="shared" si="0"/>
        <v>0.26600000000000001</v>
      </c>
      <c r="E8" s="67">
        <f t="shared" si="0"/>
        <v>0.22200000000000003</v>
      </c>
    </row>
    <row r="10" spans="1:5" x14ac:dyDescent="0.3">
      <c r="A10" s="66" t="s">
        <v>4914</v>
      </c>
    </row>
    <row r="11" spans="1:5" x14ac:dyDescent="0.3">
      <c r="A11" s="66" t="s">
        <v>4915</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206"/>
  <sheetViews>
    <sheetView workbookViewId="0">
      <pane xSplit="1" ySplit="5" topLeftCell="B10" activePane="bottomRight" state="frozen"/>
      <selection pane="topRight"/>
      <selection pane="bottomLeft"/>
      <selection pane="bottomRight"/>
    </sheetView>
  </sheetViews>
  <sheetFormatPr baseColWidth="10" defaultColWidth="10.77734375" defaultRowHeight="13.2" x14ac:dyDescent="0.25"/>
  <cols>
    <col min="1" max="30" width="12.77734375" style="40" customWidth="1"/>
    <col min="31" max="16384" width="10.77734375" style="40"/>
  </cols>
  <sheetData>
    <row r="1" spans="1:30" ht="15.6" x14ac:dyDescent="0.3">
      <c r="A1" s="2" t="s">
        <v>4882</v>
      </c>
      <c r="V1" s="42" t="s">
        <v>4880</v>
      </c>
    </row>
    <row r="2" spans="1:30" ht="15" x14ac:dyDescent="0.25">
      <c r="A2" s="1" t="s">
        <v>0</v>
      </c>
    </row>
    <row r="3" spans="1:30" ht="15.6" thickBot="1" x14ac:dyDescent="0.3">
      <c r="A3" s="41"/>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row>
    <row r="4" spans="1:30" ht="34.799999999999997" customHeight="1" thickTop="1" thickBot="1" x14ac:dyDescent="0.3">
      <c r="A4" s="58"/>
      <c r="B4" s="151" t="s">
        <v>4881</v>
      </c>
      <c r="C4" s="152"/>
      <c r="D4" s="152"/>
      <c r="E4" s="152"/>
      <c r="F4" s="152"/>
      <c r="G4" s="152"/>
      <c r="H4" s="152"/>
      <c r="I4" s="152"/>
      <c r="J4" s="152"/>
      <c r="K4" s="152"/>
      <c r="L4" s="152"/>
      <c r="M4" s="152"/>
      <c r="N4" s="152"/>
      <c r="O4" s="152"/>
      <c r="P4" s="152"/>
      <c r="Q4" s="153"/>
      <c r="R4" s="55"/>
      <c r="S4" s="55"/>
      <c r="T4" s="55"/>
      <c r="U4" s="41"/>
      <c r="V4" s="1" t="s">
        <v>4879</v>
      </c>
      <c r="W4" s="41"/>
      <c r="X4" s="41"/>
      <c r="Y4" s="41"/>
      <c r="Z4" s="41"/>
      <c r="AA4" s="41"/>
      <c r="AB4" s="41"/>
      <c r="AC4" s="41"/>
      <c r="AD4" s="41"/>
    </row>
    <row r="5" spans="1:30" ht="60" customHeight="1" thickTop="1" x14ac:dyDescent="0.3">
      <c r="A5" s="57"/>
      <c r="B5" s="56" t="s">
        <v>4878</v>
      </c>
      <c r="C5" s="56" t="s">
        <v>4877</v>
      </c>
      <c r="D5" s="56" t="s">
        <v>4883</v>
      </c>
      <c r="E5" s="56" t="s">
        <v>4884</v>
      </c>
      <c r="F5" s="56" t="s">
        <v>4885</v>
      </c>
      <c r="G5" s="56" t="s">
        <v>4886</v>
      </c>
      <c r="H5" s="56" t="s">
        <v>4887</v>
      </c>
      <c r="I5" s="56" t="s">
        <v>4888</v>
      </c>
      <c r="J5" s="56" t="s">
        <v>4876</v>
      </c>
      <c r="K5" s="56" t="s">
        <v>4875</v>
      </c>
      <c r="L5" s="56" t="s">
        <v>4874</v>
      </c>
      <c r="M5" s="56" t="s">
        <v>4873</v>
      </c>
      <c r="N5" s="56" t="s">
        <v>4872</v>
      </c>
      <c r="O5" s="56" t="s">
        <v>4871</v>
      </c>
      <c r="P5" s="56" t="s">
        <v>4870</v>
      </c>
      <c r="Q5" s="56" t="s">
        <v>4869</v>
      </c>
      <c r="R5" s="55"/>
      <c r="S5" s="55"/>
      <c r="T5" s="55"/>
      <c r="U5" s="41"/>
      <c r="V5" s="54" t="s">
        <v>4868</v>
      </c>
      <c r="W5" s="54" t="s">
        <v>4867</v>
      </c>
      <c r="X5" s="41"/>
      <c r="Y5" s="41"/>
      <c r="Z5" s="41"/>
      <c r="AA5" s="41"/>
      <c r="AB5" s="41"/>
      <c r="AC5" s="41"/>
      <c r="AD5" s="41"/>
    </row>
    <row r="6" spans="1:30" ht="15" x14ac:dyDescent="0.25">
      <c r="A6" s="53">
        <v>1900</v>
      </c>
      <c r="B6" s="50">
        <v>0.76</v>
      </c>
      <c r="C6" s="50">
        <v>0.42</v>
      </c>
      <c r="D6" s="50"/>
      <c r="E6" s="50"/>
      <c r="F6" s="50"/>
      <c r="G6" s="50"/>
      <c r="H6" s="50"/>
      <c r="I6" s="50"/>
      <c r="J6" s="50">
        <f>AVERAGE(N6,L6,P6)</f>
        <v>0.88225086560258326</v>
      </c>
      <c r="K6" s="50">
        <f>AVERAGE(O6,M6,Q6)</f>
        <v>0.59377321162233343</v>
      </c>
      <c r="L6" s="51">
        <v>0.84557470679299995</v>
      </c>
      <c r="M6" s="51">
        <v>0.53362980485</v>
      </c>
      <c r="N6" s="50">
        <v>0.92460289001474993</v>
      </c>
      <c r="O6" s="50">
        <v>0.65586483001700002</v>
      </c>
      <c r="P6" s="50">
        <v>0.87657499999999999</v>
      </c>
      <c r="Q6" s="50">
        <v>0.59182500000000005</v>
      </c>
      <c r="R6" s="44"/>
      <c r="S6" s="44"/>
      <c r="T6" s="44"/>
      <c r="U6" s="41"/>
      <c r="V6" s="41"/>
      <c r="W6" s="41"/>
      <c r="X6" s="41"/>
      <c r="Y6" s="41"/>
      <c r="Z6" s="41"/>
      <c r="AA6" s="41"/>
      <c r="AB6" s="41"/>
      <c r="AC6" s="41"/>
      <c r="AD6" s="41"/>
    </row>
    <row r="7" spans="1:30" ht="15" x14ac:dyDescent="0.25">
      <c r="A7" s="53">
        <f t="shared" ref="A7:A38" si="0">A6+1</f>
        <v>1901</v>
      </c>
      <c r="B7" s="52"/>
      <c r="C7" s="52"/>
      <c r="D7" s="52"/>
      <c r="E7" s="52"/>
      <c r="F7" s="52"/>
      <c r="G7" s="52"/>
      <c r="H7" s="52"/>
      <c r="I7" s="52"/>
      <c r="J7" s="52"/>
      <c r="K7" s="52"/>
      <c r="L7" s="51"/>
      <c r="M7" s="51"/>
      <c r="N7" s="50"/>
      <c r="O7" s="50"/>
      <c r="P7" s="50"/>
      <c r="Q7" s="50"/>
      <c r="R7" s="44"/>
      <c r="S7" s="44"/>
      <c r="T7" s="44"/>
      <c r="U7" s="41"/>
      <c r="V7" s="41"/>
      <c r="W7" s="41"/>
      <c r="X7" s="41"/>
      <c r="Y7" s="41"/>
      <c r="Z7" s="41"/>
      <c r="AA7" s="41"/>
      <c r="AB7" s="41"/>
      <c r="AC7" s="41"/>
      <c r="AD7" s="41"/>
    </row>
    <row r="8" spans="1:30" ht="15" x14ac:dyDescent="0.25">
      <c r="A8" s="53">
        <f t="shared" si="0"/>
        <v>1902</v>
      </c>
      <c r="B8" s="52"/>
      <c r="C8" s="52"/>
      <c r="D8" s="52"/>
      <c r="E8" s="52"/>
      <c r="F8" s="52"/>
      <c r="G8" s="52"/>
      <c r="H8" s="52"/>
      <c r="I8" s="52"/>
      <c r="J8" s="52"/>
      <c r="K8" s="52"/>
      <c r="L8" s="51"/>
      <c r="M8" s="51"/>
      <c r="N8" s="50"/>
      <c r="O8" s="50"/>
      <c r="P8" s="50"/>
      <c r="Q8" s="50"/>
      <c r="R8" s="44"/>
      <c r="S8" s="44"/>
      <c r="T8" s="44"/>
      <c r="U8" s="41"/>
      <c r="V8" s="41"/>
      <c r="W8" s="41"/>
      <c r="X8" s="41"/>
      <c r="Y8" s="41"/>
      <c r="Z8" s="41"/>
      <c r="AA8" s="41"/>
      <c r="AB8" s="41"/>
      <c r="AC8" s="41"/>
      <c r="AD8" s="41"/>
    </row>
    <row r="9" spans="1:30" ht="15" x14ac:dyDescent="0.25">
      <c r="A9" s="53">
        <f t="shared" si="0"/>
        <v>1903</v>
      </c>
      <c r="B9" s="52"/>
      <c r="C9" s="52"/>
      <c r="D9" s="52"/>
      <c r="E9" s="52"/>
      <c r="F9" s="52"/>
      <c r="G9" s="52"/>
      <c r="H9" s="52"/>
      <c r="I9" s="52"/>
      <c r="J9" s="52"/>
      <c r="K9" s="52"/>
      <c r="L9" s="51"/>
      <c r="M9" s="51"/>
      <c r="N9" s="50"/>
      <c r="O9" s="50"/>
      <c r="P9" s="50"/>
      <c r="Q9" s="50"/>
      <c r="R9" s="44"/>
      <c r="S9" s="44"/>
      <c r="T9" s="44"/>
      <c r="U9" s="41"/>
      <c r="V9" s="41"/>
      <c r="W9" s="41"/>
      <c r="X9" s="41"/>
      <c r="Y9" s="41"/>
      <c r="Z9" s="41"/>
      <c r="AA9" s="41"/>
      <c r="AB9" s="41"/>
      <c r="AC9" s="41"/>
      <c r="AD9" s="41"/>
    </row>
    <row r="10" spans="1:30" ht="15" x14ac:dyDescent="0.25">
      <c r="A10" s="53">
        <f t="shared" si="0"/>
        <v>1904</v>
      </c>
      <c r="B10" s="52"/>
      <c r="C10" s="52"/>
      <c r="D10" s="52"/>
      <c r="E10" s="52"/>
      <c r="F10" s="52"/>
      <c r="G10" s="52"/>
      <c r="H10" s="52"/>
      <c r="I10" s="52"/>
      <c r="J10" s="52"/>
      <c r="K10" s="52"/>
      <c r="L10" s="51"/>
      <c r="M10" s="51"/>
      <c r="N10" s="50"/>
      <c r="O10" s="50"/>
      <c r="P10" s="50"/>
      <c r="Q10" s="50"/>
      <c r="R10" s="44"/>
      <c r="S10" s="44"/>
      <c r="T10" s="44"/>
      <c r="U10" s="41"/>
      <c r="V10" s="41"/>
      <c r="W10" s="41"/>
      <c r="X10" s="41"/>
      <c r="Y10" s="41"/>
      <c r="Z10" s="41"/>
      <c r="AA10" s="41"/>
      <c r="AB10" s="41"/>
      <c r="AC10" s="41"/>
      <c r="AD10" s="41"/>
    </row>
    <row r="11" spans="1:30" ht="15" x14ac:dyDescent="0.25">
      <c r="A11" s="53">
        <f t="shared" si="0"/>
        <v>1905</v>
      </c>
      <c r="B11" s="52"/>
      <c r="C11" s="52"/>
      <c r="D11" s="52"/>
      <c r="E11" s="52"/>
      <c r="F11" s="52"/>
      <c r="G11" s="52"/>
      <c r="H11" s="52"/>
      <c r="I11" s="52"/>
      <c r="J11" s="52"/>
      <c r="K11" s="52"/>
      <c r="L11" s="51"/>
      <c r="M11" s="51"/>
      <c r="N11" s="50"/>
      <c r="O11" s="50"/>
      <c r="P11" s="50"/>
      <c r="Q11" s="50"/>
      <c r="R11" s="44"/>
      <c r="S11" s="44"/>
      <c r="T11" s="44"/>
      <c r="U11" s="41"/>
      <c r="V11" s="41"/>
      <c r="W11" s="41"/>
      <c r="X11" s="41"/>
      <c r="Y11" s="41"/>
      <c r="Z11" s="41"/>
      <c r="AA11" s="41"/>
      <c r="AB11" s="41"/>
      <c r="AC11" s="41"/>
      <c r="AD11" s="41"/>
    </row>
    <row r="12" spans="1:30" ht="15" x14ac:dyDescent="0.25">
      <c r="A12" s="53">
        <f t="shared" si="0"/>
        <v>1906</v>
      </c>
      <c r="B12" s="52"/>
      <c r="C12" s="52"/>
      <c r="D12" s="52"/>
      <c r="E12" s="52"/>
      <c r="F12" s="52"/>
      <c r="G12" s="52"/>
      <c r="H12" s="52"/>
      <c r="I12" s="52"/>
      <c r="J12" s="52"/>
      <c r="K12" s="52"/>
      <c r="L12" s="51"/>
      <c r="M12" s="51"/>
      <c r="N12" s="50"/>
      <c r="O12" s="50"/>
      <c r="P12" s="50"/>
      <c r="Q12" s="50"/>
      <c r="R12" s="44"/>
      <c r="S12" s="44"/>
      <c r="T12" s="44"/>
      <c r="U12" s="41"/>
      <c r="V12" s="41"/>
      <c r="W12" s="41"/>
      <c r="X12" s="41"/>
      <c r="Y12" s="41"/>
      <c r="Z12" s="41"/>
      <c r="AA12" s="41"/>
      <c r="AB12" s="41"/>
      <c r="AC12" s="41"/>
      <c r="AD12" s="41"/>
    </row>
    <row r="13" spans="1:30" ht="15" x14ac:dyDescent="0.25">
      <c r="A13" s="53">
        <f t="shared" si="0"/>
        <v>1907</v>
      </c>
      <c r="B13" s="52"/>
      <c r="C13" s="52"/>
      <c r="D13" s="52"/>
      <c r="E13" s="52"/>
      <c r="F13" s="52"/>
      <c r="G13" s="52"/>
      <c r="H13" s="52"/>
      <c r="I13" s="52"/>
      <c r="J13" s="52"/>
      <c r="K13" s="52"/>
      <c r="L13" s="51"/>
      <c r="M13" s="51"/>
      <c r="N13" s="50"/>
      <c r="O13" s="50"/>
      <c r="P13" s="50"/>
      <c r="Q13" s="50"/>
      <c r="R13" s="44"/>
      <c r="S13" s="44"/>
      <c r="T13" s="44"/>
      <c r="U13" s="41"/>
      <c r="V13" s="41"/>
      <c r="W13" s="41"/>
      <c r="X13" s="41"/>
      <c r="Y13" s="41"/>
      <c r="Z13" s="41"/>
      <c r="AA13" s="41"/>
      <c r="AB13" s="41"/>
      <c r="AC13" s="41"/>
      <c r="AD13" s="41"/>
    </row>
    <row r="14" spans="1:30" ht="15" x14ac:dyDescent="0.25">
      <c r="A14" s="53">
        <f t="shared" si="0"/>
        <v>1908</v>
      </c>
      <c r="B14" s="52"/>
      <c r="C14" s="52"/>
      <c r="D14" s="52"/>
      <c r="E14" s="52"/>
      <c r="F14" s="52"/>
      <c r="G14" s="52"/>
      <c r="H14" s="52"/>
      <c r="I14" s="52"/>
      <c r="J14" s="52"/>
      <c r="K14" s="52"/>
      <c r="L14" s="51"/>
      <c r="M14" s="51"/>
      <c r="N14" s="50"/>
      <c r="O14" s="50"/>
      <c r="P14" s="50"/>
      <c r="Q14" s="50"/>
      <c r="R14" s="44"/>
      <c r="S14" s="44"/>
      <c r="T14" s="44"/>
      <c r="U14" s="41"/>
      <c r="V14" s="41"/>
      <c r="W14" s="41"/>
      <c r="X14" s="41"/>
      <c r="Y14" s="41"/>
      <c r="Z14" s="41"/>
      <c r="AA14" s="41"/>
      <c r="AB14" s="41"/>
      <c r="AC14" s="41"/>
      <c r="AD14" s="41"/>
    </row>
    <row r="15" spans="1:30" ht="15" x14ac:dyDescent="0.25">
      <c r="A15" s="53">
        <f t="shared" si="0"/>
        <v>1909</v>
      </c>
      <c r="B15" s="52"/>
      <c r="C15" s="52"/>
      <c r="D15" s="52"/>
      <c r="E15" s="52"/>
      <c r="F15" s="52"/>
      <c r="G15" s="52"/>
      <c r="H15" s="52"/>
      <c r="I15" s="52"/>
      <c r="J15" s="52"/>
      <c r="K15" s="52"/>
      <c r="L15" s="51"/>
      <c r="M15" s="51"/>
      <c r="N15" s="50"/>
      <c r="O15" s="50"/>
      <c r="P15" s="50"/>
      <c r="Q15" s="50"/>
      <c r="R15" s="44"/>
      <c r="S15" s="44"/>
      <c r="T15" s="44"/>
      <c r="U15" s="41"/>
      <c r="V15" s="41"/>
      <c r="W15" s="41"/>
      <c r="X15" s="41"/>
      <c r="Y15" s="41"/>
      <c r="Z15" s="41"/>
      <c r="AA15" s="41"/>
      <c r="AB15" s="41"/>
      <c r="AC15" s="41"/>
      <c r="AD15" s="41"/>
    </row>
    <row r="16" spans="1:30" ht="15" x14ac:dyDescent="0.25">
      <c r="A16" s="53">
        <f t="shared" si="0"/>
        <v>1910</v>
      </c>
      <c r="B16" s="50"/>
      <c r="C16" s="50"/>
      <c r="D16" s="50"/>
      <c r="E16" s="50"/>
      <c r="F16" s="50"/>
      <c r="G16" s="50"/>
      <c r="H16" s="50"/>
      <c r="I16" s="50"/>
      <c r="J16" s="50"/>
      <c r="K16" s="50"/>
      <c r="L16" s="51"/>
      <c r="M16" s="51"/>
      <c r="N16" s="50"/>
      <c r="O16" s="50"/>
      <c r="P16" s="50"/>
      <c r="Q16" s="50"/>
      <c r="R16" s="44"/>
      <c r="S16" s="44"/>
      <c r="T16" s="44"/>
      <c r="U16" s="41"/>
      <c r="V16" s="41"/>
      <c r="W16" s="41"/>
      <c r="X16" s="41"/>
      <c r="Y16" s="41"/>
      <c r="Z16" s="41"/>
      <c r="AA16" s="41"/>
      <c r="AB16" s="41"/>
      <c r="AC16" s="41"/>
      <c r="AD16" s="41"/>
    </row>
    <row r="17" spans="1:30" ht="15" x14ac:dyDescent="0.25">
      <c r="A17" s="53">
        <f t="shared" si="0"/>
        <v>1911</v>
      </c>
      <c r="B17" s="52"/>
      <c r="C17" s="52"/>
      <c r="D17" s="52"/>
      <c r="E17" s="52"/>
      <c r="F17" s="52"/>
      <c r="G17" s="52"/>
      <c r="H17" s="52"/>
      <c r="I17" s="52"/>
      <c r="J17" s="52"/>
      <c r="K17" s="52"/>
      <c r="L17" s="51"/>
      <c r="M17" s="51"/>
      <c r="N17" s="50"/>
      <c r="O17" s="50"/>
      <c r="P17" s="50"/>
      <c r="Q17" s="50"/>
      <c r="R17" s="44"/>
      <c r="S17" s="44"/>
      <c r="T17" s="44"/>
      <c r="U17" s="41"/>
      <c r="V17" s="41"/>
      <c r="W17" s="41"/>
      <c r="X17" s="41"/>
      <c r="Y17" s="41"/>
      <c r="Z17" s="41"/>
      <c r="AA17" s="41"/>
      <c r="AB17" s="41"/>
      <c r="AC17" s="41"/>
      <c r="AD17" s="41"/>
    </row>
    <row r="18" spans="1:30" ht="15" x14ac:dyDescent="0.25">
      <c r="A18" s="53">
        <f t="shared" si="0"/>
        <v>1912</v>
      </c>
      <c r="B18" s="52"/>
      <c r="C18" s="52"/>
      <c r="D18" s="52"/>
      <c r="E18" s="52"/>
      <c r="F18" s="52"/>
      <c r="G18" s="52"/>
      <c r="H18" s="52"/>
      <c r="I18" s="52"/>
      <c r="J18" s="52"/>
      <c r="K18" s="52"/>
      <c r="L18" s="51"/>
      <c r="M18" s="51"/>
      <c r="N18" s="50"/>
      <c r="O18" s="50"/>
      <c r="P18" s="50"/>
      <c r="Q18" s="50"/>
      <c r="R18" s="44"/>
      <c r="S18" s="44"/>
      <c r="T18" s="44"/>
      <c r="U18" s="41"/>
      <c r="V18" s="41"/>
      <c r="W18" s="41"/>
      <c r="X18" s="41"/>
      <c r="Y18" s="41"/>
      <c r="Z18" s="41"/>
      <c r="AA18" s="41"/>
      <c r="AB18" s="41"/>
      <c r="AC18" s="41"/>
      <c r="AD18" s="41"/>
    </row>
    <row r="19" spans="1:30" ht="15" x14ac:dyDescent="0.25">
      <c r="A19" s="53">
        <f t="shared" si="0"/>
        <v>1913</v>
      </c>
      <c r="B19" s="50">
        <v>0.78443655062732798</v>
      </c>
      <c r="C19" s="4">
        <v>0.45115955230864102</v>
      </c>
      <c r="D19" s="60"/>
      <c r="E19" s="60"/>
      <c r="F19" s="60"/>
      <c r="G19" s="60"/>
      <c r="H19" s="60"/>
      <c r="I19" s="60"/>
      <c r="J19" s="50">
        <f>AVERAGE(N19,L19,P19)</f>
        <v>0.88542092482096368</v>
      </c>
      <c r="K19" s="50">
        <f>AVERAGE(O19,M19,Q19)</f>
        <v>0.60748521193196603</v>
      </c>
      <c r="L19" s="51">
        <v>0.84903019999999996</v>
      </c>
      <c r="M19" s="51">
        <v>0.54561006999999995</v>
      </c>
      <c r="N19" s="50">
        <v>0.92573257446289103</v>
      </c>
      <c r="O19" s="4">
        <v>0.66584556579589804</v>
      </c>
      <c r="P19" s="50">
        <v>0.88149999999999995</v>
      </c>
      <c r="Q19" s="50">
        <v>0.61099999999999999</v>
      </c>
      <c r="R19" s="44"/>
      <c r="S19" s="44"/>
      <c r="T19" s="44"/>
      <c r="U19" s="41"/>
      <c r="V19" s="49">
        <f>W19+(V$23-W$23)</f>
        <v>0.82890153400000011</v>
      </c>
      <c r="W19" s="48">
        <v>0.45115955229999999</v>
      </c>
      <c r="X19" s="41"/>
      <c r="Y19" s="41"/>
      <c r="Z19" s="41"/>
      <c r="AA19" s="41"/>
      <c r="AB19" s="41"/>
      <c r="AC19" s="41"/>
      <c r="AD19" s="41"/>
    </row>
    <row r="20" spans="1:30" ht="15" x14ac:dyDescent="0.25">
      <c r="A20" s="53">
        <f t="shared" si="0"/>
        <v>1914</v>
      </c>
      <c r="B20" s="50">
        <v>0.78329371932034597</v>
      </c>
      <c r="C20" s="4">
        <v>0.445876857854067</v>
      </c>
      <c r="D20" s="60"/>
      <c r="E20" s="60"/>
      <c r="F20" s="60"/>
      <c r="G20" s="60"/>
      <c r="H20" s="60"/>
      <c r="I20" s="60"/>
      <c r="J20" s="52"/>
      <c r="K20" s="52"/>
      <c r="L20" s="51">
        <v>0.84907359000000004</v>
      </c>
      <c r="M20" s="51">
        <v>0.54563921999999998</v>
      </c>
      <c r="N20" s="50">
        <v>0.92965545654296899</v>
      </c>
      <c r="O20" s="4">
        <v>0.67214042663574203</v>
      </c>
      <c r="P20" s="50"/>
      <c r="Q20" s="50"/>
      <c r="R20" s="44"/>
      <c r="S20" s="44"/>
      <c r="T20" s="44"/>
      <c r="U20" s="41"/>
      <c r="V20" s="49">
        <f>W20+(V$23-W$23)</f>
        <v>0.82361883960000004</v>
      </c>
      <c r="W20" s="48">
        <v>0.44587685789999998</v>
      </c>
      <c r="X20" s="41"/>
      <c r="Y20" s="41"/>
      <c r="Z20" s="41"/>
      <c r="AA20" s="41"/>
      <c r="AB20" s="41"/>
      <c r="AC20" s="41"/>
      <c r="AD20" s="41"/>
    </row>
    <row r="21" spans="1:30" ht="15" x14ac:dyDescent="0.25">
      <c r="A21" s="53">
        <f t="shared" si="0"/>
        <v>1915</v>
      </c>
      <c r="B21" s="50">
        <v>0.77967494492095302</v>
      </c>
      <c r="C21" s="4">
        <v>0.446417293373428</v>
      </c>
      <c r="D21" s="60"/>
      <c r="E21" s="60"/>
      <c r="F21" s="60"/>
      <c r="G21" s="60"/>
      <c r="H21" s="60"/>
      <c r="I21" s="60"/>
      <c r="J21" s="50"/>
      <c r="K21" s="50"/>
      <c r="L21" s="51">
        <v>0.84342866999999999</v>
      </c>
      <c r="M21" s="51">
        <v>0.54002081999999996</v>
      </c>
      <c r="N21" s="50"/>
      <c r="O21" s="4"/>
      <c r="P21" s="50"/>
      <c r="Q21" s="50"/>
      <c r="R21" s="44"/>
      <c r="S21" s="44"/>
      <c r="T21" s="44"/>
      <c r="U21" s="41"/>
      <c r="V21" s="49">
        <f>W21+(V$23-W$23)</f>
        <v>0.82415927510000009</v>
      </c>
      <c r="W21" s="48">
        <v>0.44641729340000003</v>
      </c>
      <c r="X21" s="41"/>
      <c r="Y21" s="41"/>
      <c r="Z21" s="41"/>
      <c r="AA21" s="41"/>
      <c r="AB21" s="41"/>
      <c r="AC21" s="41"/>
      <c r="AD21" s="41"/>
    </row>
    <row r="22" spans="1:30" ht="15" x14ac:dyDescent="0.25">
      <c r="A22" s="53">
        <f t="shared" si="0"/>
        <v>1916</v>
      </c>
      <c r="B22" s="50">
        <v>0.78218139836912204</v>
      </c>
      <c r="C22" s="4">
        <v>0.43302390827082898</v>
      </c>
      <c r="D22" s="60"/>
      <c r="E22" s="60"/>
      <c r="F22" s="60"/>
      <c r="G22" s="60"/>
      <c r="H22" s="60"/>
      <c r="I22" s="60"/>
      <c r="J22" s="52"/>
      <c r="K22" s="52"/>
      <c r="L22" s="51">
        <v>0.84303671000000002</v>
      </c>
      <c r="M22" s="51">
        <v>0.53761017</v>
      </c>
      <c r="N22" s="50"/>
      <c r="O22" s="4"/>
      <c r="P22" s="50"/>
      <c r="Q22" s="50"/>
      <c r="R22" s="44"/>
      <c r="S22" s="44"/>
      <c r="T22" s="44"/>
      <c r="U22" s="41"/>
      <c r="V22" s="49">
        <f>W22+(V$23-W$23)</f>
        <v>0.8107658900000001</v>
      </c>
      <c r="W22" s="48">
        <v>0.43302390829999998</v>
      </c>
      <c r="X22" s="41"/>
      <c r="Y22" s="41"/>
      <c r="Z22" s="41"/>
      <c r="AA22" s="41"/>
      <c r="AB22" s="41"/>
      <c r="AC22" s="41"/>
      <c r="AD22" s="41"/>
    </row>
    <row r="23" spans="1:30" ht="15" x14ac:dyDescent="0.25">
      <c r="A23" s="53">
        <f t="shared" si="0"/>
        <v>1917</v>
      </c>
      <c r="B23" s="50">
        <v>0.78306176266180305</v>
      </c>
      <c r="C23" s="4">
        <v>0.40531978095313997</v>
      </c>
      <c r="D23" s="60"/>
      <c r="E23" s="60"/>
      <c r="F23" s="60"/>
      <c r="G23" s="60"/>
      <c r="H23" s="60"/>
      <c r="I23" s="60"/>
      <c r="J23" s="52"/>
      <c r="K23" s="52"/>
      <c r="L23" s="51">
        <v>0.84225178000000001</v>
      </c>
      <c r="M23" s="51">
        <v>0.53486591999999999</v>
      </c>
      <c r="N23" s="50"/>
      <c r="O23" s="4"/>
      <c r="P23" s="50"/>
      <c r="Q23" s="50"/>
      <c r="R23" s="44"/>
      <c r="S23" s="44"/>
      <c r="T23" s="44"/>
      <c r="U23" s="41"/>
      <c r="V23" s="49">
        <v>0.78306176270000005</v>
      </c>
      <c r="W23" s="48">
        <v>0.40531978099999999</v>
      </c>
      <c r="X23" s="41"/>
      <c r="Y23" s="41"/>
      <c r="Z23" s="41"/>
      <c r="AA23" s="41"/>
      <c r="AB23" s="41"/>
      <c r="AC23" s="41"/>
      <c r="AD23" s="41"/>
    </row>
    <row r="24" spans="1:30" ht="15" x14ac:dyDescent="0.25">
      <c r="A24" s="53">
        <f t="shared" si="0"/>
        <v>1918</v>
      </c>
      <c r="B24" s="50">
        <v>0.78569529102396296</v>
      </c>
      <c r="C24" s="4">
        <v>0.37048515159729301</v>
      </c>
      <c r="D24" s="60"/>
      <c r="E24" s="60"/>
      <c r="F24" s="60"/>
      <c r="G24" s="60"/>
      <c r="H24" s="60"/>
      <c r="I24" s="60"/>
      <c r="J24" s="52"/>
      <c r="K24" s="52"/>
      <c r="L24" s="51">
        <v>0.83841341999999996</v>
      </c>
      <c r="M24" s="51">
        <v>0.52808487000000004</v>
      </c>
      <c r="N24" s="50"/>
      <c r="O24" s="4"/>
      <c r="P24" s="50"/>
      <c r="Q24" s="50"/>
      <c r="R24" s="44"/>
      <c r="S24" s="44"/>
      <c r="T24" s="44"/>
      <c r="U24" s="41"/>
      <c r="V24" s="49">
        <v>0.78569529100000002</v>
      </c>
      <c r="W24" s="48">
        <v>0.37048515160000001</v>
      </c>
      <c r="X24" s="41"/>
      <c r="Y24" s="41"/>
      <c r="Z24" s="41"/>
      <c r="AA24" s="41"/>
      <c r="AB24" s="41"/>
      <c r="AC24" s="41"/>
      <c r="AD24" s="41"/>
    </row>
    <row r="25" spans="1:30" ht="15" x14ac:dyDescent="0.25">
      <c r="A25" s="53">
        <f t="shared" si="0"/>
        <v>1919</v>
      </c>
      <c r="B25" s="50">
        <v>0.80078314648385795</v>
      </c>
      <c r="C25" s="4">
        <v>0.40008204858115198</v>
      </c>
      <c r="D25" s="60"/>
      <c r="E25" s="60"/>
      <c r="F25" s="60"/>
      <c r="G25" s="60"/>
      <c r="H25" s="60"/>
      <c r="I25" s="60"/>
      <c r="J25" s="52"/>
      <c r="K25" s="52"/>
      <c r="L25" s="51">
        <v>0.83334118000000001</v>
      </c>
      <c r="M25" s="51">
        <v>0.52001339000000002</v>
      </c>
      <c r="N25" s="50">
        <v>0.88534126281738301</v>
      </c>
      <c r="O25" s="4">
        <v>0.62550647735595699</v>
      </c>
      <c r="P25" s="50"/>
      <c r="Q25" s="50"/>
      <c r="R25" s="44"/>
      <c r="S25" s="44"/>
      <c r="T25" s="44"/>
      <c r="U25" s="41"/>
      <c r="V25" s="49">
        <v>0.80078314650000004</v>
      </c>
      <c r="W25" s="48">
        <v>0.40008204860000002</v>
      </c>
      <c r="X25" s="41"/>
      <c r="Y25" s="41"/>
      <c r="Z25" s="41"/>
      <c r="AA25" s="41"/>
      <c r="AB25" s="41"/>
      <c r="AC25" s="41"/>
      <c r="AD25" s="41"/>
    </row>
    <row r="26" spans="1:30" ht="15" x14ac:dyDescent="0.25">
      <c r="A26" s="53">
        <f t="shared" si="0"/>
        <v>1920</v>
      </c>
      <c r="B26" s="50">
        <v>0.78098062411596003</v>
      </c>
      <c r="C26" s="4">
        <v>0.356744076840456</v>
      </c>
      <c r="D26" s="60"/>
      <c r="E26" s="60"/>
      <c r="F26" s="60"/>
      <c r="G26" s="60"/>
      <c r="H26" s="60"/>
      <c r="I26" s="60"/>
      <c r="J26" s="50">
        <f>AVERAGE(N26,L26,P26)</f>
        <v>0.85652352811848964</v>
      </c>
      <c r="K26" s="50">
        <f>AVERAGE(O26,M26,Q26)</f>
        <v>0.53854493641276024</v>
      </c>
      <c r="L26" s="51">
        <v>0.82293212000000004</v>
      </c>
      <c r="M26" s="51">
        <v>0.50458508999999996</v>
      </c>
      <c r="N26" s="50">
        <v>0.87973846435546899</v>
      </c>
      <c r="O26" s="4">
        <v>0.57314971923828095</v>
      </c>
      <c r="P26" s="50">
        <v>0.8669</v>
      </c>
      <c r="Q26" s="50">
        <v>0.53790000000000004</v>
      </c>
      <c r="R26" s="44"/>
      <c r="S26" s="44"/>
      <c r="T26" s="44"/>
      <c r="U26" s="41"/>
      <c r="V26" s="49">
        <v>0.78098062410000002</v>
      </c>
      <c r="W26" s="48">
        <v>0.35674407679999998</v>
      </c>
      <c r="X26" s="41"/>
      <c r="Y26" s="41"/>
      <c r="Z26" s="41"/>
      <c r="AA26" s="41"/>
      <c r="AB26" s="41"/>
      <c r="AC26" s="41"/>
      <c r="AD26" s="41"/>
    </row>
    <row r="27" spans="1:30" ht="15" x14ac:dyDescent="0.25">
      <c r="A27" s="53">
        <f t="shared" si="0"/>
        <v>1921</v>
      </c>
      <c r="B27" s="50">
        <v>0.77989838268579803</v>
      </c>
      <c r="C27" s="4">
        <v>0.36797410784044998</v>
      </c>
      <c r="D27" s="60"/>
      <c r="E27" s="60"/>
      <c r="F27" s="60"/>
      <c r="G27" s="60"/>
      <c r="H27" s="60"/>
      <c r="I27" s="60"/>
      <c r="J27" s="52"/>
      <c r="K27" s="52"/>
      <c r="L27" s="51">
        <v>0.81569588000000004</v>
      </c>
      <c r="M27" s="51">
        <v>0.49396041000000002</v>
      </c>
      <c r="N27" s="50">
        <v>0.88178054809570305</v>
      </c>
      <c r="O27" s="4">
        <v>0.60537918090820297</v>
      </c>
      <c r="P27" s="50"/>
      <c r="Q27" s="50"/>
      <c r="R27" s="44"/>
      <c r="S27" s="44"/>
      <c r="T27" s="44"/>
      <c r="U27" s="41"/>
      <c r="V27" s="49">
        <v>0.7798983827</v>
      </c>
      <c r="W27" s="48">
        <v>0.36797410780000001</v>
      </c>
      <c r="X27" s="41"/>
      <c r="Y27" s="41"/>
      <c r="Z27" s="41"/>
      <c r="AA27" s="41"/>
      <c r="AB27" s="41"/>
      <c r="AC27" s="41"/>
      <c r="AD27" s="41"/>
    </row>
    <row r="28" spans="1:30" ht="15" x14ac:dyDescent="0.25">
      <c r="A28" s="53">
        <f t="shared" si="0"/>
        <v>1922</v>
      </c>
      <c r="B28" s="50">
        <v>0.79238395352867097</v>
      </c>
      <c r="C28" s="4">
        <v>0.39974697617865301</v>
      </c>
      <c r="D28" s="60"/>
      <c r="E28" s="60"/>
      <c r="F28" s="60"/>
      <c r="G28" s="60"/>
      <c r="H28" s="60"/>
      <c r="I28" s="60"/>
      <c r="J28" s="52"/>
      <c r="K28" s="52"/>
      <c r="L28" s="51">
        <v>0.80957168000000002</v>
      </c>
      <c r="M28" s="51">
        <v>0.48459899000000001</v>
      </c>
      <c r="N28" s="50">
        <v>0.88824607849121096</v>
      </c>
      <c r="O28" s="4">
        <v>0.617354927062988</v>
      </c>
      <c r="P28" s="50"/>
      <c r="Q28" s="50"/>
      <c r="R28" s="44"/>
      <c r="S28" s="44"/>
      <c r="T28" s="44"/>
      <c r="U28" s="41"/>
      <c r="V28" s="49">
        <v>0.79238395350000002</v>
      </c>
      <c r="W28" s="48">
        <v>0.39974697619999999</v>
      </c>
      <c r="X28" s="41"/>
      <c r="Y28" s="41"/>
      <c r="Z28" s="41"/>
      <c r="AA28" s="41"/>
      <c r="AB28" s="41"/>
      <c r="AC28" s="41"/>
      <c r="AD28" s="41"/>
    </row>
    <row r="29" spans="1:30" ht="15" x14ac:dyDescent="0.25">
      <c r="A29" s="53">
        <f t="shared" si="0"/>
        <v>1923</v>
      </c>
      <c r="B29" s="50">
        <v>0.79670310411995104</v>
      </c>
      <c r="C29" s="4">
        <v>0.353841833419408</v>
      </c>
      <c r="D29" s="60"/>
      <c r="E29" s="60"/>
      <c r="F29" s="60"/>
      <c r="G29" s="60"/>
      <c r="H29" s="60"/>
      <c r="I29" s="60"/>
      <c r="J29" s="52"/>
      <c r="K29" s="52"/>
      <c r="L29" s="51">
        <v>0.80484407999999996</v>
      </c>
      <c r="M29" s="51">
        <v>0.47731238999999998</v>
      </c>
      <c r="N29" s="50">
        <v>0.88330375671386696</v>
      </c>
      <c r="O29" s="4">
        <v>0.60244586944580103</v>
      </c>
      <c r="P29" s="50"/>
      <c r="Q29" s="50"/>
      <c r="R29" s="44"/>
      <c r="S29" s="44"/>
      <c r="T29" s="44"/>
      <c r="U29" s="41"/>
      <c r="V29" s="49">
        <v>0.7967031041</v>
      </c>
      <c r="W29" s="48">
        <v>0.35384183340000003</v>
      </c>
      <c r="X29" s="41"/>
      <c r="Y29" s="41"/>
      <c r="Z29" s="41"/>
      <c r="AA29" s="41"/>
      <c r="AB29" s="41"/>
      <c r="AC29" s="41"/>
      <c r="AD29" s="41"/>
    </row>
    <row r="30" spans="1:30" ht="15" x14ac:dyDescent="0.25">
      <c r="A30" s="53">
        <f t="shared" si="0"/>
        <v>1924</v>
      </c>
      <c r="B30" s="50">
        <v>0.81136844143264797</v>
      </c>
      <c r="C30" s="4">
        <v>0.374622143541048</v>
      </c>
      <c r="D30" s="60"/>
      <c r="E30" s="60"/>
      <c r="F30" s="60"/>
      <c r="G30" s="60"/>
      <c r="H30" s="60"/>
      <c r="I30" s="60"/>
      <c r="J30" s="52"/>
      <c r="K30" s="52"/>
      <c r="L30" s="51">
        <v>0.80336010000000002</v>
      </c>
      <c r="M30" s="51">
        <v>0.47426939000000001</v>
      </c>
      <c r="N30" s="50">
        <v>0.87929267883300799</v>
      </c>
      <c r="O30" s="4">
        <v>0.59464096069335903</v>
      </c>
      <c r="P30" s="50"/>
      <c r="Q30" s="50"/>
      <c r="R30" s="44"/>
      <c r="S30" s="44"/>
      <c r="T30" s="44"/>
      <c r="U30" s="41"/>
      <c r="V30" s="49">
        <v>0.81136844139999997</v>
      </c>
      <c r="W30" s="48">
        <v>0.3746221435</v>
      </c>
      <c r="X30" s="41"/>
      <c r="Y30" s="41"/>
      <c r="Z30" s="41"/>
      <c r="AA30" s="41"/>
      <c r="AB30" s="41"/>
      <c r="AC30" s="41"/>
      <c r="AD30" s="41"/>
    </row>
    <row r="31" spans="1:30" ht="15" x14ac:dyDescent="0.25">
      <c r="A31" s="53">
        <f t="shared" si="0"/>
        <v>1925</v>
      </c>
      <c r="B31" s="50">
        <v>0.82219273367651402</v>
      </c>
      <c r="C31" s="4">
        <v>0.40917686322521901</v>
      </c>
      <c r="D31" s="60"/>
      <c r="E31" s="60"/>
      <c r="F31" s="60"/>
      <c r="G31" s="60"/>
      <c r="H31" s="60"/>
      <c r="I31" s="60"/>
      <c r="J31" s="50">
        <f>AVERAGE(N31,L31,P31)</f>
        <v>0.83989311344563788</v>
      </c>
      <c r="K31" s="50">
        <f>AVERAGE(O31,M31,Q31)</f>
        <v>0.51082907139811207</v>
      </c>
      <c r="L31" s="51">
        <v>0.78683161999999995</v>
      </c>
      <c r="M31" s="51">
        <v>0.44698679000000002</v>
      </c>
      <c r="N31" s="50">
        <v>0.88164772033691396</v>
      </c>
      <c r="O31" s="4">
        <v>0.602700424194336</v>
      </c>
      <c r="P31" s="50">
        <v>0.85119999999999996</v>
      </c>
      <c r="Q31" s="50">
        <v>0.48280000000000001</v>
      </c>
      <c r="R31" s="44"/>
      <c r="S31" s="44"/>
      <c r="T31" s="44"/>
      <c r="U31" s="41"/>
      <c r="V31" s="49">
        <v>0.82219273370000001</v>
      </c>
      <c r="W31" s="48">
        <v>0.40917686320000002</v>
      </c>
      <c r="X31" s="41"/>
      <c r="Y31" s="41"/>
      <c r="Z31" s="41"/>
      <c r="AA31" s="41"/>
      <c r="AB31" s="41"/>
      <c r="AC31" s="41"/>
      <c r="AD31" s="41"/>
    </row>
    <row r="32" spans="1:30" ht="15" x14ac:dyDescent="0.25">
      <c r="A32" s="53">
        <f t="shared" si="0"/>
        <v>1926</v>
      </c>
      <c r="B32" s="50">
        <v>0.83162446571498405</v>
      </c>
      <c r="C32" s="4">
        <v>0.42581875282826798</v>
      </c>
      <c r="D32" s="60"/>
      <c r="E32" s="60"/>
      <c r="F32" s="60"/>
      <c r="G32" s="60"/>
      <c r="H32" s="60"/>
      <c r="I32" s="60"/>
      <c r="J32" s="52"/>
      <c r="K32" s="52"/>
      <c r="L32" s="51">
        <v>0.78708880999999997</v>
      </c>
      <c r="M32" s="51">
        <v>0.45357438999999999</v>
      </c>
      <c r="N32" s="50">
        <v>0.87211715698242198</v>
      </c>
      <c r="O32" s="4">
        <v>0.56887580871582</v>
      </c>
      <c r="P32" s="50"/>
      <c r="Q32" s="50"/>
      <c r="R32" s="44"/>
      <c r="S32" s="44"/>
      <c r="T32" s="44"/>
      <c r="U32" s="41"/>
      <c r="V32" s="49">
        <v>0.83162446570000004</v>
      </c>
      <c r="W32" s="48">
        <v>0.42581875279999998</v>
      </c>
      <c r="X32" s="41"/>
      <c r="Y32" s="41"/>
      <c r="Z32" s="41"/>
      <c r="AA32" s="41"/>
      <c r="AB32" s="41"/>
      <c r="AC32" s="41"/>
      <c r="AD32" s="41"/>
    </row>
    <row r="33" spans="1:30" ht="15" x14ac:dyDescent="0.25">
      <c r="A33" s="53">
        <f t="shared" si="0"/>
        <v>1927</v>
      </c>
      <c r="B33" s="50">
        <v>0.84176299873330995</v>
      </c>
      <c r="C33" s="4">
        <v>0.44919394855535999</v>
      </c>
      <c r="D33" s="60"/>
      <c r="E33" s="60"/>
      <c r="F33" s="60"/>
      <c r="G33" s="60"/>
      <c r="H33" s="60"/>
      <c r="I33" s="60"/>
      <c r="J33" s="52"/>
      <c r="K33" s="52"/>
      <c r="L33" s="51">
        <v>0.79804896999999997</v>
      </c>
      <c r="M33" s="51">
        <v>0.47740780999999999</v>
      </c>
      <c r="N33" s="50">
        <v>0.87982826232910205</v>
      </c>
      <c r="O33" s="4">
        <v>0.59110424041748</v>
      </c>
      <c r="P33" s="50"/>
      <c r="Q33" s="50"/>
      <c r="R33" s="44"/>
      <c r="S33" s="44"/>
      <c r="T33" s="44"/>
      <c r="U33" s="41"/>
      <c r="V33" s="49">
        <v>0.84176299870000004</v>
      </c>
      <c r="W33" s="48">
        <v>0.4491939486</v>
      </c>
      <c r="X33" s="41"/>
      <c r="Y33" s="41"/>
      <c r="Z33" s="41"/>
      <c r="AA33" s="41"/>
      <c r="AB33" s="41"/>
      <c r="AC33" s="41"/>
      <c r="AD33" s="41"/>
    </row>
    <row r="34" spans="1:30" ht="15" x14ac:dyDescent="0.25">
      <c r="A34" s="53">
        <f t="shared" si="0"/>
        <v>1928</v>
      </c>
      <c r="B34" s="50">
        <v>0.84457980485883</v>
      </c>
      <c r="C34" s="4">
        <v>0.47822189084829803</v>
      </c>
      <c r="D34" s="60"/>
      <c r="E34" s="60"/>
      <c r="F34" s="60"/>
      <c r="G34" s="60"/>
      <c r="H34" s="60"/>
      <c r="I34" s="60"/>
      <c r="J34" s="52"/>
      <c r="K34" s="52"/>
      <c r="L34" s="51"/>
      <c r="M34" s="51"/>
      <c r="N34" s="50">
        <v>0.86682701110839799</v>
      </c>
      <c r="O34" s="4">
        <v>0.56459617614746105</v>
      </c>
      <c r="P34" s="50"/>
      <c r="Q34" s="50"/>
      <c r="R34" s="44"/>
      <c r="S34" s="44"/>
      <c r="T34" s="44"/>
      <c r="U34" s="41"/>
      <c r="V34" s="49">
        <v>0.84457980489999995</v>
      </c>
      <c r="W34" s="48">
        <v>0.47822189079999999</v>
      </c>
      <c r="X34" s="41"/>
      <c r="Y34" s="41"/>
      <c r="Z34" s="41"/>
      <c r="AA34" s="41"/>
      <c r="AB34" s="41"/>
      <c r="AC34" s="41"/>
      <c r="AD34" s="41"/>
    </row>
    <row r="35" spans="1:30" ht="15" x14ac:dyDescent="0.25">
      <c r="A35" s="53">
        <f t="shared" si="0"/>
        <v>1929</v>
      </c>
      <c r="B35" s="50">
        <v>0.84398510338056598</v>
      </c>
      <c r="C35" s="4">
        <v>0.47986960912475601</v>
      </c>
      <c r="D35" s="60"/>
      <c r="E35" s="60"/>
      <c r="F35" s="60"/>
      <c r="G35" s="60"/>
      <c r="H35" s="60"/>
      <c r="I35" s="60"/>
      <c r="J35" s="52"/>
      <c r="K35" s="52"/>
      <c r="L35" s="51">
        <v>0.80265682999999999</v>
      </c>
      <c r="M35" s="51">
        <v>0.4907321</v>
      </c>
      <c r="N35" s="50">
        <v>0.87070228576660202</v>
      </c>
      <c r="O35" s="4">
        <v>0.56322406768798805</v>
      </c>
      <c r="P35" s="50"/>
      <c r="Q35" s="50"/>
      <c r="R35" s="44"/>
      <c r="S35" s="44"/>
      <c r="T35" s="44"/>
      <c r="U35" s="41"/>
      <c r="V35" s="49">
        <v>0.84398510339999999</v>
      </c>
      <c r="W35" s="48">
        <v>0.47986960909999998</v>
      </c>
      <c r="X35" s="41"/>
      <c r="Y35" s="41"/>
      <c r="Z35" s="41"/>
      <c r="AA35" s="41"/>
      <c r="AB35" s="41"/>
      <c r="AC35" s="41"/>
      <c r="AD35" s="41"/>
    </row>
    <row r="36" spans="1:30" ht="15" x14ac:dyDescent="0.25">
      <c r="A36" s="53">
        <f t="shared" si="0"/>
        <v>1930</v>
      </c>
      <c r="B36" s="50">
        <v>0.84590846131714703</v>
      </c>
      <c r="C36" s="4">
        <v>0.43371326161594098</v>
      </c>
      <c r="D36" s="60"/>
      <c r="E36" s="60"/>
      <c r="F36" s="60"/>
      <c r="G36" s="60"/>
      <c r="H36" s="60"/>
      <c r="I36" s="60"/>
      <c r="J36" s="50">
        <f>AVERAGE(N36,L36,P36)</f>
        <v>0.83302212913085938</v>
      </c>
      <c r="K36" s="50">
        <f>AVERAGE(O36,M36,Q36)</f>
        <v>0.49771441268391931</v>
      </c>
      <c r="L36" s="51">
        <v>0.80225581000000001</v>
      </c>
      <c r="M36" s="51">
        <v>0.49606510999999998</v>
      </c>
      <c r="N36" s="50">
        <v>0.86131057739257799</v>
      </c>
      <c r="O36" s="4">
        <v>0.56937812805175803</v>
      </c>
      <c r="P36" s="50">
        <v>0.83550000000000002</v>
      </c>
      <c r="Q36" s="50">
        <v>0.42770000000000002</v>
      </c>
      <c r="R36" s="44"/>
      <c r="S36" s="44"/>
      <c r="T36" s="44"/>
      <c r="U36" s="41"/>
      <c r="V36" s="49">
        <v>0.84590846129999997</v>
      </c>
      <c r="W36" s="48">
        <v>0.43371326160000001</v>
      </c>
      <c r="X36" s="41"/>
      <c r="Y36" s="41"/>
      <c r="Z36" s="41"/>
      <c r="AA36" s="41"/>
      <c r="AB36" s="41"/>
      <c r="AC36" s="41"/>
      <c r="AD36" s="41"/>
    </row>
    <row r="37" spans="1:30" ht="15" x14ac:dyDescent="0.25">
      <c r="A37" s="53">
        <f t="shared" si="0"/>
        <v>1931</v>
      </c>
      <c r="B37" s="50">
        <v>0.84357943841275895</v>
      </c>
      <c r="C37" s="4">
        <v>0.38623882874418403</v>
      </c>
      <c r="D37" s="60"/>
      <c r="E37" s="60"/>
      <c r="F37" s="60"/>
      <c r="G37" s="60"/>
      <c r="H37" s="60"/>
      <c r="I37" s="60"/>
      <c r="J37" s="52"/>
      <c r="K37" s="52"/>
      <c r="L37" s="51">
        <v>0.78757292000000001</v>
      </c>
      <c r="M37" s="51">
        <v>0.46331969000000001</v>
      </c>
      <c r="N37" s="50">
        <v>0.85807365417480497</v>
      </c>
      <c r="O37" s="4">
        <v>0.53110935211181598</v>
      </c>
      <c r="P37" s="50"/>
      <c r="Q37" s="50"/>
      <c r="R37" s="44"/>
      <c r="S37" s="44"/>
      <c r="T37" s="44"/>
      <c r="U37" s="41"/>
      <c r="V37" s="49">
        <v>0.84357943840000005</v>
      </c>
      <c r="W37" s="48">
        <v>0.38623882869999998</v>
      </c>
      <c r="X37" s="41"/>
      <c r="Y37" s="41"/>
      <c r="Z37" s="41"/>
      <c r="AA37" s="41"/>
      <c r="AB37" s="41"/>
      <c r="AC37" s="41"/>
      <c r="AD37" s="41"/>
    </row>
    <row r="38" spans="1:30" ht="15" x14ac:dyDescent="0.25">
      <c r="A38" s="53">
        <f t="shared" si="0"/>
        <v>1932</v>
      </c>
      <c r="B38" s="50">
        <v>0.84800623394128105</v>
      </c>
      <c r="C38" s="4">
        <v>0.380964378624082</v>
      </c>
      <c r="D38" s="60"/>
      <c r="E38" s="60"/>
      <c r="F38" s="60"/>
      <c r="G38" s="60"/>
      <c r="H38" s="60"/>
      <c r="I38" s="60"/>
      <c r="J38" s="52"/>
      <c r="K38" s="52"/>
      <c r="L38" s="51">
        <v>0.7796554</v>
      </c>
      <c r="M38" s="51">
        <v>0.44795600000000002</v>
      </c>
      <c r="N38" s="50">
        <v>0.85741775512695295</v>
      </c>
      <c r="O38" s="4">
        <v>0.54318572998046899</v>
      </c>
      <c r="P38" s="50"/>
      <c r="Q38" s="50"/>
      <c r="R38" s="44"/>
      <c r="S38" s="44"/>
      <c r="T38" s="44"/>
      <c r="U38" s="41"/>
      <c r="V38" s="49">
        <v>0.84800623389999996</v>
      </c>
      <c r="W38" s="48">
        <v>0.38096437859999999</v>
      </c>
      <c r="X38" s="41"/>
      <c r="Y38" s="41"/>
      <c r="Z38" s="41"/>
      <c r="AA38" s="41"/>
      <c r="AB38" s="41"/>
      <c r="AC38" s="41"/>
      <c r="AD38" s="41"/>
    </row>
    <row r="39" spans="1:30" ht="15" x14ac:dyDescent="0.25">
      <c r="A39" s="53">
        <f t="shared" ref="A39:A70" si="1">A38+1</f>
        <v>1933</v>
      </c>
      <c r="B39" s="50">
        <v>0.845589857459497</v>
      </c>
      <c r="C39" s="4">
        <v>0.40337144876905101</v>
      </c>
      <c r="D39" s="60"/>
      <c r="E39" s="60"/>
      <c r="F39" s="60"/>
      <c r="G39" s="60"/>
      <c r="H39" s="60"/>
      <c r="I39" s="60"/>
      <c r="J39" s="52"/>
      <c r="K39" s="52"/>
      <c r="L39" s="51">
        <v>0.78115528999999995</v>
      </c>
      <c r="M39" s="51">
        <v>0.44593450000000001</v>
      </c>
      <c r="N39" s="50">
        <v>0.864070663452148</v>
      </c>
      <c r="O39" s="4">
        <v>0.559488868713379</v>
      </c>
      <c r="P39" s="50"/>
      <c r="Q39" s="50"/>
      <c r="R39" s="44"/>
      <c r="S39" s="44"/>
      <c r="T39" s="44"/>
      <c r="U39" s="41"/>
      <c r="V39" s="49">
        <v>0.84558985750000004</v>
      </c>
      <c r="W39" s="48">
        <v>0.40337144879999998</v>
      </c>
      <c r="X39" s="41"/>
      <c r="Y39" s="41"/>
      <c r="Z39" s="41"/>
      <c r="AA39" s="41"/>
      <c r="AB39" s="41"/>
      <c r="AC39" s="41"/>
      <c r="AD39" s="41"/>
    </row>
    <row r="40" spans="1:30" ht="15" x14ac:dyDescent="0.25">
      <c r="A40" s="53">
        <f t="shared" si="1"/>
        <v>1934</v>
      </c>
      <c r="B40" s="50">
        <v>0.83025886394551396</v>
      </c>
      <c r="C40" s="4">
        <v>0.40985220161364799</v>
      </c>
      <c r="D40" s="60"/>
      <c r="E40" s="60"/>
      <c r="F40" s="60"/>
      <c r="G40" s="60"/>
      <c r="H40" s="60"/>
      <c r="I40" s="60"/>
      <c r="J40" s="52"/>
      <c r="K40" s="52"/>
      <c r="L40" s="51"/>
      <c r="M40" s="51"/>
      <c r="N40" s="50">
        <v>0.861165924072266</v>
      </c>
      <c r="O40" s="4">
        <v>0.53795265197753905</v>
      </c>
      <c r="P40" s="50"/>
      <c r="Q40" s="50"/>
      <c r="R40" s="44"/>
      <c r="S40" s="44"/>
      <c r="T40" s="44"/>
      <c r="U40" s="41"/>
      <c r="V40" s="49">
        <v>0.83025886390000003</v>
      </c>
      <c r="W40" s="48">
        <v>0.40985220160000002</v>
      </c>
      <c r="X40" s="41"/>
      <c r="Y40" s="41"/>
      <c r="Z40" s="41"/>
      <c r="AA40" s="41"/>
      <c r="AB40" s="41"/>
      <c r="AC40" s="41"/>
      <c r="AD40" s="41"/>
    </row>
    <row r="41" spans="1:30" ht="15" x14ac:dyDescent="0.25">
      <c r="A41" s="53">
        <f t="shared" si="1"/>
        <v>1935</v>
      </c>
      <c r="B41" s="50">
        <v>0.816811947387594</v>
      </c>
      <c r="C41" s="4">
        <v>0.40484510103869698</v>
      </c>
      <c r="D41" s="60"/>
      <c r="E41" s="60"/>
      <c r="F41" s="60"/>
      <c r="G41" s="60"/>
      <c r="H41" s="60"/>
      <c r="I41" s="60"/>
      <c r="J41" s="50">
        <f>AVERAGE(N41,L41,P41)</f>
        <v>0.82152298650553401</v>
      </c>
      <c r="K41" s="50">
        <f>AVERAGE(O41,M41,Q41)</f>
        <v>0.45983913304036461</v>
      </c>
      <c r="L41" s="51">
        <v>0.77223933</v>
      </c>
      <c r="M41" s="51">
        <v>0.43745329999999999</v>
      </c>
      <c r="N41" s="50">
        <v>0.85872962951660203</v>
      </c>
      <c r="O41" s="4">
        <v>0.53976409912109402</v>
      </c>
      <c r="P41" s="50">
        <v>0.83360000000000001</v>
      </c>
      <c r="Q41" s="50">
        <v>0.40229999999999999</v>
      </c>
      <c r="R41" s="44"/>
      <c r="S41" s="44"/>
      <c r="T41" s="44"/>
      <c r="U41" s="41"/>
      <c r="V41" s="49">
        <v>0.81681194739999996</v>
      </c>
      <c r="W41" s="48">
        <v>0.40484510099999999</v>
      </c>
      <c r="X41" s="41"/>
      <c r="Y41" s="41"/>
      <c r="Z41" s="41"/>
      <c r="AA41" s="41"/>
      <c r="AB41" s="41"/>
      <c r="AC41" s="41"/>
      <c r="AD41" s="41"/>
    </row>
    <row r="42" spans="1:30" ht="15" x14ac:dyDescent="0.25">
      <c r="A42" s="53">
        <f t="shared" si="1"/>
        <v>1936</v>
      </c>
      <c r="B42" s="50">
        <v>0.82176710289627397</v>
      </c>
      <c r="C42" s="4">
        <v>0.42988059508654503</v>
      </c>
      <c r="D42" s="60"/>
      <c r="E42" s="60"/>
      <c r="F42" s="60"/>
      <c r="G42" s="60"/>
      <c r="H42" s="60"/>
      <c r="I42" s="60"/>
      <c r="J42" s="52"/>
      <c r="K42" s="52"/>
      <c r="L42" s="51">
        <v>0.76686728000000004</v>
      </c>
      <c r="M42" s="51">
        <v>0.43266690000000002</v>
      </c>
      <c r="N42" s="50">
        <v>0.85163200378418003</v>
      </c>
      <c r="O42" s="4">
        <v>0.53426807403564502</v>
      </c>
      <c r="P42" s="50"/>
      <c r="Q42" s="50"/>
      <c r="R42" s="44"/>
      <c r="S42" s="44"/>
      <c r="T42" s="44"/>
      <c r="U42" s="41"/>
      <c r="V42" s="49">
        <v>0.82176710289999999</v>
      </c>
      <c r="W42" s="48">
        <v>0.42988059509999998</v>
      </c>
      <c r="X42" s="41"/>
      <c r="Y42" s="41"/>
      <c r="Z42" s="41"/>
      <c r="AA42" s="41"/>
      <c r="AB42" s="41"/>
      <c r="AC42" s="41"/>
      <c r="AD42" s="41"/>
    </row>
    <row r="43" spans="1:30" ht="15" x14ac:dyDescent="0.25">
      <c r="A43" s="53">
        <f t="shared" si="1"/>
        <v>1937</v>
      </c>
      <c r="B43" s="50">
        <v>0.80291582689654195</v>
      </c>
      <c r="C43" s="4">
        <v>0.43663302502055201</v>
      </c>
      <c r="D43" s="60"/>
      <c r="E43" s="60"/>
      <c r="F43" s="60"/>
      <c r="G43" s="60"/>
      <c r="H43" s="60"/>
      <c r="I43" s="60"/>
      <c r="J43" s="52"/>
      <c r="K43" s="52"/>
      <c r="L43" s="51">
        <v>0.76381259999999995</v>
      </c>
      <c r="M43" s="51">
        <v>0.42636779000000002</v>
      </c>
      <c r="N43" s="50">
        <v>0.85470039367675799</v>
      </c>
      <c r="O43" s="4">
        <v>0.53131061553955095</v>
      </c>
      <c r="P43" s="50"/>
      <c r="Q43" s="50"/>
      <c r="R43" s="44"/>
      <c r="S43" s="44"/>
      <c r="T43" s="44"/>
      <c r="U43" s="41"/>
      <c r="V43" s="49">
        <v>0.80291582689999996</v>
      </c>
      <c r="W43" s="48">
        <v>0.43663302500000001</v>
      </c>
      <c r="X43" s="41"/>
      <c r="Y43" s="41"/>
      <c r="Z43" s="41"/>
      <c r="AA43" s="41"/>
      <c r="AB43" s="41"/>
      <c r="AC43" s="41"/>
      <c r="AD43" s="41"/>
    </row>
    <row r="44" spans="1:30" ht="15" x14ac:dyDescent="0.25">
      <c r="A44" s="53">
        <f t="shared" si="1"/>
        <v>1938</v>
      </c>
      <c r="B44" s="50">
        <v>0.79947371460188799</v>
      </c>
      <c r="C44" s="4">
        <v>0.39761154943932198</v>
      </c>
      <c r="D44" s="60"/>
      <c r="E44" s="60"/>
      <c r="F44" s="60"/>
      <c r="G44" s="60"/>
      <c r="H44" s="60"/>
      <c r="I44" s="60"/>
      <c r="J44" s="52"/>
      <c r="K44" s="52"/>
      <c r="L44" s="51">
        <v>0.74733388000000001</v>
      </c>
      <c r="M44" s="51">
        <v>0.39694228999999998</v>
      </c>
      <c r="N44" s="50">
        <v>0.85012535095214803</v>
      </c>
      <c r="O44" s="4">
        <v>0.54071914672851595</v>
      </c>
      <c r="P44" s="50"/>
      <c r="Q44" s="50"/>
      <c r="R44" s="44"/>
      <c r="S44" s="44"/>
      <c r="T44" s="44"/>
      <c r="U44" s="41"/>
      <c r="V44" s="49">
        <v>0.79947371460000005</v>
      </c>
      <c r="W44" s="48">
        <v>0.39761154939999999</v>
      </c>
      <c r="X44" s="41"/>
      <c r="Y44" s="41"/>
      <c r="Z44" s="41"/>
      <c r="AA44" s="41"/>
      <c r="AB44" s="41"/>
      <c r="AC44" s="41"/>
      <c r="AD44" s="41"/>
    </row>
    <row r="45" spans="1:30" ht="15" x14ac:dyDescent="0.25">
      <c r="A45" s="53">
        <f t="shared" si="1"/>
        <v>1939</v>
      </c>
      <c r="B45" s="50">
        <v>0.80275661832552503</v>
      </c>
      <c r="C45" s="4">
        <v>0.40815852139653902</v>
      </c>
      <c r="D45" s="60"/>
      <c r="E45" s="60"/>
      <c r="F45" s="60"/>
      <c r="G45" s="60"/>
      <c r="H45" s="60"/>
      <c r="I45" s="60"/>
      <c r="J45" s="52"/>
      <c r="K45" s="52"/>
      <c r="L45" s="51">
        <v>0.75572771000000005</v>
      </c>
      <c r="M45" s="51">
        <v>0.39993488999999999</v>
      </c>
      <c r="N45" s="50">
        <v>0.84289375305175795</v>
      </c>
      <c r="O45" s="4">
        <v>0.51188774108886703</v>
      </c>
      <c r="P45" s="50"/>
      <c r="Q45" s="50"/>
      <c r="R45" s="44"/>
      <c r="S45" s="44"/>
      <c r="T45" s="44"/>
      <c r="U45" s="41"/>
      <c r="V45" s="49">
        <v>0.8027566183</v>
      </c>
      <c r="W45" s="48">
        <v>0.40815852139999997</v>
      </c>
      <c r="X45" s="41"/>
      <c r="Y45" s="41"/>
      <c r="Z45" s="41"/>
      <c r="AA45" s="41"/>
      <c r="AB45" s="41"/>
      <c r="AC45" s="41"/>
      <c r="AD45" s="41"/>
    </row>
    <row r="46" spans="1:30" ht="15" x14ac:dyDescent="0.25">
      <c r="A46" s="53">
        <f t="shared" si="1"/>
        <v>1940</v>
      </c>
      <c r="B46" s="50">
        <v>0.77125337865381705</v>
      </c>
      <c r="C46" s="4">
        <v>0.376684166044433</v>
      </c>
      <c r="D46" s="60"/>
      <c r="E46" s="60"/>
      <c r="F46" s="60"/>
      <c r="G46" s="60"/>
      <c r="H46" s="60"/>
      <c r="I46" s="60"/>
      <c r="J46" s="50">
        <f>AVERAGE(N46,L46,P46)</f>
        <v>0.79796494639973969</v>
      </c>
      <c r="K46" s="50">
        <f>AVERAGE(O46,M46,Q46)</f>
        <v>0.41150859960123704</v>
      </c>
      <c r="L46" s="51">
        <v>0.72407991000000005</v>
      </c>
      <c r="M46" s="51">
        <v>0.34785139999999998</v>
      </c>
      <c r="N46" s="50">
        <v>0.83811492919921904</v>
      </c>
      <c r="O46" s="4">
        <v>0.509774398803711</v>
      </c>
      <c r="P46" s="50">
        <v>0.83169999999999999</v>
      </c>
      <c r="Q46" s="50">
        <v>0.37690000000000001</v>
      </c>
      <c r="R46" s="44"/>
      <c r="S46" s="44"/>
      <c r="T46" s="44"/>
      <c r="U46" s="41"/>
      <c r="V46" s="49">
        <v>0.77125337869999999</v>
      </c>
      <c r="W46" s="48">
        <v>0.37668416599999999</v>
      </c>
      <c r="X46" s="41"/>
      <c r="Y46" s="41"/>
      <c r="Z46" s="41"/>
      <c r="AA46" s="41"/>
      <c r="AB46" s="41"/>
      <c r="AC46" s="41"/>
      <c r="AD46" s="41"/>
    </row>
    <row r="47" spans="1:30" ht="15" x14ac:dyDescent="0.25">
      <c r="A47" s="53">
        <f t="shared" si="1"/>
        <v>1941</v>
      </c>
      <c r="B47" s="50">
        <v>0.74628234058078902</v>
      </c>
      <c r="C47" s="4">
        <v>0.34566941124554101</v>
      </c>
      <c r="D47" s="60"/>
      <c r="E47" s="60"/>
      <c r="F47" s="60"/>
      <c r="G47" s="60"/>
      <c r="H47" s="60"/>
      <c r="I47" s="60"/>
      <c r="J47" s="52"/>
      <c r="K47" s="52"/>
      <c r="L47" s="51">
        <v>0.73235296999999999</v>
      </c>
      <c r="M47" s="51">
        <v>0.34842631000000002</v>
      </c>
      <c r="N47" s="50">
        <v>0.82855720520019505</v>
      </c>
      <c r="O47" s="4">
        <v>0.49850311279296899</v>
      </c>
      <c r="P47" s="50"/>
      <c r="Q47" s="50"/>
      <c r="R47" s="44"/>
      <c r="S47" s="44"/>
      <c r="T47" s="44"/>
      <c r="U47" s="41"/>
      <c r="V47" s="49">
        <v>0.74628234059999998</v>
      </c>
      <c r="W47" s="48">
        <v>0.3456694112</v>
      </c>
      <c r="X47" s="41"/>
      <c r="Y47" s="41"/>
      <c r="Z47" s="41"/>
      <c r="AA47" s="41"/>
      <c r="AB47" s="41"/>
      <c r="AC47" s="41"/>
      <c r="AD47" s="41"/>
    </row>
    <row r="48" spans="1:30" ht="15" x14ac:dyDescent="0.25">
      <c r="A48" s="53">
        <f t="shared" si="1"/>
        <v>1942</v>
      </c>
      <c r="B48" s="50">
        <v>0.72875994016322398</v>
      </c>
      <c r="C48" s="4">
        <v>0.34112288989005601</v>
      </c>
      <c r="D48" s="60"/>
      <c r="E48" s="60"/>
      <c r="F48" s="60"/>
      <c r="G48" s="60"/>
      <c r="H48" s="60"/>
      <c r="I48" s="60"/>
      <c r="J48" s="52"/>
      <c r="K48" s="52"/>
      <c r="L48" s="51">
        <v>0.74343872</v>
      </c>
      <c r="M48" s="51">
        <v>0.36246979000000001</v>
      </c>
      <c r="N48" s="50"/>
      <c r="O48" s="4"/>
      <c r="P48" s="50"/>
      <c r="Q48" s="50"/>
      <c r="R48" s="44"/>
      <c r="S48" s="44"/>
      <c r="T48" s="44"/>
      <c r="U48" s="41"/>
      <c r="V48" s="49">
        <v>0.72875994020000001</v>
      </c>
      <c r="W48" s="48">
        <v>0.3411228899</v>
      </c>
      <c r="X48" s="41"/>
      <c r="Y48" s="41"/>
      <c r="Z48" s="41"/>
      <c r="AA48" s="41"/>
      <c r="AB48" s="41"/>
      <c r="AC48" s="41"/>
      <c r="AD48" s="41"/>
    </row>
    <row r="49" spans="1:30" ht="15" x14ac:dyDescent="0.25">
      <c r="A49" s="53">
        <f t="shared" si="1"/>
        <v>1943</v>
      </c>
      <c r="B49" s="50">
        <v>0.73340488561392703</v>
      </c>
      <c r="C49" s="4">
        <v>0.34379977373035903</v>
      </c>
      <c r="D49" s="60"/>
      <c r="E49" s="60"/>
      <c r="F49" s="60"/>
      <c r="G49" s="60"/>
      <c r="H49" s="60"/>
      <c r="I49" s="60"/>
      <c r="J49" s="52"/>
      <c r="K49" s="52"/>
      <c r="L49" s="51">
        <v>0.76392221000000005</v>
      </c>
      <c r="M49" s="51">
        <v>0.38055071000000001</v>
      </c>
      <c r="N49" s="50"/>
      <c r="O49" s="4"/>
      <c r="P49" s="50"/>
      <c r="Q49" s="50"/>
      <c r="R49" s="44"/>
      <c r="S49" s="44"/>
      <c r="T49" s="44"/>
      <c r="U49" s="41"/>
      <c r="V49" s="49">
        <v>0.73340488559999995</v>
      </c>
      <c r="W49" s="48">
        <v>0.34379977369999998</v>
      </c>
      <c r="X49" s="41"/>
      <c r="Y49" s="41"/>
      <c r="Z49" s="41"/>
      <c r="AA49" s="41"/>
      <c r="AB49" s="41"/>
      <c r="AC49" s="41"/>
      <c r="AD49" s="41"/>
    </row>
    <row r="50" spans="1:30" ht="15" x14ac:dyDescent="0.25">
      <c r="A50" s="53">
        <f t="shared" si="1"/>
        <v>1944</v>
      </c>
      <c r="B50" s="50">
        <v>0.71073595826619396</v>
      </c>
      <c r="C50" s="4">
        <v>0.31838033187307502</v>
      </c>
      <c r="D50" s="60"/>
      <c r="E50" s="60"/>
      <c r="F50" s="60"/>
      <c r="G50" s="60"/>
      <c r="H50" s="60"/>
      <c r="I50" s="60"/>
      <c r="J50" s="52"/>
      <c r="K50" s="52"/>
      <c r="L50" s="51">
        <v>0.75842827999999995</v>
      </c>
      <c r="M50" s="51">
        <v>0.37837939999999998</v>
      </c>
      <c r="N50" s="50"/>
      <c r="O50" s="4"/>
      <c r="P50" s="50"/>
      <c r="Q50" s="50"/>
      <c r="R50" s="44"/>
      <c r="S50" s="44"/>
      <c r="T50" s="44"/>
      <c r="U50" s="41"/>
      <c r="V50" s="49">
        <v>0.71073595830000003</v>
      </c>
      <c r="W50" s="48">
        <v>0.31838033189999998</v>
      </c>
      <c r="X50" s="41"/>
      <c r="Y50" s="41"/>
      <c r="Z50" s="41"/>
      <c r="AA50" s="41"/>
      <c r="AB50" s="41"/>
      <c r="AC50" s="41"/>
      <c r="AD50" s="41"/>
    </row>
    <row r="51" spans="1:30" ht="15" x14ac:dyDescent="0.25">
      <c r="A51" s="53">
        <f t="shared" si="1"/>
        <v>1945</v>
      </c>
      <c r="B51" s="50">
        <v>0.71766972695540898</v>
      </c>
      <c r="C51" s="4">
        <v>0.32099926563075998</v>
      </c>
      <c r="D51" s="60"/>
      <c r="E51" s="60"/>
      <c r="F51" s="60"/>
      <c r="G51" s="60"/>
      <c r="H51" s="60"/>
      <c r="I51" s="60"/>
      <c r="J51" s="50">
        <f>AVERAGE(N51,L51,P51)</f>
        <v>0.76987771500000002</v>
      </c>
      <c r="K51" s="50">
        <f>AVERAGE(O51,M51,Q51)</f>
        <v>0.35211104500000001</v>
      </c>
      <c r="L51" s="51">
        <v>0.73745543000000002</v>
      </c>
      <c r="M51" s="51">
        <v>0.35172208999999999</v>
      </c>
      <c r="N51" s="50"/>
      <c r="O51" s="4"/>
      <c r="P51" s="50">
        <v>0.80230000000000001</v>
      </c>
      <c r="Q51" s="50">
        <v>0.35250000000000004</v>
      </c>
      <c r="R51" s="44"/>
      <c r="S51" s="44"/>
      <c r="T51" s="44"/>
      <c r="U51" s="41"/>
      <c r="V51" s="49">
        <v>0.71766972699999998</v>
      </c>
      <c r="W51" s="48">
        <v>0.32099926560000003</v>
      </c>
      <c r="X51" s="41"/>
      <c r="Y51" s="41"/>
      <c r="Z51" s="41"/>
      <c r="AA51" s="41"/>
      <c r="AB51" s="41"/>
      <c r="AC51" s="41"/>
      <c r="AD51" s="41"/>
    </row>
    <row r="52" spans="1:30" ht="15" x14ac:dyDescent="0.25">
      <c r="A52" s="53">
        <f t="shared" si="1"/>
        <v>1946</v>
      </c>
      <c r="B52" s="50">
        <v>0.714942537363222</v>
      </c>
      <c r="C52" s="4">
        <v>0.29928776132010698</v>
      </c>
      <c r="D52" s="60"/>
      <c r="E52" s="60"/>
      <c r="F52" s="60"/>
      <c r="G52" s="60"/>
      <c r="H52" s="60"/>
      <c r="I52" s="60"/>
      <c r="J52" s="52"/>
      <c r="K52" s="52"/>
      <c r="L52" s="51">
        <v>0.69750392000000005</v>
      </c>
      <c r="M52" s="51">
        <v>0.30701699999999998</v>
      </c>
      <c r="N52" s="50">
        <v>0.83511634826660197</v>
      </c>
      <c r="O52" s="4">
        <v>0.46076438903808598</v>
      </c>
      <c r="P52" s="50"/>
      <c r="Q52" s="50"/>
      <c r="R52" s="44"/>
      <c r="S52" s="44"/>
      <c r="T52" s="44"/>
      <c r="U52" s="41"/>
      <c r="V52" s="49">
        <v>0.71494253740000002</v>
      </c>
      <c r="W52" s="48">
        <v>0.29928776130000001</v>
      </c>
      <c r="X52" s="41"/>
      <c r="Y52" s="41"/>
      <c r="Z52" s="41"/>
      <c r="AA52" s="41"/>
      <c r="AB52" s="41"/>
      <c r="AC52" s="41"/>
      <c r="AD52" s="41"/>
    </row>
    <row r="53" spans="1:30" ht="15" x14ac:dyDescent="0.25">
      <c r="A53" s="53">
        <f t="shared" si="1"/>
        <v>1947</v>
      </c>
      <c r="B53" s="50">
        <v>0.70119983976082101</v>
      </c>
      <c r="C53" s="4">
        <v>0.28684010791068698</v>
      </c>
      <c r="D53" s="60"/>
      <c r="E53" s="60"/>
      <c r="F53" s="60"/>
      <c r="G53" s="60"/>
      <c r="H53" s="60"/>
      <c r="I53" s="60"/>
      <c r="J53" s="52"/>
      <c r="K53" s="52"/>
      <c r="L53" s="51">
        <v>0.68819582000000001</v>
      </c>
      <c r="M53" s="51">
        <v>0.30239081000000001</v>
      </c>
      <c r="N53" s="50">
        <v>0.829775314331055</v>
      </c>
      <c r="O53" s="4">
        <v>0.44949310302734402</v>
      </c>
      <c r="P53" s="50"/>
      <c r="Q53" s="50"/>
      <c r="R53" s="44"/>
      <c r="S53" s="44"/>
      <c r="T53" s="44"/>
      <c r="U53" s="41"/>
      <c r="V53" s="49">
        <v>0.7011998398</v>
      </c>
      <c r="W53" s="48">
        <v>0.28684010789999997</v>
      </c>
      <c r="X53" s="41"/>
      <c r="Y53" s="41"/>
      <c r="Z53" s="41"/>
      <c r="AA53" s="41"/>
      <c r="AB53" s="41"/>
      <c r="AC53" s="41"/>
      <c r="AD53" s="41"/>
    </row>
    <row r="54" spans="1:30" ht="15" x14ac:dyDescent="0.25">
      <c r="A54" s="53">
        <f t="shared" si="1"/>
        <v>1948</v>
      </c>
      <c r="B54" s="50">
        <v>0.68680177781249097</v>
      </c>
      <c r="C54" s="4">
        <v>0.28068916567097102</v>
      </c>
      <c r="D54" s="60"/>
      <c r="E54" s="60"/>
      <c r="F54" s="60"/>
      <c r="G54" s="60"/>
      <c r="H54" s="60"/>
      <c r="I54" s="60"/>
      <c r="J54" s="52"/>
      <c r="K54" s="52"/>
      <c r="L54" s="51">
        <v>0.69914359000000004</v>
      </c>
      <c r="M54" s="51">
        <v>0.30566769999999999</v>
      </c>
      <c r="N54" s="50">
        <v>0.83099349975585901</v>
      </c>
      <c r="O54" s="4">
        <v>0.44385742187499999</v>
      </c>
      <c r="P54" s="50"/>
      <c r="Q54" s="50"/>
      <c r="R54" s="44"/>
      <c r="S54" s="44"/>
      <c r="T54" s="44"/>
      <c r="U54" s="41"/>
      <c r="V54" s="49">
        <v>0.68680177779999996</v>
      </c>
      <c r="W54" s="48">
        <v>0.28068916570000002</v>
      </c>
      <c r="X54" s="41"/>
      <c r="Y54" s="41"/>
      <c r="Z54" s="41"/>
      <c r="AA54" s="41"/>
      <c r="AB54" s="41"/>
      <c r="AC54" s="41"/>
      <c r="AD54" s="41"/>
    </row>
    <row r="55" spans="1:30" ht="15" x14ac:dyDescent="0.25">
      <c r="A55" s="53">
        <f t="shared" si="1"/>
        <v>1949</v>
      </c>
      <c r="B55" s="50">
        <v>0.67864322967450796</v>
      </c>
      <c r="C55" s="4">
        <v>0.27191803334313402</v>
      </c>
      <c r="D55" s="60"/>
      <c r="E55" s="60"/>
      <c r="F55" s="60"/>
      <c r="G55" s="60"/>
      <c r="H55" s="60"/>
      <c r="I55" s="60"/>
      <c r="J55" s="52"/>
      <c r="K55" s="52"/>
      <c r="L55" s="51">
        <v>0.71519737999999999</v>
      </c>
      <c r="M55" s="51">
        <v>0.33264631</v>
      </c>
      <c r="N55" s="50">
        <v>0.81768768310546902</v>
      </c>
      <c r="O55" s="4">
        <v>0.43379375457763703</v>
      </c>
      <c r="P55" s="50"/>
      <c r="Q55" s="50"/>
      <c r="R55" s="44"/>
      <c r="S55" s="44"/>
      <c r="T55" s="44"/>
      <c r="U55" s="41"/>
      <c r="V55" s="49">
        <v>0.67864322970000002</v>
      </c>
      <c r="W55" s="48">
        <v>0.27191803329999997</v>
      </c>
      <c r="X55" s="41"/>
      <c r="Y55" s="41"/>
      <c r="Z55" s="41"/>
      <c r="AA55" s="41"/>
      <c r="AB55" s="41"/>
      <c r="AC55" s="41"/>
      <c r="AD55" s="41"/>
    </row>
    <row r="56" spans="1:30" ht="15" x14ac:dyDescent="0.25">
      <c r="A56" s="53">
        <f t="shared" si="1"/>
        <v>1950</v>
      </c>
      <c r="B56" s="50">
        <v>0.68267514104172999</v>
      </c>
      <c r="C56" s="4">
        <v>0.28529444742756899</v>
      </c>
      <c r="D56" s="60"/>
      <c r="E56" s="60"/>
      <c r="F56" s="60"/>
      <c r="G56" s="60"/>
      <c r="H56" s="60"/>
      <c r="I56" s="60"/>
      <c r="J56" s="50">
        <f>AVERAGE(N56,L56,P56)</f>
        <v>0.76490406069498695</v>
      </c>
      <c r="K56" s="50">
        <f>AVERAGE(O56,M56,Q56)</f>
        <v>0.36409652782389329</v>
      </c>
      <c r="L56" s="51">
        <v>0.72239666999999996</v>
      </c>
      <c r="M56" s="51">
        <v>0.3337734</v>
      </c>
      <c r="N56" s="50">
        <v>0.79941551208496098</v>
      </c>
      <c r="O56" s="4">
        <v>0.43041618347167998</v>
      </c>
      <c r="P56" s="50">
        <v>0.77290000000000003</v>
      </c>
      <c r="Q56" s="50">
        <v>0.3281</v>
      </c>
      <c r="R56" s="44"/>
      <c r="S56" s="44"/>
      <c r="T56" s="44"/>
      <c r="U56" s="41"/>
      <c r="V56" s="49">
        <v>0.68267514100000004</v>
      </c>
      <c r="W56" s="48">
        <v>0.28529444739999998</v>
      </c>
      <c r="X56" s="41"/>
      <c r="Y56" s="41"/>
      <c r="Z56" s="41"/>
      <c r="AA56" s="41"/>
      <c r="AB56" s="41"/>
      <c r="AC56" s="41"/>
      <c r="AD56" s="41"/>
    </row>
    <row r="57" spans="1:30" ht="15" x14ac:dyDescent="0.25">
      <c r="A57" s="53">
        <f t="shared" si="1"/>
        <v>1951</v>
      </c>
      <c r="B57" s="50">
        <v>0.68270254338983005</v>
      </c>
      <c r="C57" s="4">
        <v>0.28101525357559798</v>
      </c>
      <c r="D57" s="60"/>
      <c r="E57" s="60"/>
      <c r="F57" s="60"/>
      <c r="G57" s="60"/>
      <c r="H57" s="60"/>
      <c r="I57" s="60"/>
      <c r="J57" s="52"/>
      <c r="K57" s="52"/>
      <c r="L57" s="51">
        <v>0.69978081999999997</v>
      </c>
      <c r="M57" s="51">
        <v>0.32724379999999997</v>
      </c>
      <c r="N57" s="50">
        <v>0.78301742553710896</v>
      </c>
      <c r="O57" s="4">
        <v>0.41852638244628898</v>
      </c>
      <c r="P57" s="50"/>
      <c r="Q57" s="50"/>
      <c r="R57" s="44"/>
      <c r="S57" s="44"/>
      <c r="T57" s="44"/>
      <c r="U57" s="41"/>
      <c r="V57" s="49">
        <v>0.68270254340000003</v>
      </c>
      <c r="W57" s="48">
        <v>0.28101525360000001</v>
      </c>
      <c r="X57" s="41"/>
      <c r="Y57" s="41"/>
      <c r="Z57" s="41"/>
      <c r="AA57" s="41"/>
      <c r="AB57" s="41"/>
      <c r="AC57" s="41"/>
      <c r="AD57" s="41"/>
    </row>
    <row r="58" spans="1:30" ht="15" x14ac:dyDescent="0.25">
      <c r="A58" s="53">
        <f t="shared" si="1"/>
        <v>1952</v>
      </c>
      <c r="B58" s="50">
        <v>0.679559793873176</v>
      </c>
      <c r="C58" s="4">
        <v>0.27767801997673103</v>
      </c>
      <c r="D58" s="60"/>
      <c r="E58" s="60"/>
      <c r="F58" s="60"/>
      <c r="G58" s="60"/>
      <c r="H58" s="60"/>
      <c r="I58" s="60"/>
      <c r="J58" s="52"/>
      <c r="K58" s="52"/>
      <c r="L58" s="51">
        <v>0.72326051999999996</v>
      </c>
      <c r="M58" s="51">
        <v>0.32055101000000003</v>
      </c>
      <c r="N58" s="50">
        <v>0.77486534118652295</v>
      </c>
      <c r="O58" s="4">
        <v>0.387755584716797</v>
      </c>
      <c r="P58" s="50"/>
      <c r="Q58" s="50"/>
      <c r="R58" s="44"/>
      <c r="S58" s="44"/>
      <c r="T58" s="44"/>
      <c r="U58" s="41"/>
      <c r="V58" s="49">
        <v>0.67955979389999999</v>
      </c>
      <c r="W58" s="48">
        <v>0.27767802000000003</v>
      </c>
      <c r="X58" s="41"/>
      <c r="Y58" s="41"/>
      <c r="Z58" s="41"/>
      <c r="AA58" s="41"/>
      <c r="AB58" s="41"/>
      <c r="AC58" s="41"/>
      <c r="AD58" s="41"/>
    </row>
    <row r="59" spans="1:30" ht="15" x14ac:dyDescent="0.25">
      <c r="A59" s="53">
        <f t="shared" si="1"/>
        <v>1953</v>
      </c>
      <c r="B59" s="50">
        <v>0.67280158117943101</v>
      </c>
      <c r="C59" s="4">
        <v>0.265440818477782</v>
      </c>
      <c r="D59" s="60"/>
      <c r="E59" s="60"/>
      <c r="F59" s="60"/>
      <c r="G59" s="60"/>
      <c r="H59" s="60"/>
      <c r="I59" s="60"/>
      <c r="J59" s="52"/>
      <c r="K59" s="52"/>
      <c r="L59" s="51">
        <v>0.72844237000000001</v>
      </c>
      <c r="M59" s="51">
        <v>0.31898128999999997</v>
      </c>
      <c r="N59" s="50">
        <v>0.76933677673339795</v>
      </c>
      <c r="O59" s="4">
        <v>0.38887145996093803</v>
      </c>
      <c r="P59" s="50"/>
      <c r="Q59" s="50"/>
      <c r="R59" s="44"/>
      <c r="S59" s="44"/>
      <c r="T59" s="44"/>
      <c r="U59" s="41"/>
      <c r="V59" s="49">
        <v>0.6728015812</v>
      </c>
      <c r="W59" s="48">
        <v>0.26544081850000001</v>
      </c>
      <c r="X59" s="41"/>
      <c r="Y59" s="41"/>
      <c r="Z59" s="41"/>
      <c r="AA59" s="41"/>
      <c r="AB59" s="41"/>
      <c r="AC59" s="41"/>
      <c r="AD59" s="41"/>
    </row>
    <row r="60" spans="1:30" ht="15" x14ac:dyDescent="0.25">
      <c r="A60" s="53">
        <f t="shared" si="1"/>
        <v>1954</v>
      </c>
      <c r="B60" s="50">
        <v>0.67748253014174398</v>
      </c>
      <c r="C60" s="4">
        <v>0.27236170314705299</v>
      </c>
      <c r="D60" s="60"/>
      <c r="E60" s="60"/>
      <c r="F60" s="60"/>
      <c r="G60" s="60"/>
      <c r="H60" s="60"/>
      <c r="I60" s="60"/>
      <c r="J60" s="52"/>
      <c r="K60" s="52"/>
      <c r="L60" s="51">
        <v>0.70854229000000002</v>
      </c>
      <c r="M60" s="51">
        <v>0.30430740000000001</v>
      </c>
      <c r="N60" s="50">
        <v>0.76624458312988297</v>
      </c>
      <c r="O60" s="4">
        <v>0.40930950164794899</v>
      </c>
      <c r="P60" s="50"/>
      <c r="Q60" s="50"/>
      <c r="R60" s="44"/>
      <c r="S60" s="44"/>
      <c r="T60" s="44"/>
      <c r="U60" s="41"/>
      <c r="V60" s="49">
        <v>0.67748253010000004</v>
      </c>
      <c r="W60" s="48">
        <v>0.27236170310000002</v>
      </c>
      <c r="X60" s="41"/>
      <c r="Y60" s="41"/>
      <c r="Z60" s="41"/>
      <c r="AA60" s="41"/>
      <c r="AB60" s="41"/>
      <c r="AC60" s="41"/>
      <c r="AD60" s="41"/>
    </row>
    <row r="61" spans="1:30" ht="15" x14ac:dyDescent="0.25">
      <c r="A61" s="53">
        <f t="shared" si="1"/>
        <v>1955</v>
      </c>
      <c r="B61" s="50">
        <v>0.681361295641839</v>
      </c>
      <c r="C61" s="4">
        <v>0.27540458799353801</v>
      </c>
      <c r="D61" s="60"/>
      <c r="E61" s="60"/>
      <c r="F61" s="60"/>
      <c r="G61" s="60"/>
      <c r="H61" s="60"/>
      <c r="I61" s="60"/>
      <c r="J61" s="50">
        <f>AVERAGE(N61,L61,P61)</f>
        <v>0.72051765112467425</v>
      </c>
      <c r="K61" s="50">
        <f>AVERAGE(O61,M61,Q61)</f>
        <v>0.32351616142903633</v>
      </c>
      <c r="L61" s="51">
        <v>0.70573311999999999</v>
      </c>
      <c r="M61" s="51">
        <v>0.31082558999999998</v>
      </c>
      <c r="N61" s="50">
        <v>0.75321983337402298</v>
      </c>
      <c r="O61" s="4">
        <v>0.37862289428710899</v>
      </c>
      <c r="P61" s="50">
        <v>0.7026</v>
      </c>
      <c r="Q61" s="50">
        <v>0.28110000000000002</v>
      </c>
      <c r="R61" s="44"/>
      <c r="S61" s="44"/>
      <c r="T61" s="44"/>
      <c r="U61" s="41"/>
      <c r="V61" s="49">
        <v>0.68136129560000003</v>
      </c>
      <c r="W61" s="48">
        <v>0.27540458800000001</v>
      </c>
      <c r="X61" s="41"/>
      <c r="Y61" s="41"/>
      <c r="Z61" s="41"/>
      <c r="AA61" s="41"/>
      <c r="AB61" s="41"/>
      <c r="AC61" s="41"/>
      <c r="AD61" s="41"/>
    </row>
    <row r="62" spans="1:30" ht="15" x14ac:dyDescent="0.25">
      <c r="A62" s="53">
        <f t="shared" si="1"/>
        <v>1956</v>
      </c>
      <c r="B62" s="50">
        <v>0.68531605006488205</v>
      </c>
      <c r="C62" s="4">
        <v>0.27896922289359899</v>
      </c>
      <c r="D62" s="60"/>
      <c r="E62" s="60"/>
      <c r="F62" s="60"/>
      <c r="G62" s="60"/>
      <c r="H62" s="60"/>
      <c r="I62" s="60"/>
      <c r="J62" s="52"/>
      <c r="K62" s="52"/>
      <c r="L62" s="51">
        <v>0.69950873000000002</v>
      </c>
      <c r="M62" s="51">
        <v>0.31331270999999999</v>
      </c>
      <c r="N62" s="50">
        <v>0.73953918457031298</v>
      </c>
      <c r="O62" s="4">
        <v>0.37906074523925798</v>
      </c>
      <c r="P62" s="50"/>
      <c r="Q62" s="50"/>
      <c r="R62" s="44"/>
      <c r="S62" s="44"/>
      <c r="T62" s="44"/>
      <c r="U62" s="41"/>
      <c r="V62" s="49">
        <v>0.68531605009999996</v>
      </c>
      <c r="W62" s="48">
        <v>0.27896922289999998</v>
      </c>
      <c r="X62" s="41"/>
      <c r="Y62" s="41"/>
      <c r="Z62" s="41"/>
      <c r="AA62" s="41"/>
      <c r="AB62" s="41"/>
      <c r="AC62" s="41"/>
      <c r="AD62" s="41"/>
    </row>
    <row r="63" spans="1:30" ht="15" x14ac:dyDescent="0.25">
      <c r="A63" s="53">
        <f t="shared" si="1"/>
        <v>1957</v>
      </c>
      <c r="B63" s="50">
        <v>0.689294269671055</v>
      </c>
      <c r="C63" s="4">
        <v>0.27529954276278401</v>
      </c>
      <c r="D63" s="60"/>
      <c r="E63" s="60"/>
      <c r="F63" s="60"/>
      <c r="G63" s="60"/>
      <c r="H63" s="60"/>
      <c r="I63" s="60"/>
      <c r="J63" s="52"/>
      <c r="K63" s="52"/>
      <c r="L63" s="51">
        <v>0.70624231999999998</v>
      </c>
      <c r="M63" s="51">
        <v>0.33243439000000002</v>
      </c>
      <c r="N63" s="50">
        <v>0.72417190551757804</v>
      </c>
      <c r="O63" s="4">
        <v>0.36568984985351599</v>
      </c>
      <c r="P63" s="50"/>
      <c r="Q63" s="50"/>
      <c r="R63" s="44"/>
      <c r="S63" s="44"/>
      <c r="T63" s="44"/>
      <c r="U63" s="41"/>
      <c r="V63" s="49">
        <v>0.68929426969999996</v>
      </c>
      <c r="W63" s="48">
        <v>0.27529954280000002</v>
      </c>
      <c r="X63" s="41"/>
      <c r="Y63" s="41"/>
      <c r="Z63" s="41"/>
      <c r="AA63" s="41"/>
      <c r="AB63" s="41"/>
      <c r="AC63" s="41"/>
      <c r="AD63" s="41"/>
    </row>
    <row r="64" spans="1:30" ht="15" x14ac:dyDescent="0.25">
      <c r="A64" s="53">
        <f t="shared" si="1"/>
        <v>1958</v>
      </c>
      <c r="B64" s="50">
        <v>0.68817161579505703</v>
      </c>
      <c r="C64" s="4">
        <v>0.27115770043055498</v>
      </c>
      <c r="D64" s="60"/>
      <c r="E64" s="60"/>
      <c r="F64" s="60"/>
      <c r="G64" s="60"/>
      <c r="H64" s="60"/>
      <c r="I64" s="60"/>
      <c r="J64" s="52"/>
      <c r="K64" s="52"/>
      <c r="L64" s="51">
        <v>0.69166218999999995</v>
      </c>
      <c r="M64" s="51">
        <v>0.31122329999999998</v>
      </c>
      <c r="N64" s="50">
        <v>0.72042373657226599</v>
      </c>
      <c r="O64" s="4">
        <v>0.35279254913330099</v>
      </c>
      <c r="P64" s="50"/>
      <c r="Q64" s="50"/>
      <c r="R64" s="44"/>
      <c r="S64" s="44"/>
      <c r="T64" s="44"/>
      <c r="U64" s="41"/>
      <c r="V64" s="49">
        <v>0.68817161579999997</v>
      </c>
      <c r="W64" s="48">
        <v>0.27115770039999998</v>
      </c>
      <c r="X64" s="41"/>
      <c r="Y64" s="41"/>
      <c r="Z64" s="41"/>
      <c r="AA64" s="41"/>
      <c r="AB64" s="41"/>
      <c r="AC64" s="41"/>
      <c r="AD64" s="41"/>
    </row>
    <row r="65" spans="1:30" ht="15" x14ac:dyDescent="0.25">
      <c r="A65" s="53">
        <f t="shared" si="1"/>
        <v>1959</v>
      </c>
      <c r="B65" s="50">
        <v>0.69568071880084004</v>
      </c>
      <c r="C65" s="4">
        <v>0.27765629178759998</v>
      </c>
      <c r="D65" s="60"/>
      <c r="E65" s="60"/>
      <c r="F65" s="60"/>
      <c r="G65" s="60"/>
      <c r="H65" s="60"/>
      <c r="I65" s="60"/>
      <c r="J65" s="52"/>
      <c r="K65" s="52"/>
      <c r="L65" s="51">
        <v>0.70720601000000005</v>
      </c>
      <c r="M65" s="51">
        <v>0.32563250999999999</v>
      </c>
      <c r="N65" s="50">
        <v>0.71639450073242195</v>
      </c>
      <c r="O65" s="4">
        <v>0.36094085693359401</v>
      </c>
      <c r="P65" s="50"/>
      <c r="Q65" s="50"/>
      <c r="R65" s="44"/>
      <c r="S65" s="44"/>
      <c r="T65" s="44"/>
      <c r="U65" s="41"/>
      <c r="V65" s="49">
        <v>0.69568071880000004</v>
      </c>
      <c r="W65" s="48">
        <v>0.27765629180000001</v>
      </c>
      <c r="X65" s="41"/>
      <c r="Y65" s="41"/>
      <c r="Z65" s="41"/>
      <c r="AA65" s="41"/>
      <c r="AB65" s="41"/>
      <c r="AC65" s="41"/>
      <c r="AD65" s="41"/>
    </row>
    <row r="66" spans="1:30" ht="15" x14ac:dyDescent="0.25">
      <c r="A66" s="53">
        <f t="shared" si="1"/>
        <v>1960</v>
      </c>
      <c r="B66" s="50">
        <v>0.69851887146645697</v>
      </c>
      <c r="C66" s="4">
        <v>0.27765945093684902</v>
      </c>
      <c r="D66" s="60"/>
      <c r="E66" s="60"/>
      <c r="F66" s="60"/>
      <c r="G66" s="60"/>
      <c r="H66" s="60"/>
      <c r="I66" s="60"/>
      <c r="J66" s="50">
        <f>AVERAGE(N66,L66,P66)</f>
        <v>0.68289510488444005</v>
      </c>
      <c r="K66" s="50">
        <f>AVERAGE(O66,M66,Q66)</f>
        <v>0.29963003880533862</v>
      </c>
      <c r="L66" s="51">
        <v>0.71097142000000002</v>
      </c>
      <c r="M66" s="51">
        <v>0.31434929</v>
      </c>
      <c r="N66" s="50">
        <v>0.70541389465332005</v>
      </c>
      <c r="O66" s="4">
        <v>0.35044082641601598</v>
      </c>
      <c r="P66" s="50">
        <v>0.63229999999999997</v>
      </c>
      <c r="Q66" s="50">
        <v>0.2341</v>
      </c>
      <c r="R66" s="44"/>
      <c r="S66" s="44"/>
      <c r="T66" s="44"/>
      <c r="U66" s="41"/>
      <c r="V66" s="49">
        <v>0.69851887150000003</v>
      </c>
      <c r="W66" s="48">
        <v>0.27765945089999999</v>
      </c>
      <c r="X66" s="41"/>
      <c r="Y66" s="41"/>
      <c r="Z66" s="41"/>
      <c r="AA66" s="41"/>
      <c r="AB66" s="41"/>
      <c r="AC66" s="41"/>
      <c r="AD66" s="41"/>
    </row>
    <row r="67" spans="1:30" ht="15" x14ac:dyDescent="0.25">
      <c r="A67" s="53">
        <f t="shared" si="1"/>
        <v>1961</v>
      </c>
      <c r="B67" s="50">
        <v>0.70078054438683701</v>
      </c>
      <c r="C67" s="4">
        <v>0.27963986193665702</v>
      </c>
      <c r="D67" s="60"/>
      <c r="E67" s="60"/>
      <c r="F67" s="60"/>
      <c r="G67" s="60"/>
      <c r="H67" s="60">
        <v>0.43183713689999997</v>
      </c>
      <c r="I67" s="60">
        <v>0.11871063799999999</v>
      </c>
      <c r="J67" s="52"/>
      <c r="K67" s="52"/>
      <c r="L67" s="51"/>
      <c r="M67" s="51"/>
      <c r="N67" s="50">
        <v>0.69359962463378899</v>
      </c>
      <c r="O67" s="4">
        <v>0.340330848693848</v>
      </c>
      <c r="P67" s="50"/>
      <c r="Q67" s="50"/>
      <c r="R67" s="44"/>
      <c r="S67" s="44"/>
      <c r="T67" s="44"/>
      <c r="U67" s="41"/>
      <c r="V67" s="49">
        <v>0.70078054440000004</v>
      </c>
      <c r="W67" s="48">
        <v>0.27963986190000001</v>
      </c>
      <c r="X67" s="41"/>
      <c r="Y67" s="41"/>
      <c r="Z67" s="41"/>
      <c r="AA67" s="41"/>
      <c r="AB67" s="41"/>
      <c r="AC67" s="41"/>
      <c r="AD67" s="41"/>
    </row>
    <row r="68" spans="1:30" ht="15" x14ac:dyDescent="0.25">
      <c r="A68" s="53">
        <f t="shared" si="1"/>
        <v>1962</v>
      </c>
      <c r="B68" s="50">
        <v>0.70635253190994296</v>
      </c>
      <c r="C68" s="4">
        <v>0.28103443980217002</v>
      </c>
      <c r="D68" s="60"/>
      <c r="E68" s="60"/>
      <c r="F68" s="60"/>
      <c r="G68" s="60"/>
      <c r="H68" s="60"/>
      <c r="I68" s="60"/>
      <c r="J68" s="52"/>
      <c r="K68" s="52"/>
      <c r="L68" s="51">
        <v>0.70599358999999995</v>
      </c>
      <c r="M68" s="51">
        <v>0.32007349000000002</v>
      </c>
      <c r="N68" s="50">
        <v>0.67349678039550798</v>
      </c>
      <c r="O68" s="4">
        <v>0.327640266418457</v>
      </c>
      <c r="P68" s="50"/>
      <c r="Q68" s="50"/>
      <c r="R68" s="44"/>
      <c r="S68" s="44"/>
      <c r="T68" s="44"/>
      <c r="U68" s="41"/>
      <c r="V68" s="49">
        <v>0.70635253190000002</v>
      </c>
      <c r="W68" s="48">
        <v>0.28103443890000002</v>
      </c>
      <c r="X68" s="41"/>
      <c r="Y68" s="41"/>
      <c r="Z68" s="41"/>
      <c r="AA68" s="41"/>
      <c r="AB68" s="41"/>
      <c r="AC68" s="41"/>
      <c r="AD68" s="41"/>
    </row>
    <row r="69" spans="1:30" ht="15" x14ac:dyDescent="0.25">
      <c r="A69" s="53">
        <f t="shared" si="1"/>
        <v>1963</v>
      </c>
      <c r="B69" s="50">
        <v>0.70526880025863603</v>
      </c>
      <c r="C69" s="4">
        <v>0.27616612613201102</v>
      </c>
      <c r="D69" s="60"/>
      <c r="E69" s="60"/>
      <c r="F69" s="60"/>
      <c r="G69" s="60"/>
      <c r="H69" s="60"/>
      <c r="I69" s="60"/>
      <c r="J69" s="52"/>
      <c r="K69" s="52"/>
      <c r="L69" s="51"/>
      <c r="M69" s="51"/>
      <c r="N69" s="50">
        <v>0.67945976257324203</v>
      </c>
      <c r="O69" s="4">
        <v>0.32382762908935497</v>
      </c>
      <c r="P69" s="50"/>
      <c r="Q69" s="50"/>
      <c r="R69" s="44"/>
      <c r="S69" s="44"/>
      <c r="T69" s="44"/>
      <c r="U69" s="41"/>
      <c r="V69" s="49">
        <v>0.70526880030000005</v>
      </c>
      <c r="W69" s="48">
        <v>0.27616612610000002</v>
      </c>
      <c r="X69" s="41"/>
      <c r="Y69" s="41"/>
      <c r="Z69" s="41"/>
      <c r="AA69" s="41"/>
      <c r="AB69" s="41"/>
      <c r="AC69" s="41"/>
      <c r="AD69" s="41"/>
    </row>
    <row r="70" spans="1:30" ht="15" x14ac:dyDescent="0.25">
      <c r="A70" s="53">
        <f t="shared" si="1"/>
        <v>1964</v>
      </c>
      <c r="B70" s="50">
        <v>0.70418506860732999</v>
      </c>
      <c r="C70" s="4">
        <v>0.27129781246185303</v>
      </c>
      <c r="D70" s="60"/>
      <c r="E70" s="60"/>
      <c r="F70" s="60"/>
      <c r="G70" s="60"/>
      <c r="H70" s="60"/>
      <c r="I70" s="60"/>
      <c r="J70" s="52"/>
      <c r="K70" s="52"/>
      <c r="L70" s="51">
        <v>0.72894281000000005</v>
      </c>
      <c r="M70" s="51">
        <v>0.32549840000000002</v>
      </c>
      <c r="N70" s="50">
        <v>0.68493743896484405</v>
      </c>
      <c r="O70" s="4">
        <v>0.320717658996582</v>
      </c>
      <c r="P70" s="50"/>
      <c r="Q70" s="50"/>
      <c r="R70" s="44"/>
      <c r="S70" s="44"/>
      <c r="T70" s="44"/>
      <c r="U70" s="41"/>
      <c r="V70" s="49">
        <v>0.70418505880000004</v>
      </c>
      <c r="W70" s="48">
        <v>0.2712978097</v>
      </c>
      <c r="X70" s="41"/>
      <c r="Y70" s="41"/>
      <c r="Z70" s="41"/>
      <c r="AA70" s="41"/>
      <c r="AB70" s="41"/>
      <c r="AC70" s="41"/>
      <c r="AD70" s="41"/>
    </row>
    <row r="71" spans="1:30" ht="15" x14ac:dyDescent="0.25">
      <c r="A71" s="53">
        <f t="shared" ref="A71:A102" si="2">A70+1</f>
        <v>1965</v>
      </c>
      <c r="B71" s="50">
        <v>0.69842571020126298</v>
      </c>
      <c r="C71" s="4">
        <v>0.26870743930339802</v>
      </c>
      <c r="D71" s="60"/>
      <c r="E71" s="60"/>
      <c r="F71" s="60"/>
      <c r="G71" s="60"/>
      <c r="H71" s="60"/>
      <c r="I71" s="60"/>
      <c r="J71" s="50">
        <f>AVERAGE(N71,L71,P71)</f>
        <v>0.66233755450683607</v>
      </c>
      <c r="K71" s="50">
        <f>AVERAGE(O71,M71,Q71)</f>
        <v>0.27784225076578767</v>
      </c>
      <c r="L71" s="51">
        <v>0.71577018000000003</v>
      </c>
      <c r="M71" s="51">
        <v>0.31861621000000001</v>
      </c>
      <c r="N71" s="50">
        <v>0.68159248352050805</v>
      </c>
      <c r="O71" s="4">
        <v>0.30936054229736298</v>
      </c>
      <c r="P71" s="50">
        <v>0.58965000000000001</v>
      </c>
      <c r="Q71" s="50">
        <v>0.20555000000000001</v>
      </c>
      <c r="R71" s="44"/>
      <c r="S71" s="44"/>
      <c r="T71" s="44"/>
      <c r="U71" s="41"/>
      <c r="V71" s="49">
        <v>0.69842571019999999</v>
      </c>
      <c r="W71" s="48">
        <v>0.26870743930000002</v>
      </c>
      <c r="X71" s="41"/>
      <c r="Y71" s="41"/>
      <c r="Z71" s="41"/>
      <c r="AA71" s="41"/>
      <c r="AB71" s="41"/>
      <c r="AC71" s="41"/>
      <c r="AD71" s="41"/>
    </row>
    <row r="72" spans="1:30" ht="15" x14ac:dyDescent="0.25">
      <c r="A72" s="53">
        <f t="shared" si="2"/>
        <v>1966</v>
      </c>
      <c r="B72" s="50">
        <v>0.69266635179519698</v>
      </c>
      <c r="C72" s="4">
        <v>0.26611706614494302</v>
      </c>
      <c r="D72" s="60"/>
      <c r="E72" s="60"/>
      <c r="F72" s="60"/>
      <c r="G72" s="60"/>
      <c r="H72" s="60"/>
      <c r="I72" s="60"/>
      <c r="J72" s="52"/>
      <c r="K72" s="52"/>
      <c r="L72" s="51">
        <v>0.69428778000000002</v>
      </c>
      <c r="M72" s="51">
        <v>0.30487608999999999</v>
      </c>
      <c r="N72" s="50">
        <v>0.66289489746093799</v>
      </c>
      <c r="O72" s="4">
        <v>0.29270679473876898</v>
      </c>
      <c r="P72" s="50"/>
      <c r="Q72" s="50"/>
      <c r="R72" s="44"/>
      <c r="S72" s="44"/>
      <c r="T72" s="44"/>
      <c r="U72" s="41"/>
      <c r="V72" s="49">
        <v>0.71251999050000003</v>
      </c>
      <c r="W72" s="48">
        <v>0.29015000000000002</v>
      </c>
      <c r="X72" s="41"/>
      <c r="Y72" s="41"/>
      <c r="Z72" s="41"/>
      <c r="AA72" s="41"/>
      <c r="AB72" s="41"/>
      <c r="AC72" s="41"/>
      <c r="AD72" s="41"/>
    </row>
    <row r="73" spans="1:30" ht="15" x14ac:dyDescent="0.25">
      <c r="A73" s="53">
        <f t="shared" si="2"/>
        <v>1967</v>
      </c>
      <c r="B73" s="50">
        <v>0.68818885274231401</v>
      </c>
      <c r="C73" s="4">
        <v>0.26518388278782401</v>
      </c>
      <c r="D73" s="60"/>
      <c r="E73" s="60"/>
      <c r="F73" s="60"/>
      <c r="G73" s="60"/>
      <c r="H73" s="60"/>
      <c r="I73" s="60"/>
      <c r="J73" s="52"/>
      <c r="K73" s="52"/>
      <c r="L73" s="51">
        <v>0.67285490000000003</v>
      </c>
      <c r="M73" s="51">
        <v>0.29204959000000003</v>
      </c>
      <c r="N73" s="50">
        <v>0.66712905883789098</v>
      </c>
      <c r="O73" s="4">
        <v>0.29912342071533199</v>
      </c>
      <c r="P73" s="50"/>
      <c r="Q73" s="50"/>
      <c r="R73" s="44"/>
      <c r="S73" s="44"/>
      <c r="T73" s="44"/>
      <c r="U73" s="41"/>
      <c r="V73" s="49">
        <v>0.70301000170000005</v>
      </c>
      <c r="W73" s="48">
        <v>0.28652999880000002</v>
      </c>
      <c r="X73" s="41"/>
      <c r="Y73" s="41"/>
      <c r="Z73" s="41"/>
      <c r="AA73" s="41"/>
      <c r="AB73" s="41"/>
      <c r="AC73" s="41"/>
      <c r="AD73" s="41"/>
    </row>
    <row r="74" spans="1:30" ht="15" x14ac:dyDescent="0.25">
      <c r="A74" s="53">
        <f t="shared" si="2"/>
        <v>1968</v>
      </c>
      <c r="B74" s="50">
        <v>0.68873071298003197</v>
      </c>
      <c r="C74" s="4">
        <v>0.26832216605544101</v>
      </c>
      <c r="D74" s="60"/>
      <c r="E74" s="60"/>
      <c r="F74" s="60"/>
      <c r="G74" s="60"/>
      <c r="H74" s="60"/>
      <c r="I74" s="60"/>
      <c r="J74" s="52"/>
      <c r="K74" s="52"/>
      <c r="L74" s="51">
        <v>0.62462388999999996</v>
      </c>
      <c r="M74" s="51">
        <v>0.25710728999999999</v>
      </c>
      <c r="N74" s="50">
        <v>0.67358558654785206</v>
      </c>
      <c r="O74" s="4">
        <v>0.30529533386230501</v>
      </c>
      <c r="P74" s="50"/>
      <c r="Q74" s="50"/>
      <c r="R74" s="44"/>
      <c r="S74" s="44"/>
      <c r="T74" s="44"/>
      <c r="U74" s="41"/>
      <c r="V74" s="49">
        <v>0.71687999899999999</v>
      </c>
      <c r="W74" s="48">
        <v>0.30496000099999998</v>
      </c>
      <c r="X74" s="41"/>
      <c r="Y74" s="41"/>
      <c r="Z74" s="41"/>
      <c r="AA74" s="41"/>
      <c r="AB74" s="41"/>
      <c r="AC74" s="41"/>
      <c r="AD74" s="41"/>
    </row>
    <row r="75" spans="1:30" ht="15" x14ac:dyDescent="0.25">
      <c r="A75" s="53">
        <f t="shared" si="2"/>
        <v>1969</v>
      </c>
      <c r="B75" s="50">
        <v>0.68108213506639004</v>
      </c>
      <c r="C75" s="4">
        <v>0.26199769601225797</v>
      </c>
      <c r="D75" s="60"/>
      <c r="E75" s="60"/>
      <c r="F75" s="60"/>
      <c r="G75" s="60"/>
      <c r="H75" s="60"/>
      <c r="I75" s="60"/>
      <c r="J75" s="52"/>
      <c r="K75" s="52"/>
      <c r="L75" s="51">
        <v>0.58759450999999996</v>
      </c>
      <c r="M75" s="51">
        <v>0.23332299000000001</v>
      </c>
      <c r="N75" s="50">
        <v>0.64605384826660195</v>
      </c>
      <c r="O75" s="4">
        <v>0.276011428833008</v>
      </c>
      <c r="P75" s="50"/>
      <c r="Q75" s="50"/>
      <c r="R75" s="44"/>
      <c r="S75" s="44"/>
      <c r="T75" s="44"/>
      <c r="U75" s="41"/>
      <c r="V75" s="49">
        <v>0.69331999659999999</v>
      </c>
      <c r="W75" s="48">
        <v>0.26199768829999998</v>
      </c>
      <c r="X75" s="41"/>
      <c r="Y75" s="41"/>
      <c r="Z75" s="41"/>
      <c r="AA75" s="41"/>
      <c r="AB75" s="41"/>
      <c r="AC75" s="41"/>
      <c r="AD75" s="41"/>
    </row>
    <row r="76" spans="1:30" ht="15" x14ac:dyDescent="0.25">
      <c r="A76" s="53">
        <f t="shared" si="2"/>
        <v>1970</v>
      </c>
      <c r="B76" s="50">
        <v>0.68337176763452601</v>
      </c>
      <c r="C76" s="4">
        <v>0.25857626670040201</v>
      </c>
      <c r="D76" s="60"/>
      <c r="E76" s="60"/>
      <c r="F76" s="60"/>
      <c r="G76" s="60"/>
      <c r="H76" s="60"/>
      <c r="I76" s="60"/>
      <c r="J76" s="50">
        <f>AVERAGE(N76,L76,P76)</f>
        <v>0.59108809777994809</v>
      </c>
      <c r="K76" s="50">
        <f>AVERAGE(O76,M76,Q76)</f>
        <v>0.21804443706868501</v>
      </c>
      <c r="L76" s="51">
        <v>0.58164912000000002</v>
      </c>
      <c r="M76" s="51">
        <v>0.20326620000000001</v>
      </c>
      <c r="N76" s="50">
        <v>0.64461517333984397</v>
      </c>
      <c r="O76" s="4">
        <v>0.273867111206055</v>
      </c>
      <c r="P76" s="50">
        <v>0.54700000000000004</v>
      </c>
      <c r="Q76" s="50">
        <v>0.17699999999999999</v>
      </c>
      <c r="R76" s="44"/>
      <c r="S76" s="44"/>
      <c r="T76" s="44"/>
      <c r="U76" s="41"/>
      <c r="V76" s="49">
        <v>0.70730999530000005</v>
      </c>
      <c r="W76" s="48">
        <v>0.2809100007</v>
      </c>
      <c r="X76" s="41"/>
      <c r="Y76" s="41"/>
      <c r="Z76" s="41"/>
      <c r="AA76" s="41"/>
      <c r="AB76" s="41"/>
      <c r="AC76" s="41"/>
      <c r="AD76" s="41"/>
    </row>
    <row r="77" spans="1:30" ht="15" x14ac:dyDescent="0.25">
      <c r="A77" s="53">
        <f t="shared" si="2"/>
        <v>1971</v>
      </c>
      <c r="B77" s="50">
        <v>0.67701507755555201</v>
      </c>
      <c r="C77" s="4">
        <v>0.254217773908749</v>
      </c>
      <c r="D77" s="60"/>
      <c r="E77" s="60"/>
      <c r="F77" s="60"/>
      <c r="G77" s="60"/>
      <c r="H77" s="60">
        <v>0.42248031190000002</v>
      </c>
      <c r="I77" s="60">
        <v>0.11232163639999999</v>
      </c>
      <c r="J77" s="52"/>
      <c r="K77" s="52"/>
      <c r="L77" s="51">
        <v>0.57295191000000001</v>
      </c>
      <c r="M77" s="51">
        <v>0.198403</v>
      </c>
      <c r="N77" s="50">
        <v>0.63398857116699203</v>
      </c>
      <c r="O77" s="4">
        <v>0.26727466583252002</v>
      </c>
      <c r="P77" s="50"/>
      <c r="Q77" s="50"/>
      <c r="R77" s="44"/>
      <c r="S77" s="44"/>
      <c r="T77" s="44"/>
      <c r="U77" s="41"/>
      <c r="V77" s="49">
        <v>0.67701508030000002</v>
      </c>
      <c r="W77" s="48">
        <v>0.25421777579999999</v>
      </c>
      <c r="X77" s="41"/>
      <c r="Y77" s="41"/>
      <c r="Z77" s="41"/>
      <c r="AA77" s="41"/>
      <c r="AB77" s="41"/>
      <c r="AC77" s="41"/>
      <c r="AD77" s="41"/>
    </row>
    <row r="78" spans="1:30" ht="15" x14ac:dyDescent="0.25">
      <c r="A78" s="53">
        <f t="shared" si="2"/>
        <v>1972</v>
      </c>
      <c r="B78" s="50">
        <v>0.67645288724452302</v>
      </c>
      <c r="C78" s="4">
        <v>0.24716145731508701</v>
      </c>
      <c r="D78" s="60"/>
      <c r="E78" s="60"/>
      <c r="F78" s="60"/>
      <c r="G78" s="60"/>
      <c r="H78" s="60"/>
      <c r="I78" s="60"/>
      <c r="J78" s="52"/>
      <c r="K78" s="52"/>
      <c r="L78" s="51">
        <v>0.57104421000000005</v>
      </c>
      <c r="M78" s="51">
        <v>0.19785</v>
      </c>
      <c r="N78" s="50">
        <v>0.65987777709960904</v>
      </c>
      <c r="O78" s="4">
        <v>0.28352386474609398</v>
      </c>
      <c r="P78" s="50"/>
      <c r="Q78" s="50"/>
      <c r="R78" s="44"/>
      <c r="S78" s="44"/>
      <c r="T78" s="44"/>
      <c r="U78" s="41"/>
      <c r="V78" s="49">
        <v>0.70127999259999996</v>
      </c>
      <c r="W78" s="48">
        <v>0.24716145950000001</v>
      </c>
      <c r="X78" s="41"/>
      <c r="Y78" s="41"/>
      <c r="Z78" s="41"/>
      <c r="AA78" s="41"/>
      <c r="AB78" s="41"/>
      <c r="AC78" s="41"/>
      <c r="AD78" s="41"/>
    </row>
    <row r="79" spans="1:30" ht="15" x14ac:dyDescent="0.25">
      <c r="A79" s="53">
        <f t="shared" si="2"/>
        <v>1973</v>
      </c>
      <c r="B79" s="50">
        <v>0.66858103231061194</v>
      </c>
      <c r="C79" s="4">
        <v>0.23851282719988401</v>
      </c>
      <c r="D79" s="60"/>
      <c r="E79" s="60"/>
      <c r="F79" s="60"/>
      <c r="G79" s="60"/>
      <c r="H79" s="60"/>
      <c r="I79" s="60"/>
      <c r="J79" s="52"/>
      <c r="K79" s="52"/>
      <c r="L79" s="51">
        <v>0.56873631000000002</v>
      </c>
      <c r="M79" s="51">
        <v>0.19778589999999999</v>
      </c>
      <c r="N79" s="50">
        <v>0.63403190612793003</v>
      </c>
      <c r="O79" s="4">
        <v>0.26665752410888699</v>
      </c>
      <c r="P79" s="50"/>
      <c r="Q79" s="50"/>
      <c r="R79" s="44"/>
      <c r="S79" s="44"/>
      <c r="T79" s="44"/>
      <c r="U79" s="41"/>
      <c r="V79" s="49">
        <v>0.68908999800000004</v>
      </c>
      <c r="W79" s="48">
        <v>0.23851282460000001</v>
      </c>
      <c r="X79" s="41"/>
      <c r="Y79" s="41"/>
      <c r="Z79" s="41"/>
      <c r="AA79" s="41"/>
      <c r="AB79" s="41"/>
      <c r="AC79" s="41"/>
      <c r="AD79" s="41"/>
    </row>
    <row r="80" spans="1:30" ht="15" x14ac:dyDescent="0.25">
      <c r="A80" s="53">
        <f t="shared" si="2"/>
        <v>1974</v>
      </c>
      <c r="B80" s="50">
        <v>0.66298972349613905</v>
      </c>
      <c r="C80" s="4">
        <v>0.23420097399503001</v>
      </c>
      <c r="D80" s="60"/>
      <c r="E80" s="60"/>
      <c r="F80" s="60"/>
      <c r="G80" s="60"/>
      <c r="H80" s="60"/>
      <c r="I80" s="60"/>
      <c r="J80" s="52"/>
      <c r="K80" s="52"/>
      <c r="L80" s="51">
        <v>0.55738418999999995</v>
      </c>
      <c r="M80" s="51">
        <v>0.19133059999999999</v>
      </c>
      <c r="N80" s="50">
        <v>0.61041164398193404</v>
      </c>
      <c r="O80" s="4">
        <v>0.23667243957519499</v>
      </c>
      <c r="P80" s="50"/>
      <c r="Q80" s="50"/>
      <c r="R80" s="44"/>
      <c r="S80" s="44"/>
      <c r="T80" s="44"/>
      <c r="U80" s="41"/>
      <c r="V80" s="49">
        <v>0.67178000370000002</v>
      </c>
      <c r="W80" s="48">
        <v>0.23420097540000001</v>
      </c>
      <c r="X80" s="41"/>
      <c r="Y80" s="41"/>
      <c r="Z80" s="41"/>
      <c r="AA80" s="41"/>
      <c r="AB80" s="41"/>
      <c r="AC80" s="41"/>
      <c r="AD80" s="41"/>
    </row>
    <row r="81" spans="1:30" ht="15" x14ac:dyDescent="0.25">
      <c r="A81" s="53">
        <f t="shared" si="2"/>
        <v>1975</v>
      </c>
      <c r="B81" s="50">
        <v>0.65878696460276798</v>
      </c>
      <c r="C81" s="4">
        <v>0.22803448140621199</v>
      </c>
      <c r="D81" s="60"/>
      <c r="E81" s="60"/>
      <c r="F81" s="60"/>
      <c r="G81" s="60"/>
      <c r="H81" s="60"/>
      <c r="I81" s="60"/>
      <c r="J81" s="50">
        <f>AVERAGE(N81,L81,P81)</f>
        <v>0.55699948137288402</v>
      </c>
      <c r="K81" s="50">
        <f>AVERAGE(O81,M81,Q81)</f>
        <v>0.19302499196044934</v>
      </c>
      <c r="L81" s="51">
        <v>0.54928940999999998</v>
      </c>
      <c r="M81" s="51">
        <v>0.18681150999999999</v>
      </c>
      <c r="N81" s="50">
        <v>0.586549034118652</v>
      </c>
      <c r="O81" s="4">
        <v>0.22126346588134799</v>
      </c>
      <c r="P81" s="50">
        <v>0.53516000000000008</v>
      </c>
      <c r="Q81" s="50">
        <v>0.17099999999999999</v>
      </c>
      <c r="R81" s="44"/>
      <c r="S81" s="44"/>
      <c r="T81" s="44"/>
      <c r="U81" s="41"/>
      <c r="V81" s="49">
        <v>0.67293999520000003</v>
      </c>
      <c r="W81" s="48">
        <v>0.2280344832</v>
      </c>
      <c r="X81" s="41"/>
      <c r="Y81" s="41"/>
      <c r="Z81" s="41"/>
      <c r="AA81" s="41"/>
      <c r="AB81" s="41"/>
      <c r="AC81" s="41"/>
      <c r="AD81" s="41"/>
    </row>
    <row r="82" spans="1:30" ht="15" x14ac:dyDescent="0.25">
      <c r="A82" s="53">
        <f t="shared" si="2"/>
        <v>1976</v>
      </c>
      <c r="B82" s="50">
        <v>0.65054206596687403</v>
      </c>
      <c r="C82" s="4">
        <v>0.221440088469535</v>
      </c>
      <c r="D82" s="60"/>
      <c r="E82" s="60"/>
      <c r="F82" s="60"/>
      <c r="G82" s="60"/>
      <c r="H82" s="60"/>
      <c r="I82" s="60"/>
      <c r="J82" s="52"/>
      <c r="K82" s="52"/>
      <c r="L82" s="51">
        <v>0.54128361000000003</v>
      </c>
      <c r="M82" s="51">
        <v>0.18303040000000001</v>
      </c>
      <c r="N82" s="50">
        <v>0.60951808929443396</v>
      </c>
      <c r="O82" s="4">
        <v>0.230811309814453</v>
      </c>
      <c r="P82" s="50"/>
      <c r="Q82" s="50"/>
      <c r="R82" s="44"/>
      <c r="S82" s="44"/>
      <c r="T82" s="44"/>
      <c r="U82" s="41"/>
      <c r="V82" s="49">
        <v>0.65749999240000001</v>
      </c>
      <c r="W82" s="48">
        <v>0.22144008909999999</v>
      </c>
      <c r="X82" s="41"/>
      <c r="Y82" s="41"/>
      <c r="Z82" s="41"/>
      <c r="AA82" s="41"/>
      <c r="AB82" s="41"/>
      <c r="AC82" s="41"/>
      <c r="AD82" s="41"/>
    </row>
    <row r="83" spans="1:30" ht="15" x14ac:dyDescent="0.25">
      <c r="A83" s="53">
        <f t="shared" si="2"/>
        <v>1977</v>
      </c>
      <c r="B83" s="50">
        <v>0.64704281359445304</v>
      </c>
      <c r="C83" s="4">
        <v>0.21869720879476501</v>
      </c>
      <c r="D83" s="60"/>
      <c r="E83" s="60"/>
      <c r="F83" s="60"/>
      <c r="G83" s="60"/>
      <c r="H83" s="60"/>
      <c r="I83" s="60"/>
      <c r="J83" s="52"/>
      <c r="K83" s="52"/>
      <c r="L83" s="51">
        <v>0.53241466999999998</v>
      </c>
      <c r="M83" s="51">
        <v>0.17867009</v>
      </c>
      <c r="N83" s="50">
        <v>0.57665588378906296</v>
      </c>
      <c r="O83" s="4">
        <v>0.206281089782715</v>
      </c>
      <c r="P83" s="50"/>
      <c r="Q83" s="50"/>
      <c r="R83" s="44"/>
      <c r="S83" s="44"/>
      <c r="T83" s="44"/>
      <c r="U83" s="41"/>
      <c r="V83" s="49">
        <v>0.66356999589999999</v>
      </c>
      <c r="W83" s="48">
        <v>0.21869720870000001</v>
      </c>
      <c r="X83" s="41"/>
      <c r="Y83" s="41"/>
      <c r="Z83" s="41"/>
      <c r="AA83" s="41"/>
      <c r="AB83" s="41"/>
      <c r="AC83" s="41"/>
      <c r="AD83" s="41"/>
    </row>
    <row r="84" spans="1:30" ht="15" x14ac:dyDescent="0.25">
      <c r="A84" s="53">
        <f t="shared" si="2"/>
        <v>1978</v>
      </c>
      <c r="B84" s="50">
        <v>0.63908534901565905</v>
      </c>
      <c r="C84" s="4">
        <v>0.21655270861810999</v>
      </c>
      <c r="D84" s="60"/>
      <c r="E84" s="60"/>
      <c r="F84" s="60"/>
      <c r="G84" s="60"/>
      <c r="H84" s="60"/>
      <c r="I84" s="60"/>
      <c r="J84" s="52"/>
      <c r="K84" s="52"/>
      <c r="L84" s="51">
        <v>0.52465581999999999</v>
      </c>
      <c r="M84" s="51">
        <v>0.17602010000000001</v>
      </c>
      <c r="N84" s="50">
        <v>0.58840881347656204</v>
      </c>
      <c r="O84" s="4">
        <v>0.211547393798828</v>
      </c>
      <c r="P84" s="50"/>
      <c r="Q84" s="50"/>
      <c r="R84" s="44"/>
      <c r="S84" s="44"/>
      <c r="T84" s="44"/>
      <c r="U84" s="41"/>
      <c r="V84" s="49">
        <v>0.63908535300000002</v>
      </c>
      <c r="W84" s="48">
        <v>0.2165527089</v>
      </c>
      <c r="X84" s="41"/>
      <c r="Y84" s="41"/>
      <c r="Z84" s="41"/>
      <c r="AA84" s="41"/>
      <c r="AB84" s="41"/>
      <c r="AC84" s="41"/>
      <c r="AD84" s="41"/>
    </row>
    <row r="85" spans="1:30" ht="15" x14ac:dyDescent="0.25">
      <c r="A85" s="53">
        <f t="shared" si="2"/>
        <v>1979</v>
      </c>
      <c r="B85" s="50">
        <v>0.64490252733230602</v>
      </c>
      <c r="C85" s="4">
        <v>0.22401690483093301</v>
      </c>
      <c r="D85" s="60"/>
      <c r="E85" s="60"/>
      <c r="F85" s="60"/>
      <c r="G85" s="60"/>
      <c r="H85" s="60"/>
      <c r="I85" s="60"/>
      <c r="J85" s="52"/>
      <c r="K85" s="52"/>
      <c r="L85" s="51">
        <v>0.51912581999999996</v>
      </c>
      <c r="M85" s="51">
        <v>0.17435539999999999</v>
      </c>
      <c r="N85" s="50">
        <v>0.54024837493896505</v>
      </c>
      <c r="O85" s="4">
        <v>0.18525869369506801</v>
      </c>
      <c r="P85" s="50"/>
      <c r="Q85" s="50"/>
      <c r="R85" s="44"/>
      <c r="S85" s="44"/>
      <c r="T85" s="44"/>
      <c r="U85" s="41"/>
      <c r="V85" s="49">
        <v>0.65289000139999998</v>
      </c>
      <c r="W85" s="48">
        <v>0.22401690390000001</v>
      </c>
      <c r="X85" s="41"/>
      <c r="Y85" s="41"/>
      <c r="Z85" s="41"/>
      <c r="AA85" s="41"/>
      <c r="AB85" s="41"/>
      <c r="AC85" s="41"/>
      <c r="AD85" s="41"/>
    </row>
    <row r="86" spans="1:30" ht="15" x14ac:dyDescent="0.25">
      <c r="A86" s="53">
        <f t="shared" si="2"/>
        <v>1980</v>
      </c>
      <c r="B86" s="50">
        <v>0.64208322763443004</v>
      </c>
      <c r="C86" s="4">
        <v>0.22544974088668801</v>
      </c>
      <c r="D86" s="60"/>
      <c r="E86" s="60"/>
      <c r="F86" s="60"/>
      <c r="G86" s="60"/>
      <c r="H86" s="60"/>
      <c r="I86" s="60"/>
      <c r="J86" s="50">
        <f>AVERAGE(N86,L86,P86)</f>
        <v>0.52026931966552736</v>
      </c>
      <c r="K86" s="50">
        <f>AVERAGE(O86,M86,Q86)</f>
        <v>0.17487138040771499</v>
      </c>
      <c r="L86" s="51">
        <v>0.51645779999999997</v>
      </c>
      <c r="M86" s="51">
        <v>0.17206969999999999</v>
      </c>
      <c r="N86" s="50">
        <v>0.521030158996582</v>
      </c>
      <c r="O86" s="4">
        <v>0.18754444122314501</v>
      </c>
      <c r="P86" s="50">
        <v>0.52332000000000001</v>
      </c>
      <c r="Q86" s="50">
        <v>0.16500000000000001</v>
      </c>
      <c r="R86" s="44"/>
      <c r="S86" s="44"/>
      <c r="T86" s="44"/>
      <c r="U86" s="41"/>
      <c r="V86" s="49">
        <v>0.65102000390000003</v>
      </c>
      <c r="W86" s="48">
        <v>0.22544974139999999</v>
      </c>
      <c r="X86" s="41"/>
      <c r="Y86" s="41"/>
      <c r="Z86" s="41"/>
      <c r="AA86" s="41"/>
      <c r="AB86" s="41"/>
      <c r="AC86" s="41"/>
      <c r="AD86" s="41"/>
    </row>
    <row r="87" spans="1:30" ht="15" x14ac:dyDescent="0.25">
      <c r="A87" s="53">
        <f t="shared" si="2"/>
        <v>1981</v>
      </c>
      <c r="B87" s="50">
        <v>0.63910394906997703</v>
      </c>
      <c r="C87" s="4">
        <v>0.23364903032779699</v>
      </c>
      <c r="D87" s="60"/>
      <c r="E87" s="60"/>
      <c r="F87" s="60"/>
      <c r="G87" s="60"/>
      <c r="H87" s="60">
        <v>0.45004628289999998</v>
      </c>
      <c r="I87" s="60">
        <v>0.12496381130000001</v>
      </c>
      <c r="J87" s="52"/>
      <c r="K87" s="52"/>
      <c r="L87" s="51">
        <v>0.50909048000000001</v>
      </c>
      <c r="M87" s="51">
        <v>0.1667469</v>
      </c>
      <c r="N87" s="50">
        <v>0.53165088653564496</v>
      </c>
      <c r="O87" s="4">
        <v>0.17385614395141599</v>
      </c>
      <c r="P87" s="50"/>
      <c r="Q87" s="50"/>
      <c r="R87" s="44"/>
      <c r="S87" s="44"/>
      <c r="T87" s="44"/>
      <c r="U87" s="41"/>
      <c r="V87" s="49">
        <v>0.63910394879999999</v>
      </c>
      <c r="W87" s="48">
        <v>0.2441699987</v>
      </c>
      <c r="X87" s="41"/>
      <c r="Y87" s="41"/>
      <c r="Z87" s="41"/>
      <c r="AA87" s="41"/>
      <c r="AB87" s="41"/>
      <c r="AC87" s="41"/>
      <c r="AD87" s="41"/>
    </row>
    <row r="88" spans="1:30" ht="15" x14ac:dyDescent="0.25">
      <c r="A88" s="53">
        <f t="shared" si="2"/>
        <v>1982</v>
      </c>
      <c r="B88" s="50">
        <v>0.62862390279769897</v>
      </c>
      <c r="C88" s="4">
        <v>0.23772262036800401</v>
      </c>
      <c r="D88" s="60"/>
      <c r="E88" s="60"/>
      <c r="F88" s="60"/>
      <c r="G88" s="60"/>
      <c r="H88" s="60"/>
      <c r="I88" s="60"/>
      <c r="J88" s="52"/>
      <c r="K88" s="52"/>
      <c r="L88" s="51">
        <v>0.50245392</v>
      </c>
      <c r="M88" s="51">
        <v>0.16178770000000001</v>
      </c>
      <c r="N88" s="50">
        <v>0.51228263854980505</v>
      </c>
      <c r="O88" s="4">
        <v>0.172027168273926</v>
      </c>
      <c r="P88" s="50"/>
      <c r="Q88" s="50"/>
      <c r="R88" s="44"/>
      <c r="S88" s="44"/>
      <c r="T88" s="44"/>
      <c r="U88" s="41"/>
      <c r="V88" s="49">
        <v>0.63526999510000004</v>
      </c>
      <c r="W88" s="48">
        <v>0.24689999709999999</v>
      </c>
      <c r="X88" s="41"/>
      <c r="Y88" s="41"/>
      <c r="Z88" s="41"/>
      <c r="AA88" s="41"/>
      <c r="AB88" s="41"/>
      <c r="AC88" s="41"/>
      <c r="AD88" s="41"/>
    </row>
    <row r="89" spans="1:30" ht="15" x14ac:dyDescent="0.25">
      <c r="A89" s="53">
        <f t="shared" si="2"/>
        <v>1983</v>
      </c>
      <c r="B89" s="50">
        <v>0.61933428049087502</v>
      </c>
      <c r="C89" s="4">
        <v>0.22698803246021301</v>
      </c>
      <c r="D89" s="60"/>
      <c r="E89" s="60"/>
      <c r="F89" s="60"/>
      <c r="G89" s="60"/>
      <c r="H89" s="60"/>
      <c r="I89" s="60"/>
      <c r="J89" s="52"/>
      <c r="K89" s="52"/>
      <c r="L89" s="51">
        <v>0.50010191999999998</v>
      </c>
      <c r="M89" s="51">
        <v>0.15927659999999999</v>
      </c>
      <c r="N89" s="50">
        <v>0.506638832092285</v>
      </c>
      <c r="O89" s="4">
        <v>0.174615592956543</v>
      </c>
      <c r="P89" s="50"/>
      <c r="Q89" s="50"/>
      <c r="R89" s="44"/>
      <c r="S89" s="44"/>
      <c r="T89" s="44"/>
      <c r="U89" s="41"/>
      <c r="V89" s="49">
        <v>0.62687000449999997</v>
      </c>
      <c r="W89" s="48">
        <v>0.22698803249999999</v>
      </c>
      <c r="X89" s="41"/>
      <c r="Y89" s="41"/>
      <c r="Z89" s="41"/>
      <c r="AA89" s="41"/>
      <c r="AB89" s="41"/>
      <c r="AC89" s="41"/>
      <c r="AD89" s="41"/>
    </row>
    <row r="90" spans="1:30" ht="15" x14ac:dyDescent="0.25">
      <c r="A90" s="53">
        <f t="shared" si="2"/>
        <v>1984</v>
      </c>
      <c r="B90" s="50">
        <v>0.61365437507629395</v>
      </c>
      <c r="C90" s="4">
        <v>0.22933799028396601</v>
      </c>
      <c r="D90" s="60"/>
      <c r="E90" s="60"/>
      <c r="F90" s="60"/>
      <c r="G90" s="60"/>
      <c r="H90" s="60"/>
      <c r="I90" s="60"/>
      <c r="J90" s="52"/>
      <c r="K90" s="52"/>
      <c r="L90" s="51">
        <v>0.49975359000000003</v>
      </c>
      <c r="M90" s="51">
        <v>0.15803719999999999</v>
      </c>
      <c r="N90" s="50">
        <v>0.46705844879150399</v>
      </c>
      <c r="O90" s="4">
        <v>0.152216196060181</v>
      </c>
      <c r="P90" s="50"/>
      <c r="Q90" s="50"/>
      <c r="R90" s="44"/>
      <c r="S90" s="44"/>
      <c r="T90" s="44"/>
      <c r="U90" s="41"/>
      <c r="V90" s="49">
        <v>0.61365437509999998</v>
      </c>
      <c r="W90" s="48">
        <v>0.2386499997</v>
      </c>
      <c r="X90" s="41"/>
      <c r="Y90" s="41"/>
      <c r="Z90" s="41"/>
      <c r="AA90" s="41"/>
      <c r="AB90" s="41"/>
      <c r="AC90" s="41"/>
      <c r="AD90" s="41"/>
    </row>
    <row r="91" spans="1:30" ht="15" x14ac:dyDescent="0.25">
      <c r="A91" s="53">
        <f t="shared" si="2"/>
        <v>1985</v>
      </c>
      <c r="B91" s="50">
        <v>0.60790723562240601</v>
      </c>
      <c r="C91" s="4">
        <v>0.23141743242740601</v>
      </c>
      <c r="D91" s="60"/>
      <c r="E91" s="60"/>
      <c r="F91" s="60"/>
      <c r="G91" s="60"/>
      <c r="H91" s="60"/>
      <c r="I91" s="60"/>
      <c r="J91" s="50">
        <f>AVERAGE(N91,L91,P91)</f>
        <v>0.50737881162516274</v>
      </c>
      <c r="K91" s="50">
        <f>AVERAGE(O91,M91,Q91)</f>
        <v>0.16249682931925469</v>
      </c>
      <c r="L91" s="51">
        <v>0.50137149999999997</v>
      </c>
      <c r="M91" s="51">
        <v>0.16139580000000001</v>
      </c>
      <c r="N91" s="50">
        <v>0.48681293487548799</v>
      </c>
      <c r="O91" s="4">
        <v>0.157824687957764</v>
      </c>
      <c r="P91" s="50">
        <v>0.53395200000000009</v>
      </c>
      <c r="Q91" s="50">
        <v>0.16827</v>
      </c>
      <c r="R91" s="44"/>
      <c r="S91" s="44"/>
      <c r="T91" s="44"/>
      <c r="U91" s="41"/>
      <c r="V91" s="49">
        <v>0.61773499099999996</v>
      </c>
      <c r="W91" s="48">
        <v>0.2428249978</v>
      </c>
      <c r="X91" s="41"/>
      <c r="Y91" s="41"/>
      <c r="Z91" s="41"/>
      <c r="AA91" s="41"/>
      <c r="AB91" s="41"/>
      <c r="AC91" s="41"/>
      <c r="AD91" s="41"/>
    </row>
    <row r="92" spans="1:30" ht="15" x14ac:dyDescent="0.25">
      <c r="A92" s="53">
        <f t="shared" si="2"/>
        <v>1986</v>
      </c>
      <c r="B92" s="50">
        <v>0.60649669170379605</v>
      </c>
      <c r="C92" s="4">
        <v>0.22979703545570401</v>
      </c>
      <c r="D92" s="60"/>
      <c r="E92" s="60"/>
      <c r="F92" s="60"/>
      <c r="G92" s="60"/>
      <c r="H92" s="60"/>
      <c r="I92" s="60"/>
      <c r="J92" s="52"/>
      <c r="K92" s="52"/>
      <c r="L92" s="51">
        <v>0.50565808999999995</v>
      </c>
      <c r="M92" s="51">
        <v>0.16787329000000001</v>
      </c>
      <c r="N92" s="50">
        <v>0.48824001312255899</v>
      </c>
      <c r="O92" s="4">
        <v>0.16300773620605499</v>
      </c>
      <c r="P92" s="50"/>
      <c r="Q92" s="50"/>
      <c r="R92" s="44"/>
      <c r="S92" s="44"/>
      <c r="T92" s="44"/>
      <c r="U92" s="41"/>
      <c r="V92" s="49">
        <v>0.61377999630000002</v>
      </c>
      <c r="W92" s="48">
        <v>0.240620001</v>
      </c>
      <c r="X92" s="41"/>
      <c r="Y92" s="41"/>
      <c r="Z92" s="41"/>
      <c r="AA92" s="41"/>
      <c r="AB92" s="41"/>
      <c r="AC92" s="41"/>
      <c r="AD92" s="41"/>
    </row>
    <row r="93" spans="1:30" ht="15" x14ac:dyDescent="0.25">
      <c r="A93" s="53">
        <f t="shared" si="2"/>
        <v>1987</v>
      </c>
      <c r="B93" s="50">
        <v>0.61578047275543202</v>
      </c>
      <c r="C93" s="4">
        <v>0.24608807265758501</v>
      </c>
      <c r="D93" s="60"/>
      <c r="E93" s="60"/>
      <c r="F93" s="60"/>
      <c r="G93" s="60"/>
      <c r="H93" s="60"/>
      <c r="I93" s="60"/>
      <c r="J93" s="52"/>
      <c r="K93" s="52"/>
      <c r="L93" s="51">
        <v>0.50498860999999995</v>
      </c>
      <c r="M93" s="51">
        <v>0.1705865</v>
      </c>
      <c r="N93" s="50">
        <v>0.50358818054199195</v>
      </c>
      <c r="O93" s="4">
        <v>0.16673263549804701</v>
      </c>
      <c r="P93" s="50"/>
      <c r="Q93" s="50"/>
      <c r="R93" s="44"/>
      <c r="S93" s="44"/>
      <c r="T93" s="44"/>
      <c r="U93" s="41"/>
      <c r="V93" s="49">
        <v>0.62183000190000004</v>
      </c>
      <c r="W93" s="48">
        <v>0.24608807129999999</v>
      </c>
      <c r="X93" s="41"/>
      <c r="Y93" s="41"/>
      <c r="Z93" s="41"/>
      <c r="AA93" s="41"/>
      <c r="AB93" s="41"/>
      <c r="AC93" s="41"/>
      <c r="AD93" s="41"/>
    </row>
    <row r="94" spans="1:30" ht="15" x14ac:dyDescent="0.25">
      <c r="A94" s="53">
        <f t="shared" si="2"/>
        <v>1988</v>
      </c>
      <c r="B94" s="50">
        <v>0.62737601995468095</v>
      </c>
      <c r="C94" s="4">
        <v>0.26496446132659901</v>
      </c>
      <c r="D94" s="60"/>
      <c r="E94" s="60"/>
      <c r="F94" s="60"/>
      <c r="G94" s="60"/>
      <c r="H94" s="60"/>
      <c r="I94" s="60"/>
      <c r="J94" s="52"/>
      <c r="K94" s="52"/>
      <c r="L94" s="51">
        <v>0.50490056999999999</v>
      </c>
      <c r="M94" s="51">
        <v>0.17369789999999999</v>
      </c>
      <c r="N94" s="50">
        <v>0.48185375213623</v>
      </c>
      <c r="O94" s="4">
        <v>0.152034149169922</v>
      </c>
      <c r="P94" s="50"/>
      <c r="Q94" s="50"/>
      <c r="R94" s="44"/>
      <c r="S94" s="44"/>
      <c r="T94" s="44"/>
      <c r="U94" s="41"/>
      <c r="V94" s="49">
        <v>0.63288999300000004</v>
      </c>
      <c r="W94" s="48">
        <v>0.271869998</v>
      </c>
      <c r="X94" s="41"/>
      <c r="Y94" s="41"/>
      <c r="Z94" s="41"/>
      <c r="AA94" s="41"/>
      <c r="AB94" s="41"/>
      <c r="AC94" s="41"/>
      <c r="AD94" s="41"/>
    </row>
    <row r="95" spans="1:30" ht="15" x14ac:dyDescent="0.25">
      <c r="A95" s="53">
        <f t="shared" si="2"/>
        <v>1989</v>
      </c>
      <c r="B95" s="50">
        <v>0.62700736522674605</v>
      </c>
      <c r="C95" s="4">
        <v>0.26571738719940202</v>
      </c>
      <c r="D95" s="60"/>
      <c r="E95" s="60"/>
      <c r="F95" s="60"/>
      <c r="G95" s="60"/>
      <c r="H95" s="60"/>
      <c r="I95" s="60"/>
      <c r="J95" s="52"/>
      <c r="K95" s="52"/>
      <c r="L95" s="51">
        <v>0.50755841000000002</v>
      </c>
      <c r="M95" s="51">
        <v>0.1765921</v>
      </c>
      <c r="N95" s="50">
        <v>0.48526416778564502</v>
      </c>
      <c r="O95" s="4">
        <v>0.165928421020508</v>
      </c>
      <c r="P95" s="50"/>
      <c r="Q95" s="50"/>
      <c r="R95" s="44"/>
      <c r="S95" s="44"/>
      <c r="T95" s="44"/>
      <c r="U95" s="41"/>
      <c r="V95" s="49">
        <v>0.63322999930000001</v>
      </c>
      <c r="W95" s="48">
        <v>0.26571738769999997</v>
      </c>
      <c r="X95" s="41"/>
      <c r="Y95" s="41"/>
      <c r="Z95" s="41"/>
      <c r="AA95" s="41"/>
      <c r="AB95" s="41"/>
      <c r="AC95" s="41"/>
      <c r="AD95" s="41"/>
    </row>
    <row r="96" spans="1:30" ht="15" x14ac:dyDescent="0.25">
      <c r="A96" s="53">
        <f t="shared" si="2"/>
        <v>1990</v>
      </c>
      <c r="B96" s="50">
        <v>0.62883001565933205</v>
      </c>
      <c r="C96" s="4">
        <v>0.26657256484031699</v>
      </c>
      <c r="D96" s="60"/>
      <c r="E96" s="60"/>
      <c r="F96" s="60"/>
      <c r="G96" s="60"/>
      <c r="H96" s="60"/>
      <c r="I96" s="60"/>
      <c r="J96" s="50">
        <f>AVERAGE(N96,L96,P96)</f>
        <v>0.49972812405843109</v>
      </c>
      <c r="K96" s="50">
        <f>AVERAGE(O96,M96,Q96)</f>
        <v>0.17221636697794598</v>
      </c>
      <c r="L96" s="51">
        <v>0.50271708000000004</v>
      </c>
      <c r="M96" s="51">
        <v>0.1718258</v>
      </c>
      <c r="N96" s="50">
        <v>0.45985729217529298</v>
      </c>
      <c r="O96" s="4">
        <v>0.16347330093383799</v>
      </c>
      <c r="P96" s="50">
        <v>0.53661000000000014</v>
      </c>
      <c r="Q96" s="50">
        <v>0.18135000000000001</v>
      </c>
      <c r="R96" s="44"/>
      <c r="S96" s="44"/>
      <c r="T96" s="44"/>
      <c r="U96" s="41"/>
      <c r="V96" s="49">
        <v>0.63550999669999997</v>
      </c>
      <c r="W96" s="48">
        <v>0.2665725639</v>
      </c>
      <c r="X96" s="41"/>
      <c r="Y96" s="41"/>
      <c r="Z96" s="41"/>
      <c r="AA96" s="41"/>
      <c r="AB96" s="41"/>
      <c r="AC96" s="41"/>
      <c r="AD96" s="41"/>
    </row>
    <row r="97" spans="1:30" ht="15" x14ac:dyDescent="0.25">
      <c r="A97" s="53">
        <f t="shared" si="2"/>
        <v>1991</v>
      </c>
      <c r="B97" s="50">
        <v>0.62743532657623302</v>
      </c>
      <c r="C97" s="4">
        <v>0.259941697120667</v>
      </c>
      <c r="D97" s="60"/>
      <c r="E97" s="60"/>
      <c r="F97" s="60"/>
      <c r="G97" s="60"/>
      <c r="H97" s="60">
        <v>0.50539065559999996</v>
      </c>
      <c r="I97" s="60">
        <v>0.16105803699999999</v>
      </c>
      <c r="J97" s="52"/>
      <c r="K97" s="52"/>
      <c r="L97" s="51">
        <v>0.50654237999999996</v>
      </c>
      <c r="M97" s="51">
        <v>0.18091579999999999</v>
      </c>
      <c r="N97" s="50">
        <v>0.45589118957519498</v>
      </c>
      <c r="O97" s="4">
        <v>0.15580317497253399</v>
      </c>
      <c r="P97" s="50"/>
      <c r="Q97" s="50"/>
      <c r="R97" s="44"/>
      <c r="S97" s="44"/>
      <c r="T97" s="44"/>
      <c r="U97" s="41"/>
      <c r="V97" s="49">
        <v>0.63493999570000004</v>
      </c>
      <c r="W97" s="48">
        <v>0.26878999840000001</v>
      </c>
      <c r="X97" s="41"/>
      <c r="Y97" s="41"/>
      <c r="Z97" s="41"/>
      <c r="AA97" s="41"/>
      <c r="AB97" s="41"/>
      <c r="AC97" s="41"/>
      <c r="AD97" s="41"/>
    </row>
    <row r="98" spans="1:30" ht="15" x14ac:dyDescent="0.25">
      <c r="A98" s="53">
        <f t="shared" si="2"/>
        <v>1992</v>
      </c>
      <c r="B98" s="50">
        <v>0.64253735542297397</v>
      </c>
      <c r="C98" s="4">
        <v>0.27566269040107699</v>
      </c>
      <c r="D98" s="60"/>
      <c r="E98" s="60"/>
      <c r="F98" s="60"/>
      <c r="G98" s="60"/>
      <c r="H98" s="60"/>
      <c r="I98" s="60"/>
      <c r="J98" s="52"/>
      <c r="K98" s="52"/>
      <c r="L98" s="51">
        <v>0.51005297999999999</v>
      </c>
      <c r="M98" s="51">
        <v>0.17498089</v>
      </c>
      <c r="N98" s="50">
        <v>0.47995822906494101</v>
      </c>
      <c r="O98" s="4">
        <v>0.16991674423217801</v>
      </c>
      <c r="P98" s="50"/>
      <c r="Q98" s="50"/>
      <c r="R98" s="44"/>
      <c r="S98" s="44"/>
      <c r="T98" s="44"/>
      <c r="U98" s="41"/>
      <c r="V98" s="49">
        <v>0.64253735840000004</v>
      </c>
      <c r="W98" s="48">
        <v>0.28616000740000003</v>
      </c>
      <c r="X98" s="41"/>
      <c r="Y98" s="41"/>
      <c r="Z98" s="41"/>
      <c r="AA98" s="41"/>
      <c r="AB98" s="41"/>
      <c r="AC98" s="41"/>
      <c r="AD98" s="41"/>
    </row>
    <row r="99" spans="1:30" ht="15" x14ac:dyDescent="0.25">
      <c r="A99" s="53">
        <f t="shared" si="2"/>
        <v>1993</v>
      </c>
      <c r="B99" s="50">
        <v>0.64571458101272605</v>
      </c>
      <c r="C99" s="4">
        <v>0.27686855196952798</v>
      </c>
      <c r="D99" s="60"/>
      <c r="E99" s="60"/>
      <c r="F99" s="60"/>
      <c r="G99" s="60"/>
      <c r="H99" s="60"/>
      <c r="I99" s="60"/>
      <c r="J99" s="52"/>
      <c r="K99" s="52"/>
      <c r="L99" s="51">
        <v>0.51213211000000003</v>
      </c>
      <c r="M99" s="51">
        <v>0.18789550999999999</v>
      </c>
      <c r="N99" s="50">
        <v>0.498296165466309</v>
      </c>
      <c r="O99" s="4">
        <v>0.182895431518555</v>
      </c>
      <c r="P99" s="50"/>
      <c r="Q99" s="50"/>
      <c r="R99" s="44"/>
      <c r="S99" s="44"/>
      <c r="T99" s="44"/>
      <c r="U99" s="41"/>
      <c r="V99" s="49">
        <v>0.64571458169999996</v>
      </c>
      <c r="W99" s="48">
        <v>0.28834999890000002</v>
      </c>
      <c r="X99" s="41"/>
      <c r="Y99" s="41"/>
      <c r="Z99" s="41"/>
      <c r="AA99" s="41"/>
      <c r="AB99" s="41"/>
      <c r="AC99" s="41"/>
      <c r="AD99" s="41"/>
    </row>
    <row r="100" spans="1:30" ht="15" x14ac:dyDescent="0.25">
      <c r="A100" s="53">
        <f t="shared" si="2"/>
        <v>1994</v>
      </c>
      <c r="B100" s="50">
        <v>0.646326184272766</v>
      </c>
      <c r="C100" s="4">
        <v>0.27605798840522799</v>
      </c>
      <c r="D100" s="60"/>
      <c r="E100" s="60"/>
      <c r="F100" s="60"/>
      <c r="G100" s="60"/>
      <c r="H100" s="60"/>
      <c r="I100" s="60"/>
      <c r="J100" s="52"/>
      <c r="K100" s="52"/>
      <c r="L100" s="51">
        <v>0.51199359</v>
      </c>
      <c r="M100" s="51">
        <v>0.1932383</v>
      </c>
      <c r="N100" s="50">
        <v>0.49545337677001999</v>
      </c>
      <c r="O100" s="4">
        <v>0.17645088195800801</v>
      </c>
      <c r="P100" s="50"/>
      <c r="Q100" s="50"/>
      <c r="R100" s="44"/>
      <c r="S100" s="44"/>
      <c r="T100" s="44"/>
      <c r="U100" s="41"/>
      <c r="V100" s="49">
        <v>0.65543999480000004</v>
      </c>
      <c r="W100" s="48">
        <v>0.27605798790000002</v>
      </c>
      <c r="X100" s="41"/>
      <c r="Y100" s="41"/>
      <c r="Z100" s="41"/>
      <c r="AA100" s="41"/>
      <c r="AB100" s="41"/>
      <c r="AC100" s="41"/>
      <c r="AD100" s="41"/>
    </row>
    <row r="101" spans="1:30" ht="15" x14ac:dyDescent="0.25">
      <c r="A101" s="53">
        <f t="shared" si="2"/>
        <v>1995</v>
      </c>
      <c r="B101" s="50">
        <v>0.65004730224609397</v>
      </c>
      <c r="C101" s="4">
        <v>0.27918201684951799</v>
      </c>
      <c r="D101" s="60">
        <v>0.40810629729999998</v>
      </c>
      <c r="E101" s="60">
        <v>0.15797249972820299</v>
      </c>
      <c r="F101" s="60">
        <v>0.52553659793920804</v>
      </c>
      <c r="G101" s="60">
        <v>0.21503122081048801</v>
      </c>
      <c r="H101" s="60"/>
      <c r="I101" s="60"/>
      <c r="J101" s="50">
        <f>AVERAGE(N101,L101,P101)</f>
        <v>0.50870975976236965</v>
      </c>
      <c r="K101" s="50">
        <f>AVERAGE(O101,M101,Q101)</f>
        <v>0.18391769744873032</v>
      </c>
      <c r="L101" s="51">
        <v>0.51116651000000002</v>
      </c>
      <c r="M101" s="51">
        <v>0.1964225</v>
      </c>
      <c r="N101" s="50">
        <v>0.46916976928710902</v>
      </c>
      <c r="O101" s="4">
        <v>0.162255592346191</v>
      </c>
      <c r="P101" s="50">
        <v>0.54579300000000008</v>
      </c>
      <c r="Q101" s="50">
        <v>0.193075</v>
      </c>
      <c r="R101" s="44"/>
      <c r="S101" s="44"/>
      <c r="T101" s="44"/>
      <c r="U101" s="41"/>
      <c r="V101" s="49">
        <v>0.65901999919999998</v>
      </c>
      <c r="W101" s="48">
        <v>0.27918201679999999</v>
      </c>
      <c r="X101" s="41"/>
      <c r="Y101" s="41"/>
      <c r="Z101" s="41"/>
      <c r="AA101" s="41"/>
      <c r="AB101" s="41"/>
      <c r="AC101" s="41"/>
      <c r="AD101" s="41"/>
    </row>
    <row r="102" spans="1:30" ht="15" x14ac:dyDescent="0.25">
      <c r="A102" s="53">
        <f t="shared" si="2"/>
        <v>1996</v>
      </c>
      <c r="B102" s="50">
        <v>0.654424488544464</v>
      </c>
      <c r="C102" s="4">
        <v>0.28577533364295998</v>
      </c>
      <c r="D102" s="60">
        <v>0.430038482</v>
      </c>
      <c r="E102" s="60">
        <v>0.17014415562152899</v>
      </c>
      <c r="F102" s="60">
        <v>0.54409099649637904</v>
      </c>
      <c r="G102" s="60">
        <v>0.23424172308296001</v>
      </c>
      <c r="H102" s="60"/>
      <c r="I102" s="60"/>
      <c r="J102" s="52"/>
      <c r="K102" s="52"/>
      <c r="L102" s="51">
        <v>0.54006927999999998</v>
      </c>
      <c r="M102" s="51">
        <v>0.23320880999999999</v>
      </c>
      <c r="N102" s="50">
        <v>0.48378795623779303</v>
      </c>
      <c r="O102" s="4">
        <v>0.165480728149414</v>
      </c>
      <c r="P102" s="50"/>
      <c r="Q102" s="50"/>
      <c r="R102" s="44"/>
      <c r="S102" s="44"/>
      <c r="T102" s="44"/>
      <c r="U102" s="41"/>
      <c r="V102" s="49">
        <v>0.66410999930000003</v>
      </c>
      <c r="W102" s="48">
        <v>0.3002100009</v>
      </c>
      <c r="X102" s="41"/>
      <c r="Y102" s="41"/>
      <c r="Z102" s="41"/>
      <c r="AA102" s="41"/>
      <c r="AB102" s="41"/>
      <c r="AC102" s="41"/>
      <c r="AD102" s="41"/>
    </row>
    <row r="103" spans="1:30" ht="15" x14ac:dyDescent="0.25">
      <c r="A103" s="53">
        <f t="shared" ref="A103:A115" si="3">A102+1</f>
        <v>1997</v>
      </c>
      <c r="B103" s="50">
        <v>0.65985316038131703</v>
      </c>
      <c r="C103" s="4">
        <v>0.29462435841560403</v>
      </c>
      <c r="D103" s="60">
        <v>0.44641423229999999</v>
      </c>
      <c r="E103" s="60">
        <v>0.17923220992088301</v>
      </c>
      <c r="F103" s="60">
        <v>0.59565450181253299</v>
      </c>
      <c r="G103" s="60">
        <v>0.31506952014751699</v>
      </c>
      <c r="H103" s="60"/>
      <c r="I103" s="60"/>
      <c r="J103" s="52"/>
      <c r="K103" s="52"/>
      <c r="L103" s="51">
        <v>0.55238478999999996</v>
      </c>
      <c r="M103" s="51">
        <v>0.25308180000000002</v>
      </c>
      <c r="N103" s="50">
        <v>0.515730209350586</v>
      </c>
      <c r="O103" s="4">
        <v>0.19269138336181599</v>
      </c>
      <c r="P103" s="50"/>
      <c r="Q103" s="50"/>
      <c r="R103" s="44"/>
      <c r="S103" s="44"/>
      <c r="T103" s="44"/>
      <c r="U103" s="41"/>
      <c r="V103" s="49">
        <v>0.6698600079</v>
      </c>
      <c r="W103" s="48">
        <v>0.30973000150000002</v>
      </c>
      <c r="X103" s="41"/>
      <c r="Y103" s="41"/>
      <c r="Z103" s="41"/>
      <c r="AA103" s="41"/>
      <c r="AB103" s="41"/>
      <c r="AC103" s="41"/>
      <c r="AD103" s="41"/>
    </row>
    <row r="104" spans="1:30" ht="15" x14ac:dyDescent="0.25">
      <c r="A104" s="53">
        <f t="shared" si="3"/>
        <v>1998</v>
      </c>
      <c r="B104" s="50">
        <v>0.66791385412216198</v>
      </c>
      <c r="C104" s="4">
        <v>0.30704393982887301</v>
      </c>
      <c r="D104" s="60">
        <v>0.45910784599999999</v>
      </c>
      <c r="E104" s="60">
        <v>0.18627677857875799</v>
      </c>
      <c r="F104" s="60">
        <v>0.62404166487976898</v>
      </c>
      <c r="G104" s="60">
        <v>0.357449762057513</v>
      </c>
      <c r="H104" s="60"/>
      <c r="I104" s="60"/>
      <c r="J104" s="52"/>
      <c r="K104" s="52"/>
      <c r="L104" s="51">
        <v>0.56328427999999997</v>
      </c>
      <c r="M104" s="51">
        <v>0.2669858</v>
      </c>
      <c r="N104" s="50">
        <v>0.51886837005615205</v>
      </c>
      <c r="O104" s="4">
        <v>0.19961238861083999</v>
      </c>
      <c r="P104" s="50"/>
      <c r="Q104" s="50"/>
      <c r="R104" s="44"/>
      <c r="S104" s="44"/>
      <c r="T104" s="44"/>
      <c r="U104" s="41"/>
      <c r="V104" s="49">
        <v>0.67997999890000005</v>
      </c>
      <c r="W104" s="48">
        <v>0.30704394010000002</v>
      </c>
      <c r="X104" s="41"/>
      <c r="Y104" s="41"/>
      <c r="Z104" s="41"/>
      <c r="AA104" s="41"/>
      <c r="AB104" s="41"/>
      <c r="AC104" s="41"/>
      <c r="AD104" s="41"/>
    </row>
    <row r="105" spans="1:30" ht="15" x14ac:dyDescent="0.25">
      <c r="A105" s="53">
        <f t="shared" si="3"/>
        <v>1999</v>
      </c>
      <c r="B105" s="50">
        <v>0.670313000679016</v>
      </c>
      <c r="C105" s="4">
        <v>0.31470489501953097</v>
      </c>
      <c r="D105" s="60">
        <v>0.469235599</v>
      </c>
      <c r="E105" s="60">
        <v>0.191897347569466</v>
      </c>
      <c r="F105" s="60">
        <v>0.657416204921901</v>
      </c>
      <c r="G105" s="60">
        <v>0.41246584523469199</v>
      </c>
      <c r="H105" s="60"/>
      <c r="I105" s="60"/>
      <c r="J105" s="52"/>
      <c r="K105" s="52"/>
      <c r="L105" s="51">
        <v>0.56875861000000005</v>
      </c>
      <c r="M105" s="51">
        <v>0.27835509000000003</v>
      </c>
      <c r="N105" s="50">
        <v>0.50071971893310596</v>
      </c>
      <c r="O105" s="4">
        <v>0.19302942276001001</v>
      </c>
      <c r="P105" s="50"/>
      <c r="Q105" s="50"/>
      <c r="R105" s="44"/>
      <c r="S105" s="44"/>
      <c r="T105" s="44"/>
      <c r="U105" s="41"/>
      <c r="V105" s="49">
        <v>0.67031300159999996</v>
      </c>
      <c r="W105" s="48">
        <v>0.33900000250000001</v>
      </c>
      <c r="X105" s="41"/>
      <c r="Y105" s="41"/>
      <c r="Z105" s="41"/>
      <c r="AA105" s="41"/>
      <c r="AB105" s="41"/>
      <c r="AC105" s="41"/>
      <c r="AD105" s="41"/>
    </row>
    <row r="106" spans="1:30" ht="15" x14ac:dyDescent="0.25">
      <c r="A106" s="53">
        <f t="shared" si="3"/>
        <v>2000</v>
      </c>
      <c r="B106" s="50">
        <v>0.67375773191452004</v>
      </c>
      <c r="C106" s="4">
        <v>0.32299152016639698</v>
      </c>
      <c r="D106" s="60">
        <v>0.47750416400000001</v>
      </c>
      <c r="E106" s="60">
        <v>0.196486130356789</v>
      </c>
      <c r="F106" s="60">
        <v>0.64647481730207801</v>
      </c>
      <c r="G106" s="60">
        <v>0.39176861708983801</v>
      </c>
      <c r="H106" s="60"/>
      <c r="I106" s="60"/>
      <c r="J106" s="50">
        <f>AVERAGE(N106,L106,P106)</f>
        <v>0.54369641533040358</v>
      </c>
      <c r="K106" s="50">
        <f>AVERAGE(O106,M106,Q106)</f>
        <v>0.22363039847493502</v>
      </c>
      <c r="L106" s="51">
        <v>0.57056247999999998</v>
      </c>
      <c r="M106" s="51">
        <v>0.28112301000000001</v>
      </c>
      <c r="N106" s="50">
        <v>0.50555076599121096</v>
      </c>
      <c r="O106" s="4">
        <v>0.184968185424805</v>
      </c>
      <c r="P106" s="50">
        <v>0.55497600000000002</v>
      </c>
      <c r="Q106" s="50">
        <v>0.20480000000000001</v>
      </c>
      <c r="R106" s="44"/>
      <c r="S106" s="44"/>
      <c r="T106" s="44"/>
      <c r="U106" s="41"/>
      <c r="V106" s="49">
        <v>0.68792999980000002</v>
      </c>
      <c r="W106" s="48">
        <v>0.34440000240000002</v>
      </c>
      <c r="X106" s="41"/>
      <c r="Y106" s="41"/>
      <c r="Z106" s="41"/>
      <c r="AA106" s="41"/>
      <c r="AB106" s="41"/>
      <c r="AC106" s="41"/>
      <c r="AD106" s="41"/>
    </row>
    <row r="107" spans="1:30" ht="15" x14ac:dyDescent="0.25">
      <c r="A107" s="53">
        <f t="shared" si="3"/>
        <v>2001</v>
      </c>
      <c r="B107" s="50">
        <v>0.66447401046752896</v>
      </c>
      <c r="C107" s="4">
        <v>0.31334158778190602</v>
      </c>
      <c r="D107" s="60">
        <v>0.4843823612</v>
      </c>
      <c r="E107" s="60">
        <v>0.20030328631401101</v>
      </c>
      <c r="F107" s="60">
        <v>0.66741356486454595</v>
      </c>
      <c r="G107" s="60">
        <v>0.42886919202283003</v>
      </c>
      <c r="H107" s="60"/>
      <c r="I107" s="60"/>
      <c r="J107" s="52"/>
      <c r="K107" s="52"/>
      <c r="L107" s="51">
        <v>0.56108272000000003</v>
      </c>
      <c r="M107" s="51">
        <v>0.27050110999999999</v>
      </c>
      <c r="N107" s="50">
        <v>0.50239955902099598</v>
      </c>
      <c r="O107" s="4">
        <v>0.18856817245483401</v>
      </c>
      <c r="P107" s="50"/>
      <c r="Q107" s="50"/>
      <c r="R107" s="44"/>
      <c r="S107" s="44"/>
      <c r="T107" s="44"/>
      <c r="U107" s="41"/>
      <c r="V107" s="49">
        <v>0.6644740133</v>
      </c>
      <c r="W107" s="48">
        <v>0.333680003</v>
      </c>
      <c r="X107" s="41"/>
      <c r="Y107" s="41"/>
      <c r="Z107" s="41"/>
      <c r="AA107" s="41"/>
      <c r="AB107" s="41"/>
      <c r="AC107" s="41"/>
      <c r="AD107" s="41"/>
    </row>
    <row r="108" spans="1:30" ht="15" x14ac:dyDescent="0.25">
      <c r="A108" s="53">
        <f t="shared" si="3"/>
        <v>2002</v>
      </c>
      <c r="B108" s="50">
        <v>0.66348350048065197</v>
      </c>
      <c r="C108" s="4">
        <v>0.30158150196075401</v>
      </c>
      <c r="D108" s="60">
        <v>0.49019375440000001</v>
      </c>
      <c r="E108" s="60">
        <v>0.20352843403816201</v>
      </c>
      <c r="F108" s="60">
        <v>0.64301335974596396</v>
      </c>
      <c r="G108" s="60">
        <v>0.38476455374620899</v>
      </c>
      <c r="H108" s="60">
        <v>0.55599010100000001</v>
      </c>
      <c r="I108" s="60">
        <v>0.24369849930000001</v>
      </c>
      <c r="J108" s="52"/>
      <c r="K108" s="52"/>
      <c r="L108" s="51">
        <v>0.54605693</v>
      </c>
      <c r="M108" s="51">
        <v>0.25402331</v>
      </c>
      <c r="N108" s="50">
        <v>0.508456230163574</v>
      </c>
      <c r="O108" s="4">
        <v>0.180453090667725</v>
      </c>
      <c r="P108" s="50"/>
      <c r="Q108" s="50"/>
      <c r="R108" s="44"/>
      <c r="S108" s="44"/>
      <c r="T108" s="44"/>
      <c r="U108" s="41"/>
      <c r="V108" s="49">
        <v>0.66348349770000004</v>
      </c>
      <c r="W108" s="48">
        <v>0.30158150099999997</v>
      </c>
      <c r="X108" s="41"/>
      <c r="Y108" s="41"/>
      <c r="Z108" s="41"/>
      <c r="AA108" s="41"/>
      <c r="AB108" s="41"/>
      <c r="AC108" s="41"/>
      <c r="AD108" s="41"/>
    </row>
    <row r="109" spans="1:30" ht="15" x14ac:dyDescent="0.25">
      <c r="A109" s="53">
        <f t="shared" si="3"/>
        <v>2003</v>
      </c>
      <c r="B109" s="50">
        <v>0.66558730602264404</v>
      </c>
      <c r="C109" s="4">
        <v>0.30323013663291898</v>
      </c>
      <c r="D109" s="60">
        <v>0.49029678110000002</v>
      </c>
      <c r="E109" s="60">
        <v>0.205001935362816</v>
      </c>
      <c r="F109" s="60">
        <v>0.66709019104018796</v>
      </c>
      <c r="G109" s="60">
        <v>0.42729171505197899</v>
      </c>
      <c r="H109" s="60"/>
      <c r="I109" s="60"/>
      <c r="J109" s="52"/>
      <c r="K109" s="52"/>
      <c r="L109" s="51">
        <v>0.53840887999999998</v>
      </c>
      <c r="M109" s="51">
        <v>0.24618319999999999</v>
      </c>
      <c r="N109" s="50">
        <v>0.50255298614501998</v>
      </c>
      <c r="O109" s="4">
        <v>0.167896499633789</v>
      </c>
      <c r="P109" s="50"/>
      <c r="Q109" s="50"/>
      <c r="R109" s="44"/>
      <c r="S109" s="44"/>
      <c r="T109" s="44"/>
      <c r="U109" s="41"/>
      <c r="V109" s="49">
        <v>0.66558730420000001</v>
      </c>
      <c r="W109" s="48">
        <v>0.32153999620000001</v>
      </c>
      <c r="X109" s="41"/>
      <c r="Y109" s="41"/>
      <c r="Z109" s="41"/>
      <c r="AA109" s="41"/>
      <c r="AB109" s="41"/>
      <c r="AC109" s="41"/>
      <c r="AD109" s="41"/>
    </row>
    <row r="110" spans="1:30" ht="15" x14ac:dyDescent="0.25">
      <c r="A110" s="53">
        <f t="shared" si="3"/>
        <v>2004</v>
      </c>
      <c r="B110" s="50">
        <v>0.67369800806045499</v>
      </c>
      <c r="C110" s="4">
        <v>0.31475982069969199</v>
      </c>
      <c r="D110" s="60">
        <v>0.50614482159999996</v>
      </c>
      <c r="E110" s="60">
        <v>0.224525511264801</v>
      </c>
      <c r="F110" s="60">
        <v>0.67024151468649495</v>
      </c>
      <c r="G110" s="60">
        <v>0.43084325408563001</v>
      </c>
      <c r="H110" s="60"/>
      <c r="I110" s="60"/>
      <c r="J110" s="52"/>
      <c r="K110" s="52"/>
      <c r="L110" s="51">
        <v>0.52969909000000004</v>
      </c>
      <c r="M110" s="51">
        <v>0.23764179999999999</v>
      </c>
      <c r="N110" s="50"/>
      <c r="O110" s="4"/>
      <c r="P110" s="50"/>
      <c r="Q110" s="50"/>
      <c r="R110" s="44"/>
      <c r="S110" s="44"/>
      <c r="T110" s="44"/>
      <c r="U110" s="41"/>
      <c r="V110" s="49">
        <v>0.6736980132</v>
      </c>
      <c r="W110" s="48">
        <v>0.31475982209999998</v>
      </c>
      <c r="X110" s="41"/>
      <c r="Y110" s="41"/>
      <c r="Z110" s="41"/>
      <c r="AA110" s="41"/>
      <c r="AB110" s="41"/>
      <c r="AC110" s="41"/>
      <c r="AD110" s="41"/>
    </row>
    <row r="111" spans="1:30" ht="15" x14ac:dyDescent="0.25">
      <c r="A111" s="53">
        <f t="shared" si="3"/>
        <v>2005</v>
      </c>
      <c r="B111" s="50">
        <v>0.67417842149734497</v>
      </c>
      <c r="C111" s="4">
        <v>0.32096618413925199</v>
      </c>
      <c r="D111" s="60">
        <v>0.52294331790000004</v>
      </c>
      <c r="E111" s="60">
        <v>0.237034767866135</v>
      </c>
      <c r="F111" s="60">
        <v>0.65711611858569097</v>
      </c>
      <c r="G111" s="60">
        <v>0.40450417040847197</v>
      </c>
      <c r="H111" s="60"/>
      <c r="I111" s="60"/>
      <c r="J111" s="50">
        <f>AVERAGE(N111,L111,P111)</f>
        <v>0.53372024378173832</v>
      </c>
      <c r="K111" s="50">
        <f>AVERAGE(O111,M111,Q111)</f>
        <v>0.20623908684773765</v>
      </c>
      <c r="L111" s="51">
        <v>0.52372819000000004</v>
      </c>
      <c r="M111" s="51">
        <v>0.22511060999999999</v>
      </c>
      <c r="N111" s="50">
        <v>0.51189144134521503</v>
      </c>
      <c r="O111" s="4">
        <v>0.18765665054321301</v>
      </c>
      <c r="P111" s="50">
        <v>0.56554109999999991</v>
      </c>
      <c r="Q111" s="50">
        <v>0.20595000000000002</v>
      </c>
      <c r="R111" s="44"/>
      <c r="S111" s="44"/>
      <c r="T111" s="44"/>
      <c r="U111" s="41"/>
      <c r="V111" s="49">
        <v>0.67417842059999999</v>
      </c>
      <c r="W111" s="48">
        <v>0.33533999599999997</v>
      </c>
      <c r="X111" s="41"/>
      <c r="Y111" s="41"/>
      <c r="Z111" s="41"/>
      <c r="AA111" s="41"/>
      <c r="AB111" s="41"/>
      <c r="AC111" s="41"/>
      <c r="AD111" s="41"/>
    </row>
    <row r="112" spans="1:30" ht="15" x14ac:dyDescent="0.25">
      <c r="A112" s="53">
        <f t="shared" si="3"/>
        <v>2006</v>
      </c>
      <c r="B112" s="50">
        <v>0.67976486682891801</v>
      </c>
      <c r="C112" s="4">
        <v>0.32830104231834401</v>
      </c>
      <c r="D112" s="60">
        <v>0.53935301300000005</v>
      </c>
      <c r="E112" s="60">
        <v>0.26204821467399603</v>
      </c>
      <c r="F112" s="60">
        <v>0.63834921456873395</v>
      </c>
      <c r="G112" s="60">
        <v>0.367203334346414</v>
      </c>
      <c r="H112" s="60"/>
      <c r="I112" s="60"/>
      <c r="J112" s="52"/>
      <c r="K112" s="52"/>
      <c r="L112" s="51">
        <v>0.52814662000000001</v>
      </c>
      <c r="M112" s="51">
        <v>0.22132070000000001</v>
      </c>
      <c r="N112" s="50">
        <v>0.51977294921874995</v>
      </c>
      <c r="O112" s="4">
        <v>0.198744087219238</v>
      </c>
      <c r="P112" s="50"/>
      <c r="Q112" s="50"/>
      <c r="R112" s="44"/>
      <c r="S112" s="44"/>
      <c r="T112" s="44"/>
      <c r="U112" s="41"/>
      <c r="V112" s="49">
        <v>0.67976487009999997</v>
      </c>
      <c r="W112" s="48">
        <v>0.32830104189999998</v>
      </c>
      <c r="X112" s="41"/>
      <c r="Y112" s="41"/>
      <c r="Z112" s="41"/>
      <c r="AA112" s="41"/>
      <c r="AB112" s="41"/>
      <c r="AC112" s="41"/>
      <c r="AD112" s="41"/>
    </row>
    <row r="113" spans="1:30" ht="15" x14ac:dyDescent="0.25">
      <c r="A113" s="53">
        <f t="shared" si="3"/>
        <v>2007</v>
      </c>
      <c r="B113" s="50">
        <v>0.69035160541534402</v>
      </c>
      <c r="C113" s="4">
        <v>0.33960363268852201</v>
      </c>
      <c r="D113" s="60">
        <v>0.55819779629999999</v>
      </c>
      <c r="E113" s="60">
        <v>0.28482428193092402</v>
      </c>
      <c r="F113" s="60">
        <v>0.63857039646245495</v>
      </c>
      <c r="G113" s="60">
        <v>0.35959335253573899</v>
      </c>
      <c r="H113" s="60"/>
      <c r="I113" s="60"/>
      <c r="J113" s="52"/>
      <c r="K113" s="52"/>
      <c r="L113" s="51">
        <v>0.53588831000000003</v>
      </c>
      <c r="M113" s="51">
        <v>0.22374851000000001</v>
      </c>
      <c r="N113" s="50"/>
      <c r="O113" s="4"/>
      <c r="P113" s="50"/>
      <c r="Q113" s="50"/>
      <c r="R113" s="44"/>
      <c r="S113" s="44"/>
      <c r="T113" s="44"/>
      <c r="U113" s="41"/>
      <c r="V113" s="49">
        <v>0.69792999509999998</v>
      </c>
      <c r="W113" s="48">
        <v>0.35100999659999998</v>
      </c>
      <c r="X113" s="41"/>
      <c r="Y113" s="41"/>
      <c r="Z113" s="41"/>
      <c r="AA113" s="41"/>
      <c r="AB113" s="41"/>
      <c r="AC113" s="41"/>
      <c r="AD113" s="41"/>
    </row>
    <row r="114" spans="1:30" ht="15" x14ac:dyDescent="0.25">
      <c r="A114" s="53">
        <f t="shared" si="3"/>
        <v>2008</v>
      </c>
      <c r="B114" s="50">
        <v>0.71999448537826505</v>
      </c>
      <c r="C114" s="4">
        <v>0.36090961098670998</v>
      </c>
      <c r="D114" s="60">
        <v>0.56917029620000004</v>
      </c>
      <c r="E114" s="60">
        <v>0.29249617457389798</v>
      </c>
      <c r="F114" s="60">
        <v>0.66442555817775395</v>
      </c>
      <c r="G114" s="60">
        <v>0.393181656254456</v>
      </c>
      <c r="H114" s="60"/>
      <c r="I114" s="60"/>
      <c r="J114" s="52"/>
      <c r="K114" s="52"/>
      <c r="L114" s="51">
        <v>0.53203440000000002</v>
      </c>
      <c r="M114" s="51">
        <v>0.21592929999999999</v>
      </c>
      <c r="N114" s="50"/>
      <c r="O114" s="4"/>
      <c r="P114" s="50"/>
      <c r="Q114" s="50"/>
      <c r="R114" s="44"/>
      <c r="S114" s="44"/>
      <c r="T114" s="44"/>
      <c r="U114" s="41"/>
      <c r="V114" s="49">
        <v>0.7199944868</v>
      </c>
      <c r="W114" s="48">
        <v>0.36090961049999998</v>
      </c>
      <c r="X114" s="41"/>
      <c r="Y114" s="41"/>
      <c r="Z114" s="41"/>
      <c r="AA114" s="41"/>
      <c r="AB114" s="41"/>
      <c r="AC114" s="41"/>
      <c r="AD114" s="41"/>
    </row>
    <row r="115" spans="1:30" ht="15" x14ac:dyDescent="0.25">
      <c r="A115" s="53">
        <f t="shared" si="3"/>
        <v>2009</v>
      </c>
      <c r="B115" s="50">
        <v>0.727669358253479</v>
      </c>
      <c r="C115" s="4">
        <v>0.36149084568023698</v>
      </c>
      <c r="D115" s="60">
        <v>0.58202731610000003</v>
      </c>
      <c r="E115" s="60">
        <v>0.311558097600937</v>
      </c>
      <c r="F115" s="60">
        <v>0.62877707183361098</v>
      </c>
      <c r="G115" s="60">
        <v>0.31746320240199599</v>
      </c>
      <c r="H115" s="60"/>
      <c r="I115" s="60"/>
      <c r="J115" s="52"/>
      <c r="K115" s="52"/>
      <c r="L115" s="51">
        <v>0.54052591000000005</v>
      </c>
      <c r="M115" s="51">
        <v>0.21701071</v>
      </c>
      <c r="N115" s="50">
        <v>0.54013488769531204</v>
      </c>
      <c r="O115" s="4">
        <v>0.20581426620483401</v>
      </c>
      <c r="P115" s="50"/>
      <c r="Q115" s="50"/>
      <c r="R115" s="44"/>
      <c r="S115" s="44"/>
      <c r="T115" s="44"/>
      <c r="U115" s="41"/>
      <c r="V115" s="49">
        <v>0.72766936010000005</v>
      </c>
      <c r="W115" s="48">
        <v>0.36149084469999998</v>
      </c>
      <c r="X115" s="41"/>
      <c r="Y115" s="41"/>
      <c r="Z115" s="41"/>
      <c r="AA115" s="41"/>
      <c r="AB115" s="41"/>
      <c r="AC115" s="41"/>
      <c r="AD115" s="41"/>
    </row>
    <row r="116" spans="1:30" ht="15" x14ac:dyDescent="0.25">
      <c r="A116" s="53">
        <v>2010</v>
      </c>
      <c r="B116" s="50">
        <v>0.73251938819885298</v>
      </c>
      <c r="C116" s="4">
        <v>0.37569138407707198</v>
      </c>
      <c r="D116" s="60">
        <v>0.62758243079999998</v>
      </c>
      <c r="E116" s="60">
        <v>0.30450358986854498</v>
      </c>
      <c r="F116" s="60">
        <v>0.65987944300286505</v>
      </c>
      <c r="G116" s="60">
        <v>0.34277352388016902</v>
      </c>
      <c r="H116" s="60"/>
      <c r="I116" s="60"/>
      <c r="J116" s="50">
        <f>AVERAGE(N116,L116,P116)</f>
        <v>0.56460269500000004</v>
      </c>
      <c r="K116" s="50">
        <f>AVERAGE(O116,M116,Q116)</f>
        <v>0.221082955</v>
      </c>
      <c r="L116" s="51">
        <v>0.55913639000000004</v>
      </c>
      <c r="M116" s="51">
        <v>0.23506590999999999</v>
      </c>
      <c r="N116" s="50"/>
      <c r="O116" s="4"/>
      <c r="P116" s="50">
        <v>0.57006899999999994</v>
      </c>
      <c r="Q116" s="50">
        <v>0.20710000000000001</v>
      </c>
      <c r="R116" s="44"/>
      <c r="S116" s="44"/>
      <c r="T116" s="44"/>
      <c r="U116" s="41"/>
      <c r="V116" s="49">
        <v>0.7325193887</v>
      </c>
      <c r="W116" s="48">
        <v>0.39004999820000003</v>
      </c>
      <c r="X116" s="41"/>
      <c r="Y116" s="41"/>
      <c r="Z116" s="41"/>
      <c r="AA116" s="41"/>
      <c r="AB116" s="41"/>
      <c r="AC116" s="41"/>
      <c r="AD116" s="41"/>
    </row>
    <row r="117" spans="1:30" ht="15" x14ac:dyDescent="0.25">
      <c r="A117" s="53">
        <f>A116+1</f>
        <v>2011</v>
      </c>
      <c r="B117" s="50">
        <v>0.73266696929931596</v>
      </c>
      <c r="C117" s="4">
        <v>0.37431365251541099</v>
      </c>
      <c r="D117" s="60">
        <v>0.66712719200000004</v>
      </c>
      <c r="E117" s="60">
        <v>0.27919480204582198</v>
      </c>
      <c r="F117" s="60">
        <v>0.68310518353246197</v>
      </c>
      <c r="G117" s="60">
        <v>0.35979926376603499</v>
      </c>
      <c r="H117" s="60"/>
      <c r="I117" s="60"/>
      <c r="J117" s="52"/>
      <c r="K117" s="52"/>
      <c r="L117" s="51">
        <v>0.55074179000000001</v>
      </c>
      <c r="M117" s="51">
        <v>0.22975509999999999</v>
      </c>
      <c r="N117" s="50"/>
      <c r="O117" s="4"/>
      <c r="P117" s="50"/>
      <c r="Q117" s="50"/>
      <c r="R117" s="44"/>
      <c r="S117" s="44"/>
      <c r="T117" s="44"/>
      <c r="U117" s="41"/>
      <c r="V117" s="49">
        <v>0.7412799913</v>
      </c>
      <c r="W117" s="48">
        <v>0.3883099928</v>
      </c>
      <c r="X117" s="41"/>
      <c r="Y117" s="41"/>
      <c r="Z117" s="41"/>
      <c r="AA117" s="41"/>
      <c r="AB117" s="41"/>
      <c r="AC117" s="41"/>
      <c r="AD117" s="41"/>
    </row>
    <row r="118" spans="1:30" ht="15" x14ac:dyDescent="0.25">
      <c r="A118" s="53">
        <f>A117+1</f>
        <v>2012</v>
      </c>
      <c r="B118" s="50">
        <v>0.73744320869445801</v>
      </c>
      <c r="C118" s="4">
        <v>0.38848647475242598</v>
      </c>
      <c r="D118" s="60">
        <v>0.66524803639999996</v>
      </c>
      <c r="E118" s="60">
        <v>0.27245342731475802</v>
      </c>
      <c r="F118" s="60">
        <v>0.67931338748894599</v>
      </c>
      <c r="G118" s="60">
        <v>0.35466636694036402</v>
      </c>
      <c r="H118" s="60">
        <v>0.62770879410000002</v>
      </c>
      <c r="I118" s="60">
        <v>0.3068997986</v>
      </c>
      <c r="J118" s="52"/>
      <c r="K118" s="52"/>
      <c r="L118" s="51">
        <v>0.54512137000000005</v>
      </c>
      <c r="M118" s="51">
        <v>0.2235779</v>
      </c>
      <c r="N118" s="50">
        <v>0.51916015625</v>
      </c>
      <c r="O118" s="4">
        <v>0.19881242752075201</v>
      </c>
      <c r="P118" s="50"/>
      <c r="Q118" s="50"/>
      <c r="R118" s="44"/>
      <c r="S118" s="44"/>
      <c r="T118" s="44"/>
      <c r="U118" s="41"/>
      <c r="V118" s="49">
        <v>0.7374432085</v>
      </c>
      <c r="W118" s="48">
        <v>0.400980002</v>
      </c>
      <c r="X118" s="41"/>
      <c r="Y118" s="41"/>
      <c r="Z118" s="41"/>
      <c r="AA118" s="41"/>
      <c r="AB118" s="41"/>
      <c r="AC118" s="41"/>
      <c r="AD118" s="41"/>
    </row>
    <row r="119" spans="1:30" ht="15" x14ac:dyDescent="0.25">
      <c r="A119" s="53">
        <f>A118+1</f>
        <v>2013</v>
      </c>
      <c r="B119" s="50">
        <v>0.72311288118362405</v>
      </c>
      <c r="C119" s="4">
        <v>0.370316833257675</v>
      </c>
      <c r="D119" s="60">
        <v>0.66562438010000002</v>
      </c>
      <c r="E119" s="60">
        <v>0.27246135473251298</v>
      </c>
      <c r="F119" s="60">
        <v>0.67854140396229901</v>
      </c>
      <c r="G119" s="60">
        <v>0.35462674754671802</v>
      </c>
      <c r="H119" s="60"/>
      <c r="I119" s="60"/>
      <c r="J119" s="52"/>
      <c r="K119" s="52"/>
      <c r="L119" s="51">
        <v>0.54851592000000005</v>
      </c>
      <c r="M119" s="51">
        <v>0.22904559999999999</v>
      </c>
      <c r="N119" s="50"/>
      <c r="O119" s="4"/>
      <c r="P119" s="50"/>
      <c r="Q119" s="50"/>
      <c r="R119" s="44"/>
      <c r="S119" s="44"/>
      <c r="T119" s="44"/>
      <c r="U119" s="41"/>
      <c r="V119" s="49">
        <v>0.73201000130000005</v>
      </c>
      <c r="W119" s="48">
        <v>0.37031683329999998</v>
      </c>
      <c r="X119" s="41"/>
      <c r="Y119" s="41"/>
      <c r="Z119" s="41"/>
      <c r="AA119" s="41"/>
      <c r="AB119" s="41"/>
      <c r="AC119" s="41"/>
      <c r="AD119" s="41"/>
    </row>
    <row r="120" spans="1:30" ht="15" x14ac:dyDescent="0.25">
      <c r="A120" s="53">
        <f>A119+1</f>
        <v>2014</v>
      </c>
      <c r="B120" s="50">
        <v>0.72183471918106101</v>
      </c>
      <c r="C120" s="4">
        <v>0.372446179389954</v>
      </c>
      <c r="D120" s="60">
        <v>0.66739559169999996</v>
      </c>
      <c r="E120" s="60">
        <v>0.27831006050109902</v>
      </c>
      <c r="F120" s="60">
        <v>0.684877928812057</v>
      </c>
      <c r="G120" s="60">
        <v>0.36906936997547801</v>
      </c>
      <c r="H120" s="60"/>
      <c r="I120" s="60"/>
      <c r="J120" s="52"/>
      <c r="K120" s="52"/>
      <c r="L120" s="51">
        <v>0.55276471000000005</v>
      </c>
      <c r="M120" s="51">
        <v>0.23378858999999999</v>
      </c>
      <c r="N120" s="50"/>
      <c r="O120" s="4"/>
      <c r="P120" s="50"/>
      <c r="Q120" s="50"/>
      <c r="R120" s="44"/>
      <c r="S120" s="44"/>
      <c r="T120" s="44"/>
      <c r="U120" s="41"/>
      <c r="V120" s="49">
        <v>0.72984999719999999</v>
      </c>
      <c r="W120" s="48">
        <v>0.37244617870000002</v>
      </c>
      <c r="X120" s="41"/>
      <c r="Y120" s="41"/>
      <c r="Z120" s="41"/>
      <c r="AA120" s="41"/>
      <c r="AB120" s="41"/>
      <c r="AC120" s="41"/>
      <c r="AD120" s="41"/>
    </row>
    <row r="121" spans="1:30" ht="15.6" thickBot="1" x14ac:dyDescent="0.3">
      <c r="A121" s="47">
        <v>2015</v>
      </c>
      <c r="B121" s="45">
        <f>AVERAGE(V117:V120)</f>
        <v>0.73514579957500004</v>
      </c>
      <c r="C121" s="59">
        <f>AVERAGE(W117:W120)</f>
        <v>0.3830132517</v>
      </c>
      <c r="D121" s="45">
        <v>0.67408591510000004</v>
      </c>
      <c r="E121" s="45">
        <v>0.296289712190628</v>
      </c>
      <c r="F121" s="45">
        <v>0.71322152274660799</v>
      </c>
      <c r="G121" s="45">
        <v>0.42581831454299401</v>
      </c>
      <c r="H121" s="45"/>
      <c r="I121" s="45"/>
      <c r="J121" s="45">
        <f>AVERAGE(N121,L121,P121)</f>
        <v>0.5527860785788854</v>
      </c>
      <c r="K121" s="45">
        <f>AVERAGE(O121,M121,Q121)</f>
        <v>0.214400645620931</v>
      </c>
      <c r="L121" s="46">
        <v>0.55276471376400005</v>
      </c>
      <c r="M121" s="46">
        <f>M120</f>
        <v>0.23378858999999999</v>
      </c>
      <c r="N121" s="45">
        <f>AVERAGE(N115:N118)</f>
        <v>0.52964752197265597</v>
      </c>
      <c r="O121" s="45">
        <f>AVERAGE(O115:O118)</f>
        <v>0.20231334686279301</v>
      </c>
      <c r="P121" s="45">
        <v>0.57594599999999996</v>
      </c>
      <c r="Q121" s="45">
        <v>0.20710000000000001</v>
      </c>
      <c r="R121" s="44"/>
      <c r="S121" s="44"/>
      <c r="T121" s="44"/>
      <c r="U121" s="41"/>
      <c r="V121" s="41"/>
      <c r="W121" s="41"/>
      <c r="X121" s="41"/>
      <c r="Y121" s="41"/>
      <c r="Z121" s="41"/>
      <c r="AA121" s="41"/>
      <c r="AB121" s="41"/>
      <c r="AC121" s="41"/>
      <c r="AD121" s="41"/>
    </row>
    <row r="122" spans="1:30" ht="15.6" thickTop="1" x14ac:dyDescent="0.25">
      <c r="A122" s="43"/>
      <c r="B122" s="41"/>
      <c r="C122" s="4"/>
      <c r="D122" s="4"/>
      <c r="E122" s="4"/>
      <c r="F122" s="4"/>
      <c r="G122" s="4"/>
      <c r="H122" s="4"/>
      <c r="I122" s="4"/>
      <c r="J122" s="41"/>
      <c r="K122" s="41"/>
      <c r="L122" s="41"/>
      <c r="M122" s="41"/>
      <c r="N122" s="41"/>
      <c r="O122" s="3"/>
      <c r="P122" s="41"/>
      <c r="Q122" s="41"/>
      <c r="R122" s="41"/>
      <c r="S122" s="41"/>
      <c r="T122" s="41"/>
      <c r="U122" s="41"/>
      <c r="V122" s="41"/>
      <c r="W122" s="41"/>
      <c r="X122" s="41"/>
      <c r="Y122" s="41"/>
      <c r="Z122" s="41"/>
      <c r="AA122" s="41"/>
      <c r="AB122" s="41"/>
      <c r="AC122" s="41"/>
      <c r="AD122" s="41"/>
    </row>
    <row r="123" spans="1:30" ht="15.6" x14ac:dyDescent="0.3">
      <c r="A123" s="42"/>
      <c r="B123" s="41"/>
      <c r="C123" s="4"/>
      <c r="D123" s="4"/>
      <c r="E123" s="4"/>
      <c r="F123" s="4"/>
      <c r="G123" s="4"/>
      <c r="H123" s="4"/>
      <c r="I123" s="4"/>
      <c r="J123" s="41"/>
      <c r="K123" s="41"/>
      <c r="L123" s="41"/>
      <c r="M123" s="41"/>
      <c r="N123" s="41"/>
      <c r="O123" s="41"/>
      <c r="P123" s="41"/>
      <c r="Q123" s="41"/>
      <c r="R123" s="41"/>
      <c r="S123" s="41"/>
      <c r="T123" s="41"/>
      <c r="U123" s="41"/>
      <c r="V123" s="41"/>
      <c r="W123" s="41"/>
      <c r="X123" s="41"/>
      <c r="Y123" s="41"/>
      <c r="Z123" s="41"/>
      <c r="AA123" s="41"/>
      <c r="AB123" s="41"/>
      <c r="AC123" s="41"/>
      <c r="AD123" s="41"/>
    </row>
    <row r="124" spans="1:30" ht="15.6" x14ac:dyDescent="0.3">
      <c r="A124" s="42" t="s">
        <v>16</v>
      </c>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row>
    <row r="125" spans="1:30" ht="15" x14ac:dyDescent="0.25">
      <c r="A125" s="41" t="s">
        <v>4890</v>
      </c>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row>
    <row r="126" spans="1:30" ht="15" x14ac:dyDescent="0.25">
      <c r="A126" s="41" t="s">
        <v>4891</v>
      </c>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row>
    <row r="127" spans="1:30" ht="15" x14ac:dyDescent="0.25">
      <c r="A127" s="41" t="s">
        <v>4889</v>
      </c>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row>
    <row r="128" spans="1:30" ht="15" x14ac:dyDescent="0.25">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row>
    <row r="129" spans="1:30" ht="15" x14ac:dyDescent="0.25">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row>
    <row r="130" spans="1:30" ht="15" x14ac:dyDescent="0.25">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row>
    <row r="131" spans="1:30" ht="15" x14ac:dyDescent="0.25">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row>
    <row r="132" spans="1:30" ht="15" x14ac:dyDescent="0.25">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row>
    <row r="133" spans="1:30" ht="15" x14ac:dyDescent="0.25">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row>
    <row r="134" spans="1:30" ht="15" x14ac:dyDescent="0.25">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row>
    <row r="135" spans="1:30" ht="15" x14ac:dyDescent="0.2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row>
    <row r="136" spans="1:30" ht="15" x14ac:dyDescent="0.25">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row>
    <row r="137" spans="1:30" ht="15" x14ac:dyDescent="0.25">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row>
    <row r="138" spans="1:30" ht="15" x14ac:dyDescent="0.25">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row>
    <row r="139" spans="1:30" ht="15" x14ac:dyDescent="0.25">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row>
    <row r="140" spans="1:30" ht="15" x14ac:dyDescent="0.25">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row>
    <row r="141" spans="1:30" ht="15" x14ac:dyDescent="0.25">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row>
    <row r="142" spans="1:30" ht="15" x14ac:dyDescent="0.25">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row>
    <row r="143" spans="1:30" ht="15" x14ac:dyDescent="0.25">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row>
    <row r="144" spans="1:30" ht="15" x14ac:dyDescent="0.25">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row>
    <row r="145" spans="1:30" ht="15" x14ac:dyDescent="0.2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row>
    <row r="146" spans="1:30" ht="15" x14ac:dyDescent="0.25">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row>
    <row r="147" spans="1:30" ht="15" x14ac:dyDescent="0.25">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row>
    <row r="148" spans="1:30" ht="15" x14ac:dyDescent="0.25">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row>
    <row r="149" spans="1:30" ht="15" x14ac:dyDescent="0.25">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row>
    <row r="150" spans="1:30" ht="15" x14ac:dyDescent="0.25">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row>
    <row r="151" spans="1:30" ht="15" x14ac:dyDescent="0.25">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row>
    <row r="152" spans="1:30" ht="15" x14ac:dyDescent="0.25">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row>
    <row r="153" spans="1:30" ht="15" x14ac:dyDescent="0.25">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row>
    <row r="154" spans="1:30" ht="15" x14ac:dyDescent="0.25">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row>
    <row r="155" spans="1:30" ht="15" x14ac:dyDescent="0.2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row>
    <row r="156" spans="1:30" ht="15" x14ac:dyDescent="0.25">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row>
    <row r="157" spans="1:30" ht="15" x14ac:dyDescent="0.25">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row>
    <row r="158" spans="1:30" ht="15" x14ac:dyDescent="0.25">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row>
    <row r="159" spans="1:30" ht="15" x14ac:dyDescent="0.25">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row>
    <row r="160" spans="1:30" ht="15" x14ac:dyDescent="0.25">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row>
    <row r="161" spans="1:30" ht="15" x14ac:dyDescent="0.25">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row>
    <row r="162" spans="1:30" ht="15" x14ac:dyDescent="0.25">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row>
    <row r="163" spans="1:30" ht="15" x14ac:dyDescent="0.25">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row>
    <row r="164" spans="1:30" ht="15" x14ac:dyDescent="0.25">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row>
    <row r="165" spans="1:30" ht="15" x14ac:dyDescent="0.2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row>
    <row r="166" spans="1:30" ht="15" x14ac:dyDescent="0.25">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row>
    <row r="167" spans="1:30" ht="15" x14ac:dyDescent="0.25">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row>
    <row r="168" spans="1:30" ht="15" x14ac:dyDescent="0.25">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row>
    <row r="169" spans="1:30" ht="15" x14ac:dyDescent="0.25">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row>
    <row r="170" spans="1:30" ht="15" x14ac:dyDescent="0.25">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row>
    <row r="171" spans="1:30" ht="15" x14ac:dyDescent="0.25">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row>
    <row r="172" spans="1:30" ht="15" x14ac:dyDescent="0.25">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row>
    <row r="173" spans="1:30" ht="15" x14ac:dyDescent="0.25">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row>
    <row r="174" spans="1:30" ht="15" x14ac:dyDescent="0.25">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row>
    <row r="175" spans="1:30" ht="15" x14ac:dyDescent="0.2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row>
    <row r="176" spans="1:30" ht="15" x14ac:dyDescent="0.25">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row>
    <row r="177" spans="1:30" ht="15" x14ac:dyDescent="0.25">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row>
    <row r="178" spans="1:30" ht="15" x14ac:dyDescent="0.25">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row>
    <row r="179" spans="1:30" ht="15" x14ac:dyDescent="0.25">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row>
    <row r="180" spans="1:30" ht="15" x14ac:dyDescent="0.25">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row>
    <row r="181" spans="1:30" ht="15" x14ac:dyDescent="0.25">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row>
    <row r="182" spans="1:30" ht="15" x14ac:dyDescent="0.25">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row>
    <row r="183" spans="1:30" ht="15" x14ac:dyDescent="0.25">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row>
    <row r="184" spans="1:30" ht="15" x14ac:dyDescent="0.25">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row>
    <row r="185" spans="1:30" ht="15" x14ac:dyDescent="0.2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row>
    <row r="186" spans="1:30" ht="15" x14ac:dyDescent="0.25">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row>
    <row r="187" spans="1:30" ht="15" x14ac:dyDescent="0.25">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row>
    <row r="188" spans="1:30" ht="15" x14ac:dyDescent="0.25">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row>
    <row r="189" spans="1:30" ht="15" x14ac:dyDescent="0.25">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row>
    <row r="190" spans="1:30" ht="15" x14ac:dyDescent="0.25">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row>
    <row r="191" spans="1:30" ht="15" x14ac:dyDescent="0.25">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row>
    <row r="192" spans="1:30" ht="15" x14ac:dyDescent="0.25">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row>
    <row r="193" spans="1:30" ht="15" x14ac:dyDescent="0.25">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row>
    <row r="194" spans="1:30" ht="15" x14ac:dyDescent="0.25">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row>
    <row r="195" spans="1:30" ht="15" x14ac:dyDescent="0.2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row>
    <row r="196" spans="1:30" ht="15" x14ac:dyDescent="0.25">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row>
    <row r="197" spans="1:30" ht="15" x14ac:dyDescent="0.25">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row>
    <row r="198" spans="1:30" ht="15" x14ac:dyDescent="0.25">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row>
    <row r="199" spans="1:30" ht="15" x14ac:dyDescent="0.25">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row>
    <row r="200" spans="1:30" ht="15" x14ac:dyDescent="0.25">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row>
    <row r="201" spans="1:30" ht="15" x14ac:dyDescent="0.25">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row>
    <row r="202" spans="1:30" ht="15" x14ac:dyDescent="0.25">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row>
    <row r="203" spans="1:30" ht="15" x14ac:dyDescent="0.25">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row>
    <row r="204" spans="1:30" ht="15" x14ac:dyDescent="0.25">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row>
    <row r="205" spans="1:30" ht="15" x14ac:dyDescent="0.2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row>
    <row r="206" spans="1:30" ht="15" x14ac:dyDescent="0.25">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row>
  </sheetData>
  <mergeCells count="1">
    <mergeCell ref="B4:Q4"/>
  </mergeCells>
  <printOptions horizontalCentered="1" verticalCentered="1"/>
  <pageMargins left="0.78740157480314965" right="0.78740157480314965" top="0.98425196850393704" bottom="0.98425196850393704" header="0.51181102362204722" footer="0.51181102362204722"/>
  <pageSetup paperSize="9" scale="28"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heetViews>
  <sheetFormatPr baseColWidth="10" defaultColWidth="10.77734375" defaultRowHeight="15.6" x14ac:dyDescent="0.3"/>
  <cols>
    <col min="1" max="1" width="30.6640625" style="65" customWidth="1"/>
    <col min="2" max="2" width="22.44140625" style="65" customWidth="1"/>
    <col min="3" max="3" width="21.44140625" style="65" customWidth="1"/>
    <col min="4" max="4" width="22" style="65" customWidth="1"/>
    <col min="5" max="5" width="20.109375" style="65" customWidth="1"/>
    <col min="6" max="16384" width="10.77734375" style="65"/>
  </cols>
  <sheetData>
    <row r="1" spans="1:5" x14ac:dyDescent="0.3">
      <c r="A1" s="2" t="s">
        <v>4949</v>
      </c>
    </row>
    <row r="2" spans="1:5" x14ac:dyDescent="0.3">
      <c r="A2" s="1" t="s">
        <v>0</v>
      </c>
    </row>
    <row r="3" spans="1:5" ht="41.55" customHeight="1" x14ac:dyDescent="0.3">
      <c r="A3" s="66"/>
      <c r="B3" s="79" t="s">
        <v>4952</v>
      </c>
      <c r="C3" s="79" t="s">
        <v>4953</v>
      </c>
      <c r="D3" s="79" t="s">
        <v>4954</v>
      </c>
      <c r="E3" s="79" t="s">
        <v>4955</v>
      </c>
    </row>
    <row r="4" spans="1:5" x14ac:dyDescent="0.3">
      <c r="A4" s="66" t="s">
        <v>4951</v>
      </c>
      <c r="B4" s="67">
        <v>1.4397121637646152E-2</v>
      </c>
      <c r="C4" s="67">
        <f>1-D4-B4</f>
        <v>9.9882189692548265E-2</v>
      </c>
      <c r="D4" s="67">
        <v>0.88572068866980558</v>
      </c>
      <c r="E4" s="67">
        <v>0.61670874905587958</v>
      </c>
    </row>
    <row r="5" spans="1:5" x14ac:dyDescent="0.3">
      <c r="A5" s="66" t="s">
        <v>4950</v>
      </c>
      <c r="B5" s="67">
        <v>5.3448080202461098E-2</v>
      </c>
      <c r="C5" s="67">
        <f t="shared" ref="C5:C6" si="0">1-D5-B5</f>
        <v>0.39376584121870556</v>
      </c>
      <c r="D5" s="67">
        <v>0.55278607857883333</v>
      </c>
      <c r="E5" s="67">
        <v>0.21440064715566667</v>
      </c>
    </row>
    <row r="6" spans="1:5" x14ac:dyDescent="0.3">
      <c r="A6" s="66" t="s">
        <v>4972</v>
      </c>
      <c r="B6" s="67">
        <v>0.02</v>
      </c>
      <c r="C6" s="67">
        <f t="shared" si="0"/>
        <v>0.24485420042499997</v>
      </c>
      <c r="D6" s="67">
        <v>0.73514579957500004</v>
      </c>
      <c r="E6" s="67">
        <v>0.3830132517</v>
      </c>
    </row>
    <row r="8" spans="1:5" x14ac:dyDescent="0.3">
      <c r="A8" s="66" t="s">
        <v>4957</v>
      </c>
    </row>
    <row r="9" spans="1:5" x14ac:dyDescent="0.3">
      <c r="A9" s="66" t="s">
        <v>4956</v>
      </c>
    </row>
    <row r="10" spans="1:5" x14ac:dyDescent="0.3">
      <c r="A10" s="66" t="s">
        <v>4958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6"/>
  <sheetViews>
    <sheetView workbookViewId="0">
      <pane xSplit="1" ySplit="6" topLeftCell="B7" activePane="bottomRight" state="frozen"/>
      <selection activeCell="D11" sqref="D11"/>
      <selection pane="topRight" activeCell="D11" sqref="D11"/>
      <selection pane="bottomLeft" activeCell="D11" sqref="D11"/>
      <selection pane="bottomRight"/>
    </sheetView>
  </sheetViews>
  <sheetFormatPr baseColWidth="10" defaultColWidth="11.44140625" defaultRowHeight="14.4" x14ac:dyDescent="0.3"/>
  <cols>
    <col min="1" max="3" width="11.44140625" style="80"/>
  </cols>
  <sheetData>
    <row r="1" spans="1:11" ht="42.45" customHeight="1" x14ac:dyDescent="0.3">
      <c r="A1" s="11" t="s">
        <v>4927</v>
      </c>
    </row>
    <row r="2" spans="1:11" ht="15.6" x14ac:dyDescent="0.3">
      <c r="A2" s="1" t="s">
        <v>0</v>
      </c>
      <c r="B2" s="81"/>
      <c r="C2" s="81"/>
      <c r="D2" s="33"/>
      <c r="E2" s="33"/>
      <c r="F2" s="33"/>
      <c r="G2" s="33"/>
    </row>
    <row r="3" spans="1:11" ht="15" thickBot="1" x14ac:dyDescent="0.35">
      <c r="A3" s="86" t="s">
        <v>4928</v>
      </c>
      <c r="B3" s="81"/>
      <c r="C3" s="33"/>
      <c r="D3" s="33"/>
      <c r="E3" s="33"/>
      <c r="F3" s="33"/>
    </row>
    <row r="4" spans="1:11" ht="60.75" customHeight="1" thickBot="1" x14ac:dyDescent="0.35">
      <c r="A4" s="154" t="s">
        <v>4926</v>
      </c>
      <c r="B4" s="155"/>
      <c r="C4" s="155"/>
      <c r="D4" s="155"/>
      <c r="E4" s="155"/>
      <c r="F4" s="156"/>
      <c r="G4" s="87" t="s">
        <v>4925</v>
      </c>
      <c r="H4" s="157" t="s">
        <v>4924</v>
      </c>
      <c r="I4" s="158"/>
      <c r="J4" s="158"/>
      <c r="K4" s="158"/>
    </row>
    <row r="5" spans="1:11" ht="45.75" customHeight="1" thickBot="1" x14ac:dyDescent="0.35">
      <c r="A5" s="88"/>
      <c r="B5" s="89" t="s">
        <v>4923</v>
      </c>
      <c r="C5" s="90" t="s">
        <v>4922</v>
      </c>
      <c r="D5" s="90" t="s">
        <v>4921</v>
      </c>
      <c r="E5" s="90" t="s">
        <v>4920</v>
      </c>
      <c r="F5" s="91" t="s">
        <v>4919</v>
      </c>
      <c r="G5" s="92"/>
      <c r="H5" s="93">
        <v>1970</v>
      </c>
      <c r="I5" s="94">
        <v>1984</v>
      </c>
      <c r="J5" s="94">
        <v>2000</v>
      </c>
      <c r="K5" s="95">
        <v>2014</v>
      </c>
    </row>
    <row r="6" spans="1:11" ht="73.5" customHeight="1" x14ac:dyDescent="0.3">
      <c r="A6" s="88"/>
      <c r="B6" s="90"/>
      <c r="C6" s="34"/>
      <c r="D6" s="34"/>
      <c r="E6" s="34"/>
      <c r="F6" s="96"/>
      <c r="G6" s="34"/>
      <c r="H6" s="34"/>
      <c r="I6" s="34"/>
      <c r="J6" s="34"/>
      <c r="K6" s="34"/>
    </row>
    <row r="7" spans="1:11" ht="15.6" x14ac:dyDescent="0.3">
      <c r="A7" s="97">
        <v>1970</v>
      </c>
      <c r="B7" s="98">
        <f>1-C7</f>
        <v>0.6938098669052124</v>
      </c>
      <c r="C7" s="99">
        <v>0.3061901330947876</v>
      </c>
      <c r="D7" s="99">
        <v>0.17208753526210785</v>
      </c>
      <c r="E7" s="99">
        <v>6.3052751123905182E-2</v>
      </c>
      <c r="F7" s="100">
        <v>5.4830748587846756E-2</v>
      </c>
      <c r="G7" s="34">
        <v>20</v>
      </c>
      <c r="H7" s="101">
        <v>1.745751324005318</v>
      </c>
      <c r="I7" s="99">
        <v>1.5925068337853217</v>
      </c>
      <c r="J7" s="99">
        <v>1.264013258664096</v>
      </c>
      <c r="K7" s="100">
        <v>1.2294188191171924</v>
      </c>
    </row>
    <row r="8" spans="1:11" ht="15.6" x14ac:dyDescent="0.3">
      <c r="A8" s="88">
        <v>1971</v>
      </c>
      <c r="B8" s="102"/>
      <c r="C8" s="103"/>
      <c r="D8" s="103"/>
      <c r="E8" s="103"/>
      <c r="F8" s="104"/>
      <c r="G8" s="34">
        <v>21</v>
      </c>
      <c r="H8" s="101">
        <v>1.8216934574307022</v>
      </c>
      <c r="I8" s="99">
        <v>1.616980994617367</v>
      </c>
      <c r="J8" s="99">
        <v>1.263521117034758</v>
      </c>
      <c r="K8" s="100">
        <v>1.2272974680263751</v>
      </c>
    </row>
    <row r="9" spans="1:11" ht="15.6" x14ac:dyDescent="0.3">
      <c r="A9" s="88">
        <v>1972</v>
      </c>
      <c r="B9" s="102"/>
      <c r="C9" s="103"/>
      <c r="D9" s="103"/>
      <c r="E9" s="103"/>
      <c r="F9" s="104"/>
      <c r="G9" s="34">
        <v>22</v>
      </c>
      <c r="H9" s="101">
        <v>1.9559858961958418</v>
      </c>
      <c r="I9" s="99">
        <v>1.6880059274309751</v>
      </c>
      <c r="J9" s="99">
        <v>1.2705159801315009</v>
      </c>
      <c r="K9" s="100">
        <v>1.2254897081718494</v>
      </c>
    </row>
    <row r="10" spans="1:11" ht="15.6" x14ac:dyDescent="0.3">
      <c r="A10" s="88">
        <v>1973</v>
      </c>
      <c r="B10" s="102"/>
      <c r="C10" s="103"/>
      <c r="D10" s="103"/>
      <c r="E10" s="103"/>
      <c r="F10" s="104"/>
      <c r="G10" s="34">
        <v>23</v>
      </c>
      <c r="H10" s="101">
        <v>2.0920045224674904</v>
      </c>
      <c r="I10" s="99">
        <v>1.7581503753941135</v>
      </c>
      <c r="J10" s="99">
        <v>1.2826289820967349</v>
      </c>
      <c r="K10" s="100">
        <v>1.2284494363138068</v>
      </c>
    </row>
    <row r="11" spans="1:11" ht="15.6" x14ac:dyDescent="0.3">
      <c r="A11" s="88">
        <v>1974</v>
      </c>
      <c r="B11" s="102"/>
      <c r="C11" s="103"/>
      <c r="D11" s="103"/>
      <c r="E11" s="103"/>
      <c r="F11" s="104"/>
      <c r="G11" s="34">
        <v>24</v>
      </c>
      <c r="H11" s="101">
        <v>2.2325861387119126</v>
      </c>
      <c r="I11" s="99">
        <v>1.8250767215367454</v>
      </c>
      <c r="J11" s="99">
        <v>1.2994728674964071</v>
      </c>
      <c r="K11" s="100">
        <v>1.2371185290827533</v>
      </c>
    </row>
    <row r="12" spans="1:11" ht="15.6" x14ac:dyDescent="0.3">
      <c r="A12" s="88">
        <v>1975</v>
      </c>
      <c r="B12" s="105">
        <f>1-C12</f>
        <v>0.67947643995285034</v>
      </c>
      <c r="C12" s="103">
        <v>0.32052356004714966</v>
      </c>
      <c r="D12" s="103">
        <v>0.18740288913249969</v>
      </c>
      <c r="E12" s="103">
        <v>7.0531643927097321E-2</v>
      </c>
      <c r="F12" s="104">
        <v>7.4492290616035461E-2</v>
      </c>
      <c r="G12" s="34">
        <v>25</v>
      </c>
      <c r="H12" s="101">
        <v>2.3653078573928235</v>
      </c>
      <c r="I12" s="99">
        <v>1.8922900185358678</v>
      </c>
      <c r="J12" s="99">
        <v>1.3221204177959223</v>
      </c>
      <c r="K12" s="100">
        <v>1.2461109241269899</v>
      </c>
    </row>
    <row r="13" spans="1:11" ht="15.6" x14ac:dyDescent="0.3">
      <c r="A13" s="88">
        <v>1976</v>
      </c>
      <c r="B13" s="89"/>
      <c r="C13" s="103"/>
      <c r="D13" s="103"/>
      <c r="E13" s="103"/>
      <c r="F13" s="104"/>
      <c r="G13" s="34">
        <v>26</v>
      </c>
      <c r="H13" s="101">
        <v>2.5193617324897648</v>
      </c>
      <c r="I13" s="99">
        <v>1.9576178255097285</v>
      </c>
      <c r="J13" s="99">
        <v>1.348511544133056</v>
      </c>
      <c r="K13" s="100">
        <v>1.2547927029838146</v>
      </c>
    </row>
    <row r="14" spans="1:11" ht="15.6" x14ac:dyDescent="0.3">
      <c r="A14" s="88">
        <v>1977</v>
      </c>
      <c r="B14" s="89"/>
      <c r="C14" s="103"/>
      <c r="D14" s="103"/>
      <c r="E14" s="103"/>
      <c r="F14" s="104"/>
      <c r="G14" s="34">
        <v>27</v>
      </c>
      <c r="H14" s="101">
        <v>2.6825637206979112</v>
      </c>
      <c r="I14" s="99">
        <v>2.0133814281202511</v>
      </c>
      <c r="J14" s="99">
        <v>1.3771172103194054</v>
      </c>
      <c r="K14" s="100">
        <v>1.2645193100832175</v>
      </c>
    </row>
    <row r="15" spans="1:11" ht="15.6" x14ac:dyDescent="0.3">
      <c r="A15" s="88">
        <v>1978</v>
      </c>
      <c r="B15" s="89"/>
      <c r="C15" s="103"/>
      <c r="D15" s="103"/>
      <c r="E15" s="103"/>
      <c r="F15" s="104"/>
      <c r="G15" s="34">
        <v>28</v>
      </c>
      <c r="H15" s="101">
        <v>2.8559629067938697</v>
      </c>
      <c r="I15" s="99">
        <v>2.0604204226681975</v>
      </c>
      <c r="J15" s="99">
        <v>1.408616433876321</v>
      </c>
      <c r="K15" s="100">
        <v>1.2774097898996832</v>
      </c>
    </row>
    <row r="16" spans="1:11" ht="15.6" x14ac:dyDescent="0.3">
      <c r="A16" s="88">
        <v>1979</v>
      </c>
      <c r="B16" s="105">
        <f>1-C16</f>
        <v>0.68093150854110718</v>
      </c>
      <c r="C16" s="103">
        <v>0.31906849145889282</v>
      </c>
      <c r="D16" s="103">
        <v>0.1680670827627182</v>
      </c>
      <c r="E16" s="103">
        <v>7.3407739400863647E-2</v>
      </c>
      <c r="F16" s="104">
        <v>7.7245920896530151E-2</v>
      </c>
      <c r="G16" s="34">
        <v>29</v>
      </c>
      <c r="H16" s="101">
        <v>3.0470304421148802</v>
      </c>
      <c r="I16" s="99">
        <v>2.1095850912534782</v>
      </c>
      <c r="J16" s="99">
        <v>1.4473364424531077</v>
      </c>
      <c r="K16" s="100">
        <v>1.2941132204628971</v>
      </c>
    </row>
    <row r="17" spans="1:11" ht="15.6" x14ac:dyDescent="0.3">
      <c r="A17" s="88">
        <v>1980</v>
      </c>
      <c r="B17" s="89"/>
      <c r="C17" s="103"/>
      <c r="D17" s="103"/>
      <c r="E17" s="103"/>
      <c r="F17" s="104"/>
      <c r="G17" s="34">
        <v>30</v>
      </c>
      <c r="H17" s="101">
        <v>3.2853495224975151</v>
      </c>
      <c r="I17" s="99">
        <v>2.168976265202986</v>
      </c>
      <c r="J17" s="99">
        <v>1.4923583618440661</v>
      </c>
      <c r="K17" s="100">
        <v>1.3116321002461175</v>
      </c>
    </row>
    <row r="18" spans="1:11" ht="15.6" x14ac:dyDescent="0.3">
      <c r="A18" s="88">
        <v>1981</v>
      </c>
      <c r="B18" s="89"/>
      <c r="C18" s="103"/>
      <c r="D18" s="103"/>
      <c r="E18" s="103"/>
      <c r="F18" s="104"/>
      <c r="G18" s="34">
        <v>31</v>
      </c>
      <c r="H18" s="101">
        <v>3.4821019707903611</v>
      </c>
      <c r="I18" s="99">
        <v>2.2291901758173456</v>
      </c>
      <c r="J18" s="99">
        <v>1.5372942045223548</v>
      </c>
      <c r="K18" s="100">
        <v>1.3287280063918512</v>
      </c>
    </row>
    <row r="19" spans="1:11" ht="15.6" x14ac:dyDescent="0.3">
      <c r="A19" s="88">
        <v>1982</v>
      </c>
      <c r="B19" s="89"/>
      <c r="C19" s="103"/>
      <c r="D19" s="103"/>
      <c r="E19" s="103"/>
      <c r="F19" s="104"/>
      <c r="G19" s="34">
        <v>32</v>
      </c>
      <c r="H19" s="101">
        <v>3.6351978498399267</v>
      </c>
      <c r="I19" s="99">
        <v>2.2761353524791317</v>
      </c>
      <c r="J19" s="99">
        <v>1.5787750294707765</v>
      </c>
      <c r="K19" s="100">
        <v>1.3458739305813674</v>
      </c>
    </row>
    <row r="20" spans="1:11" ht="15.6" x14ac:dyDescent="0.3">
      <c r="A20" s="88">
        <v>1983</v>
      </c>
      <c r="B20" s="89"/>
      <c r="C20" s="103"/>
      <c r="D20" s="103"/>
      <c r="E20" s="103"/>
      <c r="F20" s="104"/>
      <c r="G20" s="34">
        <v>33</v>
      </c>
      <c r="H20" s="101">
        <v>3.742849001990407</v>
      </c>
      <c r="I20" s="99">
        <v>2.3049918310712214</v>
      </c>
      <c r="J20" s="99">
        <v>1.6151910466060502</v>
      </c>
      <c r="K20" s="100">
        <v>1.3634389449328532</v>
      </c>
    </row>
    <row r="21" spans="1:11" ht="15.6" x14ac:dyDescent="0.3">
      <c r="A21" s="88">
        <v>1984</v>
      </c>
      <c r="B21" s="105">
        <f>1-C21</f>
        <v>0.63374444842338562</v>
      </c>
      <c r="C21" s="103">
        <v>0.36625555157661438</v>
      </c>
      <c r="D21" s="103">
        <v>0.18954020738601685</v>
      </c>
      <c r="E21" s="103">
        <v>7.5785443186759949E-2</v>
      </c>
      <c r="F21" s="104">
        <v>7.7042475342750549E-2</v>
      </c>
      <c r="G21" s="34">
        <v>34</v>
      </c>
      <c r="H21" s="101">
        <v>3.8295141843717766</v>
      </c>
      <c r="I21" s="99">
        <v>2.3244698102810153</v>
      </c>
      <c r="J21" s="99">
        <v>1.6456169790912805</v>
      </c>
      <c r="K21" s="100">
        <v>1.3837940212153077</v>
      </c>
    </row>
    <row r="22" spans="1:11" ht="15.6" x14ac:dyDescent="0.3">
      <c r="A22" s="88">
        <v>1985</v>
      </c>
      <c r="B22" s="89"/>
      <c r="C22" s="103"/>
      <c r="D22" s="103"/>
      <c r="E22" s="103"/>
      <c r="F22" s="104"/>
      <c r="G22" s="34">
        <v>35</v>
      </c>
      <c r="H22" s="101">
        <v>3.8780972135133656</v>
      </c>
      <c r="I22" s="99">
        <v>2.3442988131443037</v>
      </c>
      <c r="J22" s="99">
        <v>1.670416857354613</v>
      </c>
      <c r="K22" s="100">
        <v>1.4073496658309961</v>
      </c>
    </row>
    <row r="23" spans="1:11" ht="15.6" x14ac:dyDescent="0.3">
      <c r="A23" s="88">
        <v>1986</v>
      </c>
      <c r="B23" s="89"/>
      <c r="C23" s="103"/>
      <c r="D23" s="103"/>
      <c r="E23" s="103"/>
      <c r="F23" s="104"/>
      <c r="G23" s="34">
        <v>36</v>
      </c>
      <c r="H23" s="101">
        <v>3.9089006984572361</v>
      </c>
      <c r="I23" s="99">
        <v>2.3684949613858857</v>
      </c>
      <c r="J23" s="99">
        <v>1.6906727400992909</v>
      </c>
      <c r="K23" s="100">
        <v>1.4313530089008302</v>
      </c>
    </row>
    <row r="24" spans="1:11" ht="15.6" x14ac:dyDescent="0.3">
      <c r="A24" s="88">
        <v>1987</v>
      </c>
      <c r="B24" s="89"/>
      <c r="C24" s="103"/>
      <c r="D24" s="103"/>
      <c r="E24" s="103"/>
      <c r="F24" s="104"/>
      <c r="G24" s="34">
        <v>37</v>
      </c>
      <c r="H24" s="101">
        <v>3.9226438490371267</v>
      </c>
      <c r="I24" s="99">
        <v>2.3975448378033968</v>
      </c>
      <c r="J24" s="99">
        <v>1.707314187455391</v>
      </c>
      <c r="K24" s="100">
        <v>1.4537495241951952</v>
      </c>
    </row>
    <row r="25" spans="1:11" ht="15.6" x14ac:dyDescent="0.3">
      <c r="A25" s="88">
        <v>1988</v>
      </c>
      <c r="B25" s="105">
        <f>1-C25</f>
        <v>0.62165522575378418</v>
      </c>
      <c r="C25" s="103">
        <v>0.37834477424621582</v>
      </c>
      <c r="D25" s="103">
        <v>0.2443537563085556</v>
      </c>
      <c r="E25" s="103"/>
      <c r="F25" s="104">
        <v>7.763681560754776E-2</v>
      </c>
      <c r="G25" s="34">
        <v>38</v>
      </c>
      <c r="H25" s="101">
        <v>3.9264681034894111</v>
      </c>
      <c r="I25" s="99">
        <v>2.4372817912067202</v>
      </c>
      <c r="J25" s="99">
        <v>1.7196881603487555</v>
      </c>
      <c r="K25" s="100">
        <v>1.4748004178144154</v>
      </c>
    </row>
    <row r="26" spans="1:11" ht="15.6" x14ac:dyDescent="0.3">
      <c r="A26" s="88">
        <v>1989</v>
      </c>
      <c r="B26" s="89"/>
      <c r="C26" s="103"/>
      <c r="D26" s="103"/>
      <c r="E26" s="103"/>
      <c r="F26" s="104"/>
      <c r="G26" s="34">
        <v>39</v>
      </c>
      <c r="H26" s="101">
        <v>3.919999534340795</v>
      </c>
      <c r="I26" s="99">
        <v>2.4884510384910077</v>
      </c>
      <c r="J26" s="99">
        <v>1.7276504672951687</v>
      </c>
      <c r="K26" s="100">
        <v>1.4934748507643356</v>
      </c>
    </row>
    <row r="27" spans="1:11" ht="15.6" x14ac:dyDescent="0.3">
      <c r="A27" s="88">
        <v>1990</v>
      </c>
      <c r="B27" s="89"/>
      <c r="C27" s="103"/>
      <c r="D27" s="103">
        <v>0.25727838277816772</v>
      </c>
      <c r="E27" s="103"/>
      <c r="F27" s="104"/>
      <c r="G27" s="34">
        <v>40</v>
      </c>
      <c r="H27" s="101">
        <v>3.8954169968733314</v>
      </c>
      <c r="I27" s="99">
        <v>2.538052091600647</v>
      </c>
      <c r="J27" s="99">
        <v>1.7336997012299293</v>
      </c>
      <c r="K27" s="100">
        <v>1.5095354020048652</v>
      </c>
    </row>
    <row r="28" spans="1:11" ht="15.6" x14ac:dyDescent="0.3">
      <c r="A28" s="88">
        <v>1991</v>
      </c>
      <c r="B28" s="105">
        <f>1-C28</f>
        <v>0.6182437539100647</v>
      </c>
      <c r="C28" s="103">
        <v>0.3817562460899353</v>
      </c>
      <c r="D28" s="103">
        <v>0.24822202324867249</v>
      </c>
      <c r="E28" s="103"/>
      <c r="F28" s="104"/>
      <c r="G28" s="34">
        <v>41</v>
      </c>
      <c r="H28" s="101">
        <v>3.8541027327284296</v>
      </c>
      <c r="I28" s="99">
        <v>2.5837831133157865</v>
      </c>
      <c r="J28" s="99">
        <v>1.7392828452268716</v>
      </c>
      <c r="K28" s="100">
        <v>1.519595794991466</v>
      </c>
    </row>
    <row r="29" spans="1:11" ht="15.6" x14ac:dyDescent="0.3">
      <c r="A29" s="88">
        <v>1992</v>
      </c>
      <c r="B29" s="89"/>
      <c r="C29" s="103"/>
      <c r="D29" s="103"/>
      <c r="E29" s="103"/>
      <c r="F29" s="104"/>
      <c r="G29" s="34">
        <v>42</v>
      </c>
      <c r="H29" s="101">
        <v>3.8259885700230201</v>
      </c>
      <c r="I29" s="99">
        <v>2.6415791900769721</v>
      </c>
      <c r="J29" s="99">
        <v>1.746394412973078</v>
      </c>
      <c r="K29" s="100">
        <v>1.5243074931553389</v>
      </c>
    </row>
    <row r="30" spans="1:11" ht="15.6" x14ac:dyDescent="0.3">
      <c r="A30" s="88">
        <v>1993</v>
      </c>
      <c r="B30" s="89"/>
      <c r="C30" s="103"/>
      <c r="D30" s="103"/>
      <c r="E30" s="103"/>
      <c r="F30" s="104"/>
      <c r="G30" s="34">
        <v>43</v>
      </c>
      <c r="H30" s="101">
        <v>3.828691972250704</v>
      </c>
      <c r="I30" s="99">
        <v>2.7125192322388694</v>
      </c>
      <c r="J30" s="99">
        <v>1.7549589978899924</v>
      </c>
      <c r="K30" s="100">
        <v>1.5269929300692009</v>
      </c>
    </row>
    <row r="31" spans="1:11" ht="15.6" x14ac:dyDescent="0.3">
      <c r="A31" s="88">
        <v>1994</v>
      </c>
      <c r="B31" s="105">
        <f t="shared" ref="B31:B49" si="0">1-C31</f>
        <v>0.611207515001297</v>
      </c>
      <c r="C31" s="103">
        <v>0.388792484998703</v>
      </c>
      <c r="D31" s="103">
        <v>0.24543957412242889</v>
      </c>
      <c r="E31" s="103">
        <v>9.68923419713974E-2</v>
      </c>
      <c r="F31" s="104">
        <v>6.7989811301231384E-2</v>
      </c>
      <c r="G31" s="34">
        <v>44</v>
      </c>
      <c r="H31" s="101">
        <v>3.8464730534908562</v>
      </c>
      <c r="I31" s="99">
        <v>2.7841610434107542</v>
      </c>
      <c r="J31" s="99">
        <v>1.7651429683950608</v>
      </c>
      <c r="K31" s="100">
        <v>1.5277644089067604</v>
      </c>
    </row>
    <row r="32" spans="1:11" ht="15.6" x14ac:dyDescent="0.3">
      <c r="A32" s="88">
        <v>1995</v>
      </c>
      <c r="B32" s="105">
        <f t="shared" si="0"/>
        <v>0.60732850432395935</v>
      </c>
      <c r="C32" s="103">
        <v>0.39267149567604065</v>
      </c>
      <c r="D32" s="103">
        <v>0.25807297229766846</v>
      </c>
      <c r="E32" s="103">
        <v>0.10461765593290299</v>
      </c>
      <c r="F32" s="104">
        <v>6.8534933030605316E-2</v>
      </c>
      <c r="G32" s="34">
        <v>45</v>
      </c>
      <c r="H32" s="101">
        <v>3.8600081772470163</v>
      </c>
      <c r="I32" s="99">
        <v>2.859554947712089</v>
      </c>
      <c r="J32" s="99">
        <v>1.7775948344372259</v>
      </c>
      <c r="K32" s="100">
        <v>1.5293338804739551</v>
      </c>
    </row>
    <row r="33" spans="1:11" ht="15.6" x14ac:dyDescent="0.3">
      <c r="A33" s="106">
        <v>1996</v>
      </c>
      <c r="B33" s="105">
        <f t="shared" si="0"/>
        <v>0.60139676928520203</v>
      </c>
      <c r="C33" s="103">
        <v>0.39860323071479797</v>
      </c>
      <c r="D33" s="103">
        <v>0.25748845934867859</v>
      </c>
      <c r="E33" s="103">
        <v>0.10168270766735077</v>
      </c>
      <c r="F33" s="104">
        <v>7.6629228889942169E-2</v>
      </c>
      <c r="G33" s="34">
        <v>46</v>
      </c>
      <c r="H33" s="101">
        <v>3.8861250103202987</v>
      </c>
      <c r="I33" s="99">
        <v>2.9437907317057515</v>
      </c>
      <c r="J33" s="99">
        <v>1.7923747650868107</v>
      </c>
      <c r="K33" s="100">
        <v>1.5321321941830033</v>
      </c>
    </row>
    <row r="34" spans="1:11" ht="15.6" x14ac:dyDescent="0.3">
      <c r="A34" s="106">
        <v>1997</v>
      </c>
      <c r="B34" s="105">
        <f t="shared" si="0"/>
        <v>0.60059520602226257</v>
      </c>
      <c r="C34" s="103">
        <v>0.39940479397773743</v>
      </c>
      <c r="D34" s="103">
        <v>0.25995582342147827</v>
      </c>
      <c r="E34" s="103">
        <v>0.10957876592874527</v>
      </c>
      <c r="F34" s="104">
        <v>7.9897791147232056E-2</v>
      </c>
      <c r="G34" s="34">
        <v>47</v>
      </c>
      <c r="H34" s="101">
        <v>3.9037295457190706</v>
      </c>
      <c r="I34" s="99">
        <v>3.0189866750414724</v>
      </c>
      <c r="J34" s="99">
        <v>1.8104949576965996</v>
      </c>
      <c r="K34" s="100">
        <v>1.5365212150211791</v>
      </c>
    </row>
    <row r="35" spans="1:11" ht="15.6" x14ac:dyDescent="0.3">
      <c r="A35" s="106">
        <v>1998</v>
      </c>
      <c r="B35" s="105">
        <f t="shared" si="0"/>
        <v>0.60412156581878662</v>
      </c>
      <c r="C35" s="103">
        <v>0.39587843418121338</v>
      </c>
      <c r="D35" s="103">
        <v>0.25853252410888672</v>
      </c>
      <c r="E35" s="103">
        <v>0.10566704720258713</v>
      </c>
      <c r="F35" s="104">
        <v>7.7921539545059204E-2</v>
      </c>
      <c r="G35" s="34">
        <v>48</v>
      </c>
      <c r="H35" s="101">
        <v>3.9108497075298376</v>
      </c>
      <c r="I35" s="99">
        <v>3.0865622199402152</v>
      </c>
      <c r="J35" s="99">
        <v>1.8309165186361094</v>
      </c>
      <c r="K35" s="100">
        <v>1.5442172296588494</v>
      </c>
    </row>
    <row r="36" spans="1:11" ht="15.6" x14ac:dyDescent="0.3">
      <c r="A36" s="106">
        <v>1999</v>
      </c>
      <c r="B36" s="105">
        <f t="shared" si="0"/>
        <v>0.60460665822029114</v>
      </c>
      <c r="C36" s="103">
        <v>0.39539334177970886</v>
      </c>
      <c r="D36" s="103">
        <v>0.2547970712184906</v>
      </c>
      <c r="E36" s="103">
        <v>0.11081793159246445</v>
      </c>
      <c r="F36" s="104">
        <v>8.414042741060257E-2</v>
      </c>
      <c r="G36" s="34">
        <v>49</v>
      </c>
      <c r="H36" s="101">
        <v>3.9086788451286032</v>
      </c>
      <c r="I36" s="99">
        <v>3.1513345511499482</v>
      </c>
      <c r="J36" s="99">
        <v>1.8545336320471724</v>
      </c>
      <c r="K36" s="100">
        <v>1.5533976121473621</v>
      </c>
    </row>
    <row r="37" spans="1:11" ht="15.6" x14ac:dyDescent="0.3">
      <c r="A37" s="106">
        <v>2000</v>
      </c>
      <c r="B37" s="105">
        <f t="shared" si="0"/>
        <v>0.60438945889472961</v>
      </c>
      <c r="C37" s="103">
        <v>0.39561054110527039</v>
      </c>
      <c r="D37" s="103">
        <v>0.25422415137290955</v>
      </c>
      <c r="E37" s="103">
        <v>0.11280430108308792</v>
      </c>
      <c r="F37" s="104">
        <v>8.9177004992961884E-2</v>
      </c>
      <c r="G37" s="34">
        <v>50</v>
      </c>
      <c r="H37" s="101">
        <v>3.876823485765168</v>
      </c>
      <c r="I37" s="99">
        <v>3.1960907463405768</v>
      </c>
      <c r="J37" s="99">
        <v>1.8818936267714972</v>
      </c>
      <c r="K37" s="100">
        <v>1.5639534257692247</v>
      </c>
    </row>
    <row r="38" spans="1:11" ht="15.6" x14ac:dyDescent="0.3">
      <c r="A38" s="106">
        <v>2001</v>
      </c>
      <c r="B38" s="105">
        <f t="shared" si="0"/>
        <v>0.60783079266548157</v>
      </c>
      <c r="C38" s="103">
        <v>0.39216920733451843</v>
      </c>
      <c r="D38" s="103">
        <v>0.2514910101890564</v>
      </c>
      <c r="E38" s="103">
        <v>0.12548729777336121</v>
      </c>
      <c r="F38" s="104">
        <v>9.8661482334136963E-2</v>
      </c>
      <c r="G38" s="34">
        <v>51</v>
      </c>
      <c r="H38" s="101">
        <v>3.8360306909842921</v>
      </c>
      <c r="I38" s="99">
        <v>3.2266711102125711</v>
      </c>
      <c r="J38" s="99">
        <v>1.9096109460056312</v>
      </c>
      <c r="K38" s="100">
        <v>1.5743397066483322</v>
      </c>
    </row>
    <row r="39" spans="1:11" ht="15.6" x14ac:dyDescent="0.3">
      <c r="A39" s="106">
        <v>2002</v>
      </c>
      <c r="B39" s="105">
        <f t="shared" si="0"/>
        <v>0.60706961154937744</v>
      </c>
      <c r="C39" s="103">
        <v>0.39293038845062256</v>
      </c>
      <c r="D39" s="103">
        <v>0.25532490015029907</v>
      </c>
      <c r="E39" s="103">
        <v>0.12901550531387329</v>
      </c>
      <c r="F39" s="104">
        <v>9.6578158438205719E-2</v>
      </c>
      <c r="G39" s="34">
        <v>52</v>
      </c>
      <c r="H39" s="101">
        <v>3.8013479291519729</v>
      </c>
      <c r="I39" s="99">
        <v>3.2497338247643195</v>
      </c>
      <c r="J39" s="99">
        <v>1.9353327343143343</v>
      </c>
      <c r="K39" s="100">
        <v>1.5829391629123895</v>
      </c>
    </row>
    <row r="40" spans="1:11" ht="15.6" x14ac:dyDescent="0.3">
      <c r="A40" s="106">
        <v>2003</v>
      </c>
      <c r="B40" s="105">
        <f t="shared" si="0"/>
        <v>0.60307148098945618</v>
      </c>
      <c r="C40" s="103">
        <v>0.39692851901054382</v>
      </c>
      <c r="D40" s="103">
        <v>0.26610815525054932</v>
      </c>
      <c r="E40" s="103">
        <v>0.12705574929714203</v>
      </c>
      <c r="F40" s="104">
        <v>9.4920121133327484E-2</v>
      </c>
      <c r="G40" s="34">
        <v>53</v>
      </c>
      <c r="H40" s="101">
        <v>3.7315258152883315</v>
      </c>
      <c r="I40" s="99">
        <v>3.2563906531830233</v>
      </c>
      <c r="J40" s="99">
        <v>1.9611894375231713</v>
      </c>
      <c r="K40" s="100">
        <v>1.5913843050963321</v>
      </c>
    </row>
    <row r="41" spans="1:11" ht="15.6" x14ac:dyDescent="0.3">
      <c r="A41" s="106">
        <v>2004</v>
      </c>
      <c r="B41" s="105">
        <f t="shared" si="0"/>
        <v>0.60073062777519226</v>
      </c>
      <c r="C41" s="103">
        <v>0.39926937222480774</v>
      </c>
      <c r="D41" s="103">
        <v>0.26911234855651855</v>
      </c>
      <c r="E41" s="103">
        <v>0.13793042302131653</v>
      </c>
      <c r="F41" s="104">
        <v>0.10539531707763672</v>
      </c>
      <c r="G41" s="34">
        <v>54</v>
      </c>
      <c r="H41" s="101">
        <v>3.650028955980805</v>
      </c>
      <c r="I41" s="99">
        <v>3.2483011716791963</v>
      </c>
      <c r="J41" s="99">
        <v>1.9871232199798186</v>
      </c>
      <c r="K41" s="100">
        <v>1.5998978188645978</v>
      </c>
    </row>
    <row r="42" spans="1:11" ht="15.6" x14ac:dyDescent="0.3">
      <c r="A42" s="106">
        <v>2005</v>
      </c>
      <c r="B42" s="105">
        <f t="shared" si="0"/>
        <v>0.60122323036193848</v>
      </c>
      <c r="C42" s="103">
        <v>0.39877676963806152</v>
      </c>
      <c r="D42" s="103">
        <v>0.26955628395080566</v>
      </c>
      <c r="E42" s="103">
        <v>0.13745605945587158</v>
      </c>
      <c r="F42" s="104">
        <v>0.10274919867515564</v>
      </c>
      <c r="G42" s="34">
        <v>55</v>
      </c>
      <c r="H42" s="101">
        <v>3.6009456720617017</v>
      </c>
      <c r="I42" s="99">
        <v>3.2285887500481558</v>
      </c>
      <c r="J42" s="99">
        <v>2.0129768131677763</v>
      </c>
      <c r="K42" s="100">
        <v>1.607227098113106</v>
      </c>
    </row>
    <row r="43" spans="1:11" ht="15.6" x14ac:dyDescent="0.3">
      <c r="A43" s="106">
        <v>2006</v>
      </c>
      <c r="B43" s="105">
        <f t="shared" si="0"/>
        <v>0.6007881760597229</v>
      </c>
      <c r="C43" s="103">
        <v>0.3992118239402771</v>
      </c>
      <c r="D43" s="103">
        <v>0.2710053026676178</v>
      </c>
      <c r="E43" s="103">
        <v>0.14290212094783783</v>
      </c>
      <c r="F43" s="104">
        <v>0.10173287987709045</v>
      </c>
      <c r="G43" s="34">
        <v>56</v>
      </c>
      <c r="H43" s="101">
        <v>3.5513681174751626</v>
      </c>
      <c r="I43" s="99">
        <v>3.1971469868537992</v>
      </c>
      <c r="J43" s="99">
        <v>2.0360861414841098</v>
      </c>
      <c r="K43" s="100">
        <v>1.6112830937699736</v>
      </c>
    </row>
    <row r="44" spans="1:11" ht="15.6" x14ac:dyDescent="0.3">
      <c r="A44" s="106">
        <v>2007</v>
      </c>
      <c r="B44" s="105">
        <f t="shared" si="0"/>
        <v>0.59695348143577576</v>
      </c>
      <c r="C44" s="103">
        <v>0.40304651856422424</v>
      </c>
      <c r="D44" s="103">
        <v>0.27924850583076477</v>
      </c>
      <c r="E44" s="103">
        <v>0.14754045009613037</v>
      </c>
      <c r="F44" s="104">
        <v>0.11055198311805725</v>
      </c>
      <c r="G44" s="34">
        <v>57</v>
      </c>
      <c r="H44" s="101">
        <v>3.5157235830240081</v>
      </c>
      <c r="I44" s="99">
        <v>3.1481147390319055</v>
      </c>
      <c r="J44" s="99">
        <v>2.0519980305320522</v>
      </c>
      <c r="K44" s="100">
        <v>1.6123988532806137</v>
      </c>
    </row>
    <row r="45" spans="1:11" ht="15.6" x14ac:dyDescent="0.3">
      <c r="A45" s="106">
        <v>2008</v>
      </c>
      <c r="B45" s="105">
        <f t="shared" si="0"/>
        <v>0.59632670879364014</v>
      </c>
      <c r="C45" s="103">
        <v>0.40367329120635986</v>
      </c>
      <c r="D45" s="103">
        <v>0.27660790085792542</v>
      </c>
      <c r="E45" s="103">
        <v>0.1501186341047287</v>
      </c>
      <c r="F45" s="104">
        <v>0.10745919495820999</v>
      </c>
      <c r="G45" s="34">
        <v>58</v>
      </c>
      <c r="H45" s="101">
        <v>3.4956486471708144</v>
      </c>
      <c r="I45" s="99">
        <v>3.0869502686155377</v>
      </c>
      <c r="J45" s="99">
        <v>2.0630913404767099</v>
      </c>
      <c r="K45" s="100">
        <v>1.6131098937279698</v>
      </c>
    </row>
    <row r="46" spans="1:11" ht="15.6" x14ac:dyDescent="0.3">
      <c r="A46" s="106">
        <v>2009</v>
      </c>
      <c r="B46" s="105">
        <f t="shared" si="0"/>
        <v>0.5876883864402771</v>
      </c>
      <c r="C46" s="103">
        <v>0.4123116135597229</v>
      </c>
      <c r="D46" s="103">
        <v>0.2858218252658844</v>
      </c>
      <c r="E46" s="103">
        <v>0.14905709028244019</v>
      </c>
      <c r="F46" s="104">
        <v>0.10637355595827103</v>
      </c>
      <c r="G46" s="34">
        <v>59</v>
      </c>
      <c r="H46" s="101">
        <v>3.4643724025286531</v>
      </c>
      <c r="I46" s="99">
        <v>3.0224300872703691</v>
      </c>
      <c r="J46" s="99">
        <v>2.0668418066208241</v>
      </c>
      <c r="K46" s="100">
        <v>1.6139121640250791</v>
      </c>
    </row>
    <row r="47" spans="1:11" ht="15.6" x14ac:dyDescent="0.3">
      <c r="A47" s="106">
        <v>2010</v>
      </c>
      <c r="B47" s="105">
        <f t="shared" si="0"/>
        <v>0.58510997891426086</v>
      </c>
      <c r="C47" s="103">
        <v>0.41489002108573914</v>
      </c>
      <c r="D47" s="103">
        <v>0.29304948449134827</v>
      </c>
      <c r="E47" s="103">
        <v>0.15733553469181061</v>
      </c>
      <c r="F47" s="104">
        <v>0.10958811640739441</v>
      </c>
      <c r="G47" s="34">
        <v>60</v>
      </c>
      <c r="H47" s="101">
        <v>3.4109637619877775</v>
      </c>
      <c r="I47" s="99">
        <v>2.9501778029584815</v>
      </c>
      <c r="J47" s="99">
        <v>2.0665902337103783</v>
      </c>
      <c r="K47" s="100">
        <v>1.6160292097289735</v>
      </c>
    </row>
    <row r="48" spans="1:11" ht="15.6" x14ac:dyDescent="0.3">
      <c r="A48" s="106">
        <v>2011</v>
      </c>
      <c r="B48" s="105">
        <f t="shared" si="0"/>
        <v>0.58760318160057068</v>
      </c>
      <c r="C48" s="103">
        <v>0.41239681839942932</v>
      </c>
      <c r="D48" s="103">
        <v>0.29279518127441406</v>
      </c>
      <c r="E48" s="103">
        <v>0.16201323270797729</v>
      </c>
      <c r="F48" s="104">
        <v>0.11547795683145523</v>
      </c>
      <c r="G48" s="34">
        <v>61</v>
      </c>
      <c r="H48" s="101">
        <v>3.322330894224033</v>
      </c>
      <c r="I48" s="99">
        <v>2.8832487624925687</v>
      </c>
      <c r="J48" s="99">
        <v>2.0637911319610454</v>
      </c>
      <c r="K48" s="100">
        <v>1.6173223930158509</v>
      </c>
    </row>
    <row r="49" spans="1:11" ht="15.6" x14ac:dyDescent="0.3">
      <c r="A49" s="106">
        <v>2012</v>
      </c>
      <c r="B49" s="105">
        <f t="shared" si="0"/>
        <v>0.58312848210334778</v>
      </c>
      <c r="C49" s="103">
        <v>0.41687151789665222</v>
      </c>
      <c r="D49" s="103">
        <v>0.29504081606864929</v>
      </c>
      <c r="E49" s="103">
        <v>0.16411982476711273</v>
      </c>
      <c r="F49" s="104">
        <v>0.11996550858020782</v>
      </c>
      <c r="G49" s="34">
        <v>62</v>
      </c>
      <c r="H49" s="101">
        <v>3.2046240279364269</v>
      </c>
      <c r="I49" s="99">
        <v>2.8298699274417851</v>
      </c>
      <c r="J49" s="99">
        <v>2.0544129729423521</v>
      </c>
      <c r="K49" s="100">
        <v>1.6189949883813863</v>
      </c>
    </row>
    <row r="50" spans="1:11" ht="15.6" x14ac:dyDescent="0.3">
      <c r="A50" s="88">
        <v>2013</v>
      </c>
      <c r="B50" s="107">
        <f>AVERAGE(B48:B49)</f>
        <v>0.58536583185195923</v>
      </c>
      <c r="C50" s="107">
        <f t="shared" ref="C50:F50" si="1">AVERAGE(C48:C49)</f>
        <v>0.41463416814804077</v>
      </c>
      <c r="D50" s="107">
        <f t="shared" si="1"/>
        <v>0.29391799867153168</v>
      </c>
      <c r="E50" s="107">
        <f t="shared" si="1"/>
        <v>0.16306652873754501</v>
      </c>
      <c r="F50" s="107">
        <f t="shared" si="1"/>
        <v>0.11772173270583153</v>
      </c>
      <c r="G50" s="34">
        <v>63</v>
      </c>
      <c r="H50" s="101">
        <v>3.1004365229526289</v>
      </c>
      <c r="I50" s="99">
        <v>2.7646345680453313</v>
      </c>
      <c r="J50" s="99">
        <v>2.0387234133963701</v>
      </c>
      <c r="K50" s="100">
        <v>1.6220006677138725</v>
      </c>
    </row>
    <row r="51" spans="1:11" ht="15.6" x14ac:dyDescent="0.3">
      <c r="A51" s="106">
        <v>2014</v>
      </c>
      <c r="B51" s="105">
        <f>1-C51</f>
        <v>0.58312848210334778</v>
      </c>
      <c r="C51" s="103">
        <v>0.41687151789665222</v>
      </c>
      <c r="D51" s="103">
        <v>0.29504081606864929</v>
      </c>
      <c r="E51" s="103">
        <v>0.16411982476711273</v>
      </c>
      <c r="F51" s="104">
        <v>0.11996550858020782</v>
      </c>
      <c r="G51" s="34">
        <v>64</v>
      </c>
      <c r="H51" s="101">
        <v>3.0342445271049625</v>
      </c>
      <c r="I51" s="99">
        <v>2.6900622478751064</v>
      </c>
      <c r="J51" s="99">
        <v>2.0186009894966044</v>
      </c>
      <c r="K51" s="100">
        <v>1.6283626563024571</v>
      </c>
    </row>
    <row r="52" spans="1:11" ht="15.6" x14ac:dyDescent="0.3">
      <c r="A52" s="108">
        <v>2015</v>
      </c>
      <c r="B52" s="138">
        <f>B51</f>
        <v>0.58312848210334778</v>
      </c>
      <c r="C52" s="138">
        <f t="shared" ref="C52:F52" si="2">C51</f>
        <v>0.41687151789665222</v>
      </c>
      <c r="D52" s="138">
        <f t="shared" si="2"/>
        <v>0.29504081606864929</v>
      </c>
      <c r="E52" s="138">
        <f t="shared" si="2"/>
        <v>0.16411982476711273</v>
      </c>
      <c r="F52" s="138">
        <f t="shared" si="2"/>
        <v>0.11996550858020782</v>
      </c>
      <c r="G52" s="34">
        <v>65</v>
      </c>
      <c r="H52" s="101">
        <v>2.9624494071808498</v>
      </c>
      <c r="I52" s="99">
        <v>2.617195611517305</v>
      </c>
      <c r="J52" s="99">
        <v>1.9925195161390901</v>
      </c>
      <c r="K52" s="100">
        <v>1.6387644576758345</v>
      </c>
    </row>
    <row r="53" spans="1:11" ht="15.6" x14ac:dyDescent="0.3">
      <c r="A53" s="106">
        <v>2016</v>
      </c>
      <c r="B53" s="90"/>
      <c r="C53" s="34"/>
      <c r="D53" s="34"/>
      <c r="E53" s="109"/>
      <c r="F53" s="96"/>
      <c r="G53" s="34">
        <v>66</v>
      </c>
      <c r="H53" s="101">
        <v>2.8790382524895857</v>
      </c>
      <c r="I53" s="99">
        <v>2.552692780271447</v>
      </c>
      <c r="J53" s="99">
        <v>1.9658566081722033</v>
      </c>
      <c r="K53" s="100">
        <v>1.6494085088602768</v>
      </c>
    </row>
    <row r="54" spans="1:11" ht="15.6" x14ac:dyDescent="0.3">
      <c r="A54" s="88">
        <v>2017</v>
      </c>
      <c r="B54" s="90"/>
      <c r="C54" s="34"/>
      <c r="D54" s="34"/>
      <c r="E54" s="109"/>
      <c r="F54" s="96"/>
      <c r="G54" s="34">
        <v>67</v>
      </c>
      <c r="H54" s="101">
        <v>2.7843725822994174</v>
      </c>
      <c r="I54" s="99">
        <v>2.4897786826287303</v>
      </c>
      <c r="J54" s="99">
        <v>1.9400865053260952</v>
      </c>
      <c r="K54" s="100">
        <v>1.656442885996525</v>
      </c>
    </row>
    <row r="55" spans="1:11" ht="15.6" x14ac:dyDescent="0.3">
      <c r="A55" s="106">
        <v>2018</v>
      </c>
      <c r="B55" s="90"/>
      <c r="C55" s="34"/>
      <c r="D55" s="34"/>
      <c r="E55" s="109"/>
      <c r="F55" s="96"/>
      <c r="G55" s="34">
        <v>68</v>
      </c>
      <c r="H55" s="101">
        <v>2.6811948570075432</v>
      </c>
      <c r="I55" s="99">
        <v>2.4263649526282012</v>
      </c>
      <c r="J55" s="99">
        <v>1.9139492297117551</v>
      </c>
      <c r="K55" s="100">
        <v>1.6610439698873563</v>
      </c>
    </row>
    <row r="56" spans="1:11" ht="15.6" x14ac:dyDescent="0.3">
      <c r="A56" s="106">
        <v>2019</v>
      </c>
      <c r="B56" s="90"/>
      <c r="C56" s="34"/>
      <c r="D56" s="34"/>
      <c r="E56" s="109"/>
      <c r="F56" s="96"/>
      <c r="G56" s="34">
        <v>69</v>
      </c>
      <c r="H56" s="101">
        <v>2.5895314737191635</v>
      </c>
      <c r="I56" s="99">
        <v>2.370305747337127</v>
      </c>
      <c r="J56" s="99">
        <v>1.889900860486269</v>
      </c>
      <c r="K56" s="100">
        <v>1.6635061205695847</v>
      </c>
    </row>
    <row r="57" spans="1:11" ht="15.6" x14ac:dyDescent="0.3">
      <c r="A57" s="106">
        <v>2020</v>
      </c>
      <c r="B57" s="90"/>
      <c r="C57" s="34"/>
      <c r="D57" s="34"/>
      <c r="E57" s="109">
        <f>($E$223*A57+$E$224)</f>
        <v>0.19399870600965308</v>
      </c>
      <c r="F57" s="110">
        <f>($F$223*A57+$F$224)</f>
        <v>0.14306581848197553</v>
      </c>
      <c r="G57" s="34">
        <v>70</v>
      </c>
      <c r="H57" s="101">
        <v>2.5074438489604463</v>
      </c>
      <c r="I57" s="99">
        <v>2.3189023894351135</v>
      </c>
      <c r="J57" s="99">
        <v>1.8679080515280215</v>
      </c>
      <c r="K57" s="100">
        <v>1.6655568348641685</v>
      </c>
    </row>
    <row r="58" spans="1:11" ht="15.6" x14ac:dyDescent="0.3">
      <c r="A58" s="88">
        <v>2021</v>
      </c>
      <c r="B58" s="90"/>
      <c r="C58" s="34"/>
      <c r="D58" s="34"/>
      <c r="E58" s="109"/>
      <c r="F58" s="110"/>
      <c r="G58" s="34">
        <v>71</v>
      </c>
      <c r="H58" s="101">
        <v>2.4355453117463535</v>
      </c>
      <c r="I58" s="99">
        <v>2.2751956299745948</v>
      </c>
      <c r="J58" s="99">
        <v>1.8494072260938952</v>
      </c>
      <c r="K58" s="100">
        <v>1.667642415388541</v>
      </c>
    </row>
    <row r="59" spans="1:11" ht="15.6" x14ac:dyDescent="0.3">
      <c r="A59" s="106">
        <v>2022</v>
      </c>
      <c r="B59" s="90"/>
      <c r="C59" s="34"/>
      <c r="D59" s="34"/>
      <c r="E59" s="109"/>
      <c r="F59" s="110"/>
      <c r="G59" s="34">
        <v>72</v>
      </c>
      <c r="H59" s="101">
        <v>2.3625808771970509</v>
      </c>
      <c r="I59" s="99">
        <v>2.2398225868571378</v>
      </c>
      <c r="J59" s="99">
        <v>1.832983539323076</v>
      </c>
      <c r="K59" s="100">
        <v>1.668925161573596</v>
      </c>
    </row>
    <row r="60" spans="1:11" ht="15.6" x14ac:dyDescent="0.3">
      <c r="A60" s="106">
        <v>2023</v>
      </c>
      <c r="B60" s="90"/>
      <c r="C60" s="34"/>
      <c r="D60" s="34"/>
      <c r="E60" s="109"/>
      <c r="F60" s="110"/>
      <c r="G60" s="34">
        <v>73</v>
      </c>
      <c r="H60" s="101">
        <v>2.2825731984466362</v>
      </c>
      <c r="I60" s="99">
        <v>2.2010147232928277</v>
      </c>
      <c r="J60" s="99">
        <v>1.8159930610670934</v>
      </c>
      <c r="K60" s="100">
        <v>1.670696177107085</v>
      </c>
    </row>
    <row r="61" spans="1:11" ht="15.6" x14ac:dyDescent="0.3">
      <c r="A61" s="106">
        <v>2024</v>
      </c>
      <c r="B61" s="90"/>
      <c r="C61" s="34"/>
      <c r="D61" s="34"/>
      <c r="E61" s="109"/>
      <c r="F61" s="110"/>
      <c r="G61" s="34">
        <v>74</v>
      </c>
      <c r="H61" s="101">
        <v>2.2111991117383196</v>
      </c>
      <c r="I61" s="99">
        <v>2.1674314956335587</v>
      </c>
      <c r="J61" s="99">
        <v>1.8015525694525245</v>
      </c>
      <c r="K61" s="100">
        <v>1.6698996661696042</v>
      </c>
    </row>
    <row r="62" spans="1:11" ht="15.6" x14ac:dyDescent="0.3">
      <c r="A62" s="88">
        <v>2025</v>
      </c>
      <c r="B62" s="90"/>
      <c r="C62" s="34"/>
      <c r="D62" s="34"/>
      <c r="E62" s="109"/>
      <c r="F62" s="110"/>
      <c r="G62" s="34">
        <v>75</v>
      </c>
      <c r="H62" s="101">
        <v>2.1791851534158959</v>
      </c>
      <c r="I62" s="99">
        <v>2.1430449964204792</v>
      </c>
      <c r="J62" s="99">
        <v>1.7873853200484477</v>
      </c>
      <c r="K62" s="100">
        <v>1.6677765513196452</v>
      </c>
    </row>
    <row r="63" spans="1:11" ht="15.6" x14ac:dyDescent="0.3">
      <c r="A63" s="106">
        <v>2026</v>
      </c>
      <c r="B63" s="90"/>
      <c r="C63" s="34"/>
      <c r="D63" s="34"/>
      <c r="E63" s="109"/>
      <c r="F63" s="110"/>
      <c r="G63" s="34">
        <v>76</v>
      </c>
      <c r="H63" s="101">
        <v>2.2221257467828561</v>
      </c>
      <c r="I63" s="99">
        <v>2.1208907534027053</v>
      </c>
      <c r="J63" s="99">
        <v>1.7475060263459938</v>
      </c>
      <c r="K63" s="100">
        <v>1.6444463113288108</v>
      </c>
    </row>
    <row r="64" spans="1:11" ht="15.6" x14ac:dyDescent="0.3">
      <c r="A64" s="106">
        <v>2027</v>
      </c>
      <c r="B64" s="90"/>
      <c r="C64" s="34"/>
      <c r="D64" s="34"/>
      <c r="E64" s="109"/>
      <c r="F64" s="110"/>
      <c r="G64" s="34">
        <v>77</v>
      </c>
      <c r="H64" s="101">
        <v>2.2854101032786778</v>
      </c>
      <c r="I64" s="99">
        <v>2.1055466345740186</v>
      </c>
      <c r="J64" s="99">
        <v>1.6980101180753362</v>
      </c>
      <c r="K64" s="100">
        <v>1.6005284823840138</v>
      </c>
    </row>
    <row r="65" spans="1:11" ht="15.6" x14ac:dyDescent="0.3">
      <c r="A65" s="106">
        <v>2028</v>
      </c>
      <c r="B65" s="90"/>
      <c r="C65" s="34"/>
      <c r="D65" s="34"/>
      <c r="E65" s="109"/>
      <c r="F65" s="110"/>
      <c r="G65" s="34">
        <v>78</v>
      </c>
      <c r="H65" s="101">
        <v>2.3259565534346005</v>
      </c>
      <c r="I65" s="99">
        <v>2.0948709231698581</v>
      </c>
      <c r="J65" s="99">
        <v>1.6634246110863338</v>
      </c>
      <c r="K65" s="100">
        <v>1.5730737248429685</v>
      </c>
    </row>
    <row r="66" spans="1:11" ht="15.6" x14ac:dyDescent="0.3">
      <c r="A66" s="88">
        <v>2029</v>
      </c>
      <c r="B66" s="90"/>
      <c r="C66" s="34"/>
      <c r="D66" s="34"/>
      <c r="E66" s="109"/>
      <c r="F66" s="110"/>
      <c r="G66" s="34">
        <v>79</v>
      </c>
      <c r="H66" s="101">
        <v>2.3568618073271681</v>
      </c>
      <c r="I66" s="99">
        <v>2.0878406236654534</v>
      </c>
      <c r="J66" s="99">
        <v>1.6375503610233619</v>
      </c>
      <c r="K66" s="100">
        <v>1.552698441641325</v>
      </c>
    </row>
    <row r="67" spans="1:11" ht="15.6" x14ac:dyDescent="0.3">
      <c r="A67" s="106">
        <v>2030</v>
      </c>
      <c r="B67" s="90"/>
      <c r="C67" s="34"/>
      <c r="D67" s="34"/>
      <c r="E67" s="109"/>
      <c r="F67" s="110"/>
      <c r="G67" s="34">
        <v>80</v>
      </c>
      <c r="H67" s="101">
        <v>2.3781318557028941</v>
      </c>
      <c r="I67" s="99">
        <v>2.0794307393515639</v>
      </c>
      <c r="J67" s="99">
        <v>1.6166975552730809</v>
      </c>
      <c r="K67" s="100">
        <v>1.5354838598489702</v>
      </c>
    </row>
    <row r="68" spans="1:11" ht="15.6" x14ac:dyDescent="0.3">
      <c r="A68" s="106">
        <v>2031</v>
      </c>
      <c r="B68" s="90"/>
      <c r="C68" s="34"/>
      <c r="D68" s="34"/>
      <c r="E68" s="109"/>
      <c r="F68" s="110"/>
      <c r="G68" s="34">
        <v>81</v>
      </c>
      <c r="H68" s="101">
        <v>2.3833240389053021</v>
      </c>
      <c r="I68" s="99">
        <v>2.0693207430947398</v>
      </c>
      <c r="J68" s="99">
        <v>1.5977539223692898</v>
      </c>
      <c r="K68" s="100">
        <v>1.5206324700932474</v>
      </c>
    </row>
    <row r="69" spans="1:11" ht="15.6" x14ac:dyDescent="0.3">
      <c r="A69" s="106">
        <v>2032</v>
      </c>
      <c r="B69" s="90"/>
      <c r="C69" s="34"/>
      <c r="D69" s="34"/>
      <c r="E69" s="109"/>
      <c r="F69" s="110"/>
      <c r="G69" s="34"/>
      <c r="H69" s="34"/>
      <c r="I69" s="34"/>
      <c r="J69" s="34"/>
      <c r="K69" s="34"/>
    </row>
    <row r="70" spans="1:11" ht="15.6" x14ac:dyDescent="0.3">
      <c r="A70" s="88">
        <v>2033</v>
      </c>
      <c r="B70" s="90"/>
      <c r="C70" s="34"/>
      <c r="D70" s="34"/>
      <c r="E70" s="109"/>
      <c r="F70" s="110"/>
      <c r="G70" s="34"/>
      <c r="H70" s="34"/>
      <c r="I70" s="34"/>
      <c r="J70" s="34"/>
      <c r="K70" s="34"/>
    </row>
    <row r="71" spans="1:11" ht="15.6" x14ac:dyDescent="0.3">
      <c r="A71" s="106">
        <v>2034</v>
      </c>
      <c r="B71" s="90"/>
      <c r="C71" s="34"/>
      <c r="D71" s="34"/>
      <c r="E71" s="109"/>
      <c r="F71" s="110"/>
      <c r="G71" s="34"/>
      <c r="H71" s="34"/>
      <c r="I71" s="34"/>
      <c r="J71" s="34"/>
      <c r="K71" s="34"/>
    </row>
    <row r="72" spans="1:11" ht="15.6" x14ac:dyDescent="0.3">
      <c r="A72" s="106">
        <v>2035</v>
      </c>
      <c r="B72" s="90"/>
      <c r="C72" s="34"/>
      <c r="D72" s="34"/>
      <c r="E72" s="109"/>
      <c r="F72" s="110"/>
      <c r="G72" s="34"/>
      <c r="H72" s="34"/>
      <c r="I72" s="34"/>
      <c r="J72" s="34"/>
      <c r="K72" s="34"/>
    </row>
    <row r="73" spans="1:11" ht="15.6" x14ac:dyDescent="0.3">
      <c r="A73" s="106">
        <v>2036</v>
      </c>
      <c r="B73" s="90"/>
      <c r="C73" s="34"/>
      <c r="D73" s="34"/>
      <c r="E73" s="109"/>
      <c r="F73" s="110"/>
      <c r="G73" s="34"/>
      <c r="H73" s="34"/>
      <c r="I73" s="34"/>
      <c r="J73" s="34"/>
      <c r="K73" s="34"/>
    </row>
    <row r="74" spans="1:11" ht="15.6" x14ac:dyDescent="0.3">
      <c r="A74" s="88">
        <v>2037</v>
      </c>
      <c r="B74" s="90"/>
      <c r="C74" s="34"/>
      <c r="D74" s="34"/>
      <c r="E74" s="109"/>
      <c r="F74" s="110"/>
      <c r="G74" s="34"/>
      <c r="H74" s="34"/>
      <c r="I74" s="34"/>
      <c r="J74" s="34"/>
      <c r="K74" s="34"/>
    </row>
    <row r="75" spans="1:11" ht="15.6" x14ac:dyDescent="0.3">
      <c r="A75" s="106">
        <v>2038</v>
      </c>
      <c r="B75" s="90"/>
      <c r="C75" s="34"/>
      <c r="D75" s="34"/>
      <c r="E75" s="109"/>
      <c r="F75" s="110"/>
      <c r="G75" s="34"/>
      <c r="H75" s="34"/>
      <c r="I75" s="34"/>
      <c r="J75" s="34"/>
      <c r="K75" s="34"/>
    </row>
    <row r="76" spans="1:11" ht="15.6" x14ac:dyDescent="0.3">
      <c r="A76" s="106">
        <v>2039</v>
      </c>
      <c r="B76" s="90"/>
      <c r="C76" s="34"/>
      <c r="D76" s="34"/>
      <c r="E76" s="109"/>
      <c r="F76" s="110"/>
      <c r="G76" s="34"/>
      <c r="H76" s="34"/>
      <c r="I76" s="34"/>
      <c r="J76" s="34"/>
      <c r="K76" s="34"/>
    </row>
    <row r="77" spans="1:11" ht="15.6" x14ac:dyDescent="0.3">
      <c r="A77" s="106">
        <v>2040</v>
      </c>
      <c r="B77" s="90"/>
      <c r="C77" s="34"/>
      <c r="D77" s="34"/>
      <c r="E77" s="109">
        <f>($E$223*A77+$E$224)</f>
        <v>0.26869590911600305</v>
      </c>
      <c r="F77" s="110">
        <f>($F$223*A77+$F$224)</f>
        <v>0.200816593236393</v>
      </c>
      <c r="G77" s="34"/>
      <c r="H77" s="34"/>
      <c r="I77" s="34"/>
      <c r="J77" s="34"/>
      <c r="K77" s="34"/>
    </row>
    <row r="78" spans="1:11" ht="15.6" x14ac:dyDescent="0.3">
      <c r="A78" s="88">
        <v>2041</v>
      </c>
      <c r="B78" s="90"/>
      <c r="C78" s="34"/>
      <c r="D78" s="34"/>
      <c r="E78" s="109"/>
      <c r="F78" s="110"/>
      <c r="G78" s="34"/>
      <c r="H78" s="34"/>
      <c r="I78" s="34"/>
      <c r="J78" s="34"/>
      <c r="K78" s="34"/>
    </row>
    <row r="79" spans="1:11" ht="15.6" x14ac:dyDescent="0.3">
      <c r="A79" s="106">
        <v>2042</v>
      </c>
      <c r="B79" s="90"/>
      <c r="C79" s="34"/>
      <c r="D79" s="34"/>
      <c r="E79" s="109"/>
      <c r="F79" s="110"/>
      <c r="G79" s="111"/>
      <c r="H79" s="34"/>
      <c r="I79" s="34"/>
      <c r="J79" s="34"/>
      <c r="K79" s="34"/>
    </row>
    <row r="80" spans="1:11" ht="15.6" x14ac:dyDescent="0.3">
      <c r="A80" s="106">
        <v>2043</v>
      </c>
      <c r="B80" s="90"/>
      <c r="C80" s="34"/>
      <c r="D80" s="34"/>
      <c r="E80" s="109"/>
      <c r="F80" s="110"/>
      <c r="G80" s="111"/>
      <c r="H80" s="34"/>
      <c r="I80" s="34"/>
      <c r="J80" s="34"/>
      <c r="K80" s="34"/>
    </row>
    <row r="81" spans="1:11" s="85" customFormat="1" ht="15.6" x14ac:dyDescent="0.3">
      <c r="A81" s="106">
        <v>2044</v>
      </c>
      <c r="B81" s="90"/>
      <c r="C81" s="34"/>
      <c r="D81" s="34"/>
      <c r="E81" s="109"/>
      <c r="F81" s="110"/>
      <c r="G81" s="112"/>
      <c r="H81" s="113"/>
      <c r="I81" s="113"/>
      <c r="J81" s="113"/>
      <c r="K81" s="113"/>
    </row>
    <row r="82" spans="1:11" ht="15.6" x14ac:dyDescent="0.3">
      <c r="A82" s="88">
        <v>2045</v>
      </c>
      <c r="B82" s="90"/>
      <c r="C82" s="34"/>
      <c r="D82" s="34"/>
      <c r="E82" s="109"/>
      <c r="F82" s="110"/>
      <c r="G82" s="112"/>
      <c r="H82" s="114"/>
      <c r="I82" s="114"/>
      <c r="J82" s="114"/>
      <c r="K82" s="114"/>
    </row>
    <row r="83" spans="1:11" ht="15.6" x14ac:dyDescent="0.3">
      <c r="A83" s="106">
        <v>2046</v>
      </c>
      <c r="B83" s="90"/>
      <c r="C83" s="34"/>
      <c r="D83" s="34"/>
      <c r="E83" s="109"/>
      <c r="F83" s="110"/>
      <c r="G83" s="112"/>
      <c r="H83" s="114"/>
      <c r="I83" s="114"/>
      <c r="J83" s="114"/>
      <c r="K83" s="114"/>
    </row>
    <row r="84" spans="1:11" ht="15.6" x14ac:dyDescent="0.3">
      <c r="A84" s="106">
        <v>2047</v>
      </c>
      <c r="B84" s="90"/>
      <c r="C84" s="34"/>
      <c r="D84" s="34"/>
      <c r="E84" s="109"/>
      <c r="F84" s="110"/>
      <c r="G84" s="112"/>
      <c r="H84" s="114"/>
      <c r="I84" s="114"/>
      <c r="J84" s="114"/>
      <c r="K84" s="114"/>
    </row>
    <row r="85" spans="1:11" ht="15.6" x14ac:dyDescent="0.3">
      <c r="A85" s="106">
        <v>2048</v>
      </c>
      <c r="B85" s="90"/>
      <c r="C85" s="34"/>
      <c r="D85" s="34"/>
      <c r="E85" s="109"/>
      <c r="F85" s="110"/>
      <c r="G85" s="112"/>
      <c r="H85" s="114"/>
      <c r="I85" s="114"/>
      <c r="J85" s="114"/>
      <c r="K85" s="114"/>
    </row>
    <row r="86" spans="1:11" ht="15.6" x14ac:dyDescent="0.3">
      <c r="A86" s="88">
        <v>2049</v>
      </c>
      <c r="B86" s="90"/>
      <c r="C86" s="34"/>
      <c r="D86" s="34"/>
      <c r="E86" s="109"/>
      <c r="F86" s="110"/>
      <c r="G86" s="112"/>
      <c r="H86" s="114"/>
      <c r="I86" s="114"/>
      <c r="J86" s="114"/>
      <c r="K86" s="114"/>
    </row>
    <row r="87" spans="1:11" ht="15.6" x14ac:dyDescent="0.3">
      <c r="A87" s="106">
        <v>2050</v>
      </c>
      <c r="B87" s="90"/>
      <c r="C87" s="34"/>
      <c r="D87" s="34"/>
      <c r="E87" s="109"/>
      <c r="F87" s="110"/>
      <c r="G87" s="112"/>
      <c r="H87" s="114"/>
      <c r="I87" s="114"/>
      <c r="J87" s="114"/>
      <c r="K87" s="114"/>
    </row>
    <row r="88" spans="1:11" ht="15.6" x14ac:dyDescent="0.3">
      <c r="A88" s="106">
        <v>2051</v>
      </c>
      <c r="B88" s="90"/>
      <c r="C88" s="34"/>
      <c r="D88" s="34"/>
      <c r="E88" s="109"/>
      <c r="F88" s="110"/>
      <c r="G88" s="112"/>
      <c r="H88" s="114"/>
      <c r="I88" s="114"/>
      <c r="J88" s="114"/>
      <c r="K88" s="114"/>
    </row>
    <row r="89" spans="1:11" ht="15.6" x14ac:dyDescent="0.3">
      <c r="A89" s="106">
        <v>2052</v>
      </c>
      <c r="B89" s="90"/>
      <c r="C89" s="34"/>
      <c r="D89" s="34"/>
      <c r="E89" s="109"/>
      <c r="F89" s="110"/>
      <c r="G89" s="112"/>
      <c r="H89" s="114"/>
      <c r="I89" s="114"/>
      <c r="J89" s="114"/>
      <c r="K89" s="114"/>
    </row>
    <row r="90" spans="1:11" ht="15.6" x14ac:dyDescent="0.3">
      <c r="A90" s="88">
        <v>2053</v>
      </c>
      <c r="B90" s="90"/>
      <c r="C90" s="34"/>
      <c r="D90" s="34"/>
      <c r="E90" s="109"/>
      <c r="F90" s="110"/>
      <c r="G90" s="112"/>
      <c r="H90" s="114"/>
      <c r="I90" s="114"/>
      <c r="J90" s="114"/>
      <c r="K90" s="114"/>
    </row>
    <row r="91" spans="1:11" ht="15.6" x14ac:dyDescent="0.3">
      <c r="A91" s="106">
        <v>2054</v>
      </c>
      <c r="B91" s="90"/>
      <c r="C91" s="34"/>
      <c r="D91" s="34"/>
      <c r="E91" s="109"/>
      <c r="F91" s="110"/>
      <c r="G91" s="112"/>
      <c r="H91" s="114"/>
      <c r="I91" s="114"/>
      <c r="J91" s="114"/>
      <c r="K91" s="114"/>
    </row>
    <row r="92" spans="1:11" ht="15.6" x14ac:dyDescent="0.3">
      <c r="A92" s="106">
        <v>2055</v>
      </c>
      <c r="B92" s="90"/>
      <c r="C92" s="34"/>
      <c r="D92" s="34"/>
      <c r="E92" s="109"/>
      <c r="F92" s="110"/>
      <c r="G92" s="112"/>
      <c r="H92" s="114"/>
      <c r="I92" s="114"/>
      <c r="J92" s="114"/>
      <c r="K92" s="114"/>
    </row>
    <row r="93" spans="1:11" ht="15.6" x14ac:dyDescent="0.3">
      <c r="A93" s="106">
        <v>2056</v>
      </c>
      <c r="B93" s="90"/>
      <c r="C93" s="34"/>
      <c r="D93" s="34"/>
      <c r="E93" s="109"/>
      <c r="F93" s="110"/>
      <c r="G93" s="112"/>
      <c r="H93" s="114"/>
      <c r="I93" s="114"/>
      <c r="J93" s="114"/>
      <c r="K93" s="114"/>
    </row>
    <row r="94" spans="1:11" ht="15.6" x14ac:dyDescent="0.3">
      <c r="A94" s="88">
        <v>2057</v>
      </c>
      <c r="B94" s="90"/>
      <c r="C94" s="34"/>
      <c r="D94" s="34"/>
      <c r="E94" s="109"/>
      <c r="F94" s="110"/>
      <c r="G94" s="112"/>
      <c r="H94" s="114"/>
      <c r="I94" s="114"/>
      <c r="J94" s="114"/>
      <c r="K94" s="114"/>
    </row>
    <row r="95" spans="1:11" ht="15.6" x14ac:dyDescent="0.3">
      <c r="A95" s="106">
        <v>2058</v>
      </c>
      <c r="B95" s="90"/>
      <c r="C95" s="34"/>
      <c r="D95" s="34"/>
      <c r="E95" s="109"/>
      <c r="F95" s="110"/>
      <c r="G95" s="112"/>
      <c r="H95" s="114"/>
      <c r="I95" s="114"/>
      <c r="J95" s="114"/>
      <c r="K95" s="114"/>
    </row>
    <row r="96" spans="1:11" ht="15.6" x14ac:dyDescent="0.3">
      <c r="A96" s="106">
        <v>2059</v>
      </c>
      <c r="B96" s="90"/>
      <c r="C96" s="34"/>
      <c r="D96" s="34"/>
      <c r="E96" s="109"/>
      <c r="F96" s="110"/>
      <c r="G96" s="112"/>
      <c r="H96" s="114"/>
      <c r="I96" s="114"/>
      <c r="J96" s="114"/>
      <c r="K96" s="114"/>
    </row>
    <row r="97" spans="1:11" ht="15.6" x14ac:dyDescent="0.3">
      <c r="A97" s="106">
        <v>2060</v>
      </c>
      <c r="B97" s="90"/>
      <c r="C97" s="34"/>
      <c r="D97" s="34"/>
      <c r="E97" s="109">
        <f>($E$223*A97+$E$224)</f>
        <v>0.34339311222235391</v>
      </c>
      <c r="F97" s="110">
        <f>($F$223*A97+$F$224)</f>
        <v>0.25856736799081137</v>
      </c>
      <c r="G97" s="112"/>
      <c r="H97" s="114"/>
      <c r="I97" s="114"/>
      <c r="J97" s="114"/>
      <c r="K97" s="114"/>
    </row>
    <row r="98" spans="1:11" ht="15.6" x14ac:dyDescent="0.3">
      <c r="A98" s="88">
        <v>2061</v>
      </c>
      <c r="B98" s="90"/>
      <c r="C98" s="34"/>
      <c r="D98" s="34"/>
      <c r="E98" s="109"/>
      <c r="F98" s="110"/>
      <c r="G98" s="112"/>
      <c r="H98" s="114"/>
      <c r="I98" s="114"/>
      <c r="J98" s="114"/>
      <c r="K98" s="114"/>
    </row>
    <row r="99" spans="1:11" ht="15.6" x14ac:dyDescent="0.3">
      <c r="A99" s="106">
        <v>2062</v>
      </c>
      <c r="B99" s="90"/>
      <c r="C99" s="34"/>
      <c r="D99" s="34"/>
      <c r="E99" s="109"/>
      <c r="F99" s="110"/>
      <c r="G99" s="112"/>
      <c r="H99" s="114"/>
      <c r="I99" s="114"/>
      <c r="J99" s="114"/>
      <c r="K99" s="114"/>
    </row>
    <row r="100" spans="1:11" ht="15.6" x14ac:dyDescent="0.3">
      <c r="A100" s="106">
        <v>2063</v>
      </c>
      <c r="B100" s="90"/>
      <c r="C100" s="34"/>
      <c r="D100" s="34"/>
      <c r="E100" s="109"/>
      <c r="F100" s="110"/>
      <c r="G100" s="112"/>
      <c r="H100" s="114"/>
      <c r="I100" s="114"/>
      <c r="J100" s="114"/>
      <c r="K100" s="114"/>
    </row>
    <row r="101" spans="1:11" ht="15.6" x14ac:dyDescent="0.3">
      <c r="A101" s="106">
        <v>2064</v>
      </c>
      <c r="B101" s="90"/>
      <c r="C101" s="34"/>
      <c r="D101" s="34"/>
      <c r="E101" s="109"/>
      <c r="F101" s="110"/>
      <c r="G101" s="112"/>
      <c r="H101" s="114"/>
      <c r="I101" s="114"/>
      <c r="J101" s="114"/>
      <c r="K101" s="114"/>
    </row>
    <row r="102" spans="1:11" ht="15.6" x14ac:dyDescent="0.3">
      <c r="A102" s="88">
        <v>2065</v>
      </c>
      <c r="B102" s="90"/>
      <c r="C102" s="34"/>
      <c r="D102" s="34"/>
      <c r="E102" s="109"/>
      <c r="F102" s="110"/>
      <c r="G102" s="112"/>
      <c r="H102" s="114"/>
      <c r="I102" s="114"/>
      <c r="J102" s="114"/>
      <c r="K102" s="114"/>
    </row>
    <row r="103" spans="1:11" ht="15.6" x14ac:dyDescent="0.3">
      <c r="A103" s="106">
        <v>2066</v>
      </c>
      <c r="B103" s="90"/>
      <c r="C103" s="34"/>
      <c r="D103" s="34"/>
      <c r="E103" s="109"/>
      <c r="F103" s="110"/>
      <c r="G103" s="112"/>
      <c r="H103" s="114"/>
      <c r="I103" s="114"/>
      <c r="J103" s="114"/>
      <c r="K103" s="114"/>
    </row>
    <row r="104" spans="1:11" ht="15.6" x14ac:dyDescent="0.3">
      <c r="A104" s="106">
        <v>2067</v>
      </c>
      <c r="B104" s="90"/>
      <c r="C104" s="34"/>
      <c r="D104" s="34"/>
      <c r="E104" s="109"/>
      <c r="F104" s="110"/>
      <c r="G104" s="112"/>
      <c r="H104" s="114"/>
      <c r="I104" s="114"/>
      <c r="J104" s="114"/>
      <c r="K104" s="114"/>
    </row>
    <row r="105" spans="1:11" ht="15.6" x14ac:dyDescent="0.3">
      <c r="A105" s="106">
        <v>2068</v>
      </c>
      <c r="B105" s="90"/>
      <c r="C105" s="34"/>
      <c r="D105" s="34"/>
      <c r="E105" s="109"/>
      <c r="F105" s="110"/>
      <c r="G105" s="112"/>
      <c r="H105" s="114"/>
      <c r="I105" s="114"/>
      <c r="J105" s="114"/>
      <c r="K105" s="114"/>
    </row>
    <row r="106" spans="1:11" ht="15.6" x14ac:dyDescent="0.3">
      <c r="A106" s="88">
        <v>2069</v>
      </c>
      <c r="B106" s="90"/>
      <c r="C106" s="34"/>
      <c r="D106" s="34"/>
      <c r="E106" s="109"/>
      <c r="F106" s="110"/>
      <c r="G106" s="112"/>
      <c r="H106" s="114"/>
      <c r="I106" s="114"/>
      <c r="J106" s="114"/>
      <c r="K106" s="114"/>
    </row>
    <row r="107" spans="1:11" ht="15.6" x14ac:dyDescent="0.3">
      <c r="A107" s="106">
        <v>2070</v>
      </c>
      <c r="B107" s="90"/>
      <c r="C107" s="34"/>
      <c r="D107" s="34"/>
      <c r="E107" s="109"/>
      <c r="F107" s="110"/>
      <c r="G107" s="112"/>
      <c r="H107" s="114"/>
      <c r="I107" s="114"/>
      <c r="J107" s="114"/>
      <c r="K107" s="114"/>
    </row>
    <row r="108" spans="1:11" ht="15.6" x14ac:dyDescent="0.3">
      <c r="A108" s="106">
        <v>2071</v>
      </c>
      <c r="B108" s="90"/>
      <c r="C108" s="34"/>
      <c r="D108" s="34"/>
      <c r="E108" s="109"/>
      <c r="F108" s="110"/>
      <c r="G108" s="112"/>
      <c r="H108" s="114"/>
      <c r="I108" s="114"/>
      <c r="J108" s="114"/>
      <c r="K108" s="114"/>
    </row>
    <row r="109" spans="1:11" ht="15.6" x14ac:dyDescent="0.3">
      <c r="A109" s="106">
        <v>2072</v>
      </c>
      <c r="B109" s="90"/>
      <c r="C109" s="34"/>
      <c r="D109" s="34"/>
      <c r="E109" s="109"/>
      <c r="F109" s="110"/>
      <c r="G109" s="112"/>
      <c r="H109" s="114"/>
      <c r="I109" s="114"/>
      <c r="J109" s="114"/>
      <c r="K109" s="114"/>
    </row>
    <row r="110" spans="1:11" ht="15.6" x14ac:dyDescent="0.3">
      <c r="A110" s="88">
        <v>2073</v>
      </c>
      <c r="B110" s="90"/>
      <c r="C110" s="34"/>
      <c r="D110" s="34"/>
      <c r="E110" s="109"/>
      <c r="F110" s="110"/>
      <c r="G110" s="112"/>
      <c r="H110" s="114"/>
      <c r="I110" s="114"/>
      <c r="J110" s="114"/>
      <c r="K110" s="114"/>
    </row>
    <row r="111" spans="1:11" ht="15.6" x14ac:dyDescent="0.3">
      <c r="A111" s="106">
        <v>2074</v>
      </c>
      <c r="B111" s="90"/>
      <c r="C111" s="34"/>
      <c r="D111" s="34"/>
      <c r="E111" s="109"/>
      <c r="F111" s="110"/>
      <c r="G111" s="112"/>
      <c r="H111" s="114"/>
      <c r="I111" s="114"/>
      <c r="J111" s="114"/>
      <c r="K111" s="114"/>
    </row>
    <row r="112" spans="1:11" ht="15.6" x14ac:dyDescent="0.3">
      <c r="A112" s="106">
        <v>2075</v>
      </c>
      <c r="B112" s="90"/>
      <c r="C112" s="34"/>
      <c r="D112" s="34"/>
      <c r="E112" s="109"/>
      <c r="F112" s="110"/>
      <c r="G112" s="112"/>
      <c r="H112" s="114"/>
      <c r="I112" s="114"/>
      <c r="J112" s="114"/>
      <c r="K112" s="114"/>
    </row>
    <row r="113" spans="1:11" ht="15.6" x14ac:dyDescent="0.3">
      <c r="A113" s="106">
        <v>2076</v>
      </c>
      <c r="B113" s="90"/>
      <c r="C113" s="34"/>
      <c r="D113" s="34"/>
      <c r="E113" s="109"/>
      <c r="F113" s="110"/>
      <c r="G113" s="112"/>
      <c r="H113" s="114"/>
      <c r="I113" s="114"/>
      <c r="J113" s="114"/>
      <c r="K113" s="114"/>
    </row>
    <row r="114" spans="1:11" ht="15.6" x14ac:dyDescent="0.3">
      <c r="A114" s="88">
        <v>2077</v>
      </c>
      <c r="B114" s="90"/>
      <c r="C114" s="34"/>
      <c r="D114" s="34"/>
      <c r="E114" s="109"/>
      <c r="F114" s="110"/>
      <c r="G114" s="112"/>
      <c r="H114" s="114"/>
      <c r="I114" s="114"/>
      <c r="J114" s="114"/>
      <c r="K114" s="114"/>
    </row>
    <row r="115" spans="1:11" ht="15.6" x14ac:dyDescent="0.3">
      <c r="A115" s="106">
        <v>2078</v>
      </c>
      <c r="B115" s="90"/>
      <c r="C115" s="34"/>
      <c r="D115" s="34"/>
      <c r="E115" s="109"/>
      <c r="F115" s="110"/>
      <c r="G115" s="112"/>
      <c r="H115" s="114"/>
      <c r="I115" s="114"/>
      <c r="J115" s="114"/>
      <c r="K115" s="114"/>
    </row>
    <row r="116" spans="1:11" ht="15.6" x14ac:dyDescent="0.3">
      <c r="A116" s="106">
        <v>2079</v>
      </c>
      <c r="B116" s="90"/>
      <c r="C116" s="34"/>
      <c r="D116" s="34"/>
      <c r="E116" s="109"/>
      <c r="F116" s="110"/>
      <c r="G116" s="112"/>
      <c r="H116" s="114"/>
      <c r="I116" s="114"/>
      <c r="J116" s="114"/>
      <c r="K116" s="114"/>
    </row>
    <row r="117" spans="1:11" ht="15.6" x14ac:dyDescent="0.3">
      <c r="A117" s="106">
        <v>2080</v>
      </c>
      <c r="B117" s="90"/>
      <c r="C117" s="34"/>
      <c r="D117" s="34"/>
      <c r="E117" s="109">
        <f>($E$223*A117+$E$224)</f>
        <v>0.41809031532870389</v>
      </c>
      <c r="F117" s="110">
        <f>($F$223*A117+$F$224)</f>
        <v>0.31631814274522974</v>
      </c>
      <c r="G117" s="112"/>
      <c r="H117" s="114"/>
      <c r="I117" s="114"/>
      <c r="J117" s="114"/>
      <c r="K117" s="114"/>
    </row>
    <row r="118" spans="1:11" ht="15.6" x14ac:dyDescent="0.3">
      <c r="A118" s="88">
        <v>2081</v>
      </c>
      <c r="B118" s="90"/>
      <c r="C118" s="34"/>
      <c r="D118" s="34"/>
      <c r="E118" s="109"/>
      <c r="F118" s="110"/>
      <c r="G118" s="112"/>
      <c r="H118" s="114"/>
      <c r="I118" s="114"/>
      <c r="J118" s="114"/>
      <c r="K118" s="114"/>
    </row>
    <row r="119" spans="1:11" ht="15.6" x14ac:dyDescent="0.3">
      <c r="A119" s="106">
        <v>2082</v>
      </c>
      <c r="B119" s="90"/>
      <c r="C119" s="34"/>
      <c r="D119" s="34"/>
      <c r="E119" s="109"/>
      <c r="F119" s="110"/>
      <c r="G119" s="112"/>
      <c r="H119" s="114"/>
      <c r="I119" s="114"/>
      <c r="J119" s="114"/>
      <c r="K119" s="114"/>
    </row>
    <row r="120" spans="1:11" ht="15.6" x14ac:dyDescent="0.3">
      <c r="A120" s="106">
        <v>2083</v>
      </c>
      <c r="B120" s="90"/>
      <c r="C120" s="34"/>
      <c r="D120" s="34"/>
      <c r="E120" s="109"/>
      <c r="F120" s="110"/>
      <c r="G120" s="112"/>
      <c r="H120" s="114"/>
      <c r="I120" s="114"/>
      <c r="J120" s="114"/>
      <c r="K120" s="114"/>
    </row>
    <row r="121" spans="1:11" ht="15.6" x14ac:dyDescent="0.3">
      <c r="A121" s="106">
        <v>2084</v>
      </c>
      <c r="B121" s="90"/>
      <c r="C121" s="34"/>
      <c r="D121" s="34"/>
      <c r="E121" s="109"/>
      <c r="F121" s="110"/>
      <c r="G121" s="112"/>
      <c r="H121" s="114"/>
      <c r="I121" s="114"/>
      <c r="J121" s="114"/>
      <c r="K121" s="114"/>
    </row>
    <row r="122" spans="1:11" ht="15.6" x14ac:dyDescent="0.3">
      <c r="A122" s="88">
        <v>2085</v>
      </c>
      <c r="B122" s="90"/>
      <c r="C122" s="34"/>
      <c r="D122" s="34"/>
      <c r="E122" s="109"/>
      <c r="F122" s="110"/>
      <c r="G122" s="112"/>
      <c r="H122" s="114"/>
      <c r="I122" s="114"/>
      <c r="J122" s="114"/>
      <c r="K122" s="114"/>
    </row>
    <row r="123" spans="1:11" ht="15.6" x14ac:dyDescent="0.3">
      <c r="A123" s="106">
        <v>2086</v>
      </c>
      <c r="B123" s="90"/>
      <c r="C123" s="34"/>
      <c r="D123" s="34"/>
      <c r="E123" s="109"/>
      <c r="F123" s="110"/>
      <c r="G123" s="112"/>
      <c r="H123" s="114"/>
      <c r="I123" s="114"/>
      <c r="J123" s="114"/>
      <c r="K123" s="114"/>
    </row>
    <row r="124" spans="1:11" ht="15.6" x14ac:dyDescent="0.3">
      <c r="A124" s="106">
        <v>2087</v>
      </c>
      <c r="B124" s="90"/>
      <c r="C124" s="34"/>
      <c r="D124" s="34"/>
      <c r="E124" s="109"/>
      <c r="F124" s="110"/>
      <c r="G124" s="115"/>
      <c r="H124" s="1"/>
      <c r="I124" s="1"/>
      <c r="J124" s="1"/>
      <c r="K124" s="1"/>
    </row>
    <row r="125" spans="1:11" ht="15.6" x14ac:dyDescent="0.3">
      <c r="A125" s="106">
        <v>2088</v>
      </c>
      <c r="B125" s="90"/>
      <c r="C125" s="34"/>
      <c r="D125" s="34"/>
      <c r="E125" s="109"/>
      <c r="F125" s="110"/>
      <c r="G125" s="1"/>
      <c r="H125" s="1"/>
      <c r="I125" s="1"/>
      <c r="J125" s="1"/>
      <c r="K125" s="1"/>
    </row>
    <row r="126" spans="1:11" ht="15.6" x14ac:dyDescent="0.3">
      <c r="A126" s="88">
        <v>2089</v>
      </c>
      <c r="B126" s="90"/>
      <c r="C126" s="34"/>
      <c r="D126" s="34"/>
      <c r="E126" s="109"/>
      <c r="F126" s="110"/>
      <c r="G126" s="1"/>
      <c r="H126" s="1"/>
      <c r="I126" s="1"/>
      <c r="J126" s="1"/>
      <c r="K126" s="1"/>
    </row>
    <row r="127" spans="1:11" ht="15.6" x14ac:dyDescent="0.3">
      <c r="A127" s="106">
        <v>2090</v>
      </c>
      <c r="B127" s="90"/>
      <c r="C127" s="34"/>
      <c r="D127" s="34"/>
      <c r="E127" s="109"/>
      <c r="F127" s="110"/>
      <c r="G127" s="1"/>
      <c r="H127" s="1"/>
      <c r="I127" s="1"/>
      <c r="J127" s="1"/>
      <c r="K127" s="1"/>
    </row>
    <row r="128" spans="1:11" ht="15.6" x14ac:dyDescent="0.3">
      <c r="A128" s="106">
        <v>2091</v>
      </c>
      <c r="B128" s="90"/>
      <c r="C128" s="34"/>
      <c r="D128" s="34"/>
      <c r="E128" s="109"/>
      <c r="F128" s="110"/>
      <c r="G128" s="1"/>
      <c r="H128" s="1"/>
      <c r="I128" s="1"/>
      <c r="J128" s="1"/>
      <c r="K128" s="1"/>
    </row>
    <row r="129" spans="1:11" ht="15.6" x14ac:dyDescent="0.3">
      <c r="A129" s="106">
        <v>2092</v>
      </c>
      <c r="B129" s="90"/>
      <c r="C129" s="34"/>
      <c r="D129" s="34"/>
      <c r="E129" s="109"/>
      <c r="F129" s="110"/>
      <c r="G129" s="1"/>
      <c r="H129" s="1"/>
      <c r="I129" s="1"/>
      <c r="J129" s="1"/>
      <c r="K129" s="1"/>
    </row>
    <row r="130" spans="1:11" ht="15.6" x14ac:dyDescent="0.3">
      <c r="A130" s="88">
        <v>2093</v>
      </c>
      <c r="B130" s="90"/>
      <c r="C130" s="34"/>
      <c r="D130" s="34"/>
      <c r="E130" s="109"/>
      <c r="F130" s="110"/>
      <c r="G130" s="1"/>
      <c r="H130" s="1"/>
      <c r="I130" s="1"/>
      <c r="J130" s="1"/>
      <c r="K130" s="1"/>
    </row>
    <row r="131" spans="1:11" ht="15.6" x14ac:dyDescent="0.3">
      <c r="A131" s="106">
        <v>2094</v>
      </c>
      <c r="B131" s="90"/>
      <c r="C131" s="34"/>
      <c r="D131" s="34"/>
      <c r="E131" s="109"/>
      <c r="F131" s="110"/>
      <c r="G131" s="1"/>
      <c r="H131" s="1"/>
      <c r="I131" s="1"/>
      <c r="J131" s="1"/>
      <c r="K131" s="1"/>
    </row>
    <row r="132" spans="1:11" ht="15.6" x14ac:dyDescent="0.3">
      <c r="A132" s="106">
        <v>2095</v>
      </c>
      <c r="B132" s="90"/>
      <c r="C132" s="34"/>
      <c r="D132" s="34"/>
      <c r="E132" s="109"/>
      <c r="F132" s="110"/>
      <c r="G132" s="1"/>
      <c r="H132" s="1"/>
      <c r="I132" s="1"/>
      <c r="J132" s="1"/>
      <c r="K132" s="1"/>
    </row>
    <row r="133" spans="1:11" ht="15.6" x14ac:dyDescent="0.3">
      <c r="A133" s="106">
        <v>2096</v>
      </c>
      <c r="B133" s="90"/>
      <c r="C133" s="34"/>
      <c r="D133" s="34"/>
      <c r="E133" s="109"/>
      <c r="F133" s="110"/>
      <c r="G133" s="1"/>
      <c r="H133" s="1"/>
      <c r="I133" s="1"/>
      <c r="J133" s="1"/>
      <c r="K133" s="1"/>
    </row>
    <row r="134" spans="1:11" ht="15.6" x14ac:dyDescent="0.3">
      <c r="A134" s="88">
        <v>2097</v>
      </c>
      <c r="B134" s="90"/>
      <c r="C134" s="34"/>
      <c r="D134" s="34"/>
      <c r="E134" s="109"/>
      <c r="F134" s="110"/>
      <c r="G134" s="1"/>
      <c r="H134" s="1"/>
      <c r="I134" s="1"/>
      <c r="J134" s="1"/>
      <c r="K134" s="1"/>
    </row>
    <row r="135" spans="1:11" ht="15.6" x14ac:dyDescent="0.3">
      <c r="A135" s="106">
        <v>2098</v>
      </c>
      <c r="B135" s="90"/>
      <c r="C135" s="34"/>
      <c r="D135" s="34"/>
      <c r="E135" s="109"/>
      <c r="F135" s="110"/>
      <c r="G135" s="1"/>
      <c r="H135" s="1"/>
      <c r="I135" s="1"/>
      <c r="J135" s="1"/>
      <c r="K135" s="1"/>
    </row>
    <row r="136" spans="1:11" ht="15.6" x14ac:dyDescent="0.3">
      <c r="A136" s="106">
        <v>2099</v>
      </c>
      <c r="B136" s="90"/>
      <c r="C136" s="34"/>
      <c r="D136" s="34"/>
      <c r="E136" s="109"/>
      <c r="F136" s="110"/>
      <c r="G136" s="1"/>
      <c r="H136" s="1"/>
      <c r="I136" s="1"/>
      <c r="J136" s="1"/>
      <c r="K136" s="1"/>
    </row>
    <row r="137" spans="1:11" ht="15.6" x14ac:dyDescent="0.3">
      <c r="A137" s="106">
        <v>2100</v>
      </c>
      <c r="B137" s="90"/>
      <c r="C137" s="34"/>
      <c r="D137" s="34"/>
      <c r="E137" s="109"/>
      <c r="F137" s="110"/>
      <c r="G137" s="1"/>
      <c r="H137" s="1"/>
      <c r="I137" s="1"/>
      <c r="J137" s="1"/>
      <c r="K137" s="1"/>
    </row>
    <row r="138" spans="1:11" ht="15.6" x14ac:dyDescent="0.3">
      <c r="A138" s="88">
        <v>2101</v>
      </c>
      <c r="B138" s="90"/>
      <c r="C138" s="34"/>
      <c r="D138" s="34"/>
      <c r="E138" s="109"/>
      <c r="F138" s="110"/>
      <c r="G138" s="1"/>
      <c r="H138" s="1"/>
      <c r="I138" s="1"/>
      <c r="J138" s="1"/>
      <c r="K138" s="1"/>
    </row>
    <row r="139" spans="1:11" ht="15.6" x14ac:dyDescent="0.3">
      <c r="A139" s="106">
        <v>2102</v>
      </c>
      <c r="B139" s="90"/>
      <c r="C139" s="34"/>
      <c r="D139" s="34"/>
      <c r="E139" s="109">
        <f>($E$223*A139+$E$224)</f>
        <v>0.50025723874568939</v>
      </c>
      <c r="F139" s="110">
        <f t="shared" ref="F139:F181" si="3">($F$223*A139+$F$224)</f>
        <v>0.37984399497509003</v>
      </c>
      <c r="G139" s="1"/>
      <c r="H139" s="1"/>
      <c r="I139" s="1"/>
      <c r="J139" s="1"/>
      <c r="K139" s="1"/>
    </row>
    <row r="140" spans="1:11" ht="15.6" x14ac:dyDescent="0.3">
      <c r="A140" s="106">
        <v>2103</v>
      </c>
      <c r="B140" s="90"/>
      <c r="C140" s="34"/>
      <c r="D140" s="34"/>
      <c r="E140" s="109"/>
      <c r="F140" s="110">
        <f t="shared" si="3"/>
        <v>0.38273153371281055</v>
      </c>
      <c r="G140" s="1"/>
      <c r="H140" s="1"/>
      <c r="I140" s="1"/>
      <c r="J140" s="1"/>
      <c r="K140" s="1"/>
    </row>
    <row r="141" spans="1:11" ht="15.6" x14ac:dyDescent="0.3">
      <c r="A141" s="106">
        <v>2104</v>
      </c>
      <c r="B141" s="90"/>
      <c r="C141" s="34"/>
      <c r="D141" s="34"/>
      <c r="E141" s="109"/>
      <c r="F141" s="110">
        <f t="shared" si="3"/>
        <v>0.38561907245053195</v>
      </c>
      <c r="G141" s="1"/>
      <c r="H141" s="1"/>
      <c r="I141" s="1"/>
      <c r="J141" s="1"/>
      <c r="K141" s="1"/>
    </row>
    <row r="142" spans="1:11" ht="15.6" x14ac:dyDescent="0.3">
      <c r="A142" s="88">
        <v>2105</v>
      </c>
      <c r="B142" s="90"/>
      <c r="C142" s="34"/>
      <c r="D142" s="34"/>
      <c r="E142" s="109"/>
      <c r="F142" s="110">
        <f t="shared" si="3"/>
        <v>0.38850661118825247</v>
      </c>
      <c r="G142" s="1"/>
      <c r="H142" s="1"/>
      <c r="I142" s="1"/>
      <c r="J142" s="1"/>
      <c r="K142" s="1"/>
    </row>
    <row r="143" spans="1:11" ht="15.6" x14ac:dyDescent="0.3">
      <c r="A143" s="106">
        <v>2106</v>
      </c>
      <c r="B143" s="90"/>
      <c r="C143" s="34"/>
      <c r="D143" s="34"/>
      <c r="E143" s="109"/>
      <c r="F143" s="110">
        <f t="shared" si="3"/>
        <v>0.39139414992597388</v>
      </c>
      <c r="G143" s="1"/>
      <c r="H143" s="1"/>
      <c r="I143" s="1"/>
      <c r="J143" s="1"/>
      <c r="K143" s="1"/>
    </row>
    <row r="144" spans="1:11" ht="15.6" x14ac:dyDescent="0.3">
      <c r="A144" s="106">
        <v>2107</v>
      </c>
      <c r="B144" s="90"/>
      <c r="C144" s="34"/>
      <c r="D144" s="34"/>
      <c r="E144" s="109"/>
      <c r="F144" s="110">
        <f t="shared" si="3"/>
        <v>0.3942816886636944</v>
      </c>
      <c r="G144" s="1"/>
      <c r="H144" s="1"/>
      <c r="I144" s="1"/>
      <c r="J144" s="1"/>
      <c r="K144" s="1"/>
    </row>
    <row r="145" spans="1:11" ht="15.6" x14ac:dyDescent="0.3">
      <c r="A145" s="106">
        <v>2108</v>
      </c>
      <c r="B145" s="90"/>
      <c r="C145" s="34"/>
      <c r="D145" s="34"/>
      <c r="E145" s="109"/>
      <c r="F145" s="110">
        <f t="shared" si="3"/>
        <v>0.3971692274014158</v>
      </c>
      <c r="G145" s="1"/>
      <c r="H145" s="1"/>
      <c r="I145" s="1"/>
      <c r="J145" s="1"/>
      <c r="K145" s="1"/>
    </row>
    <row r="146" spans="1:11" ht="15.6" x14ac:dyDescent="0.3">
      <c r="A146" s="88">
        <v>2109</v>
      </c>
      <c r="B146" s="90"/>
      <c r="C146" s="34"/>
      <c r="D146" s="34"/>
      <c r="E146" s="109"/>
      <c r="F146" s="110">
        <f t="shared" si="3"/>
        <v>0.40005676613913632</v>
      </c>
      <c r="G146" s="1"/>
      <c r="H146" s="1"/>
      <c r="I146" s="1"/>
      <c r="J146" s="1"/>
      <c r="K146" s="1"/>
    </row>
    <row r="147" spans="1:11" ht="15.6" x14ac:dyDescent="0.3">
      <c r="A147" s="106">
        <v>2110</v>
      </c>
      <c r="B147" s="90"/>
      <c r="C147" s="34"/>
      <c r="D147" s="34"/>
      <c r="E147" s="109"/>
      <c r="F147" s="110">
        <f t="shared" si="3"/>
        <v>0.40294430487685773</v>
      </c>
      <c r="G147" s="1"/>
      <c r="H147" s="1"/>
      <c r="I147" s="1"/>
      <c r="J147" s="1"/>
      <c r="K147" s="1"/>
    </row>
    <row r="148" spans="1:11" ht="15.6" x14ac:dyDescent="0.3">
      <c r="A148" s="106">
        <v>2111</v>
      </c>
      <c r="B148" s="90"/>
      <c r="C148" s="34"/>
      <c r="D148" s="34"/>
      <c r="E148" s="109"/>
      <c r="F148" s="110">
        <f t="shared" si="3"/>
        <v>0.40583184361457825</v>
      </c>
      <c r="G148" s="1"/>
      <c r="H148" s="1"/>
      <c r="I148" s="1"/>
      <c r="J148" s="1"/>
      <c r="K148" s="1"/>
    </row>
    <row r="149" spans="1:11" ht="15.6" x14ac:dyDescent="0.3">
      <c r="A149" s="106">
        <v>2112</v>
      </c>
      <c r="B149" s="90"/>
      <c r="C149" s="34"/>
      <c r="D149" s="34"/>
      <c r="E149" s="109"/>
      <c r="F149" s="110">
        <f t="shared" si="3"/>
        <v>0.40871938235229877</v>
      </c>
      <c r="G149" s="1"/>
      <c r="H149" s="1"/>
      <c r="I149" s="1"/>
      <c r="J149" s="1"/>
      <c r="K149" s="1"/>
    </row>
    <row r="150" spans="1:11" ht="15.6" x14ac:dyDescent="0.3">
      <c r="A150" s="88">
        <v>2113</v>
      </c>
      <c r="B150" s="90"/>
      <c r="C150" s="34"/>
      <c r="D150" s="34"/>
      <c r="E150" s="109"/>
      <c r="F150" s="110">
        <f t="shared" si="3"/>
        <v>0.41160692109002017</v>
      </c>
      <c r="G150" s="1"/>
      <c r="H150" s="1"/>
      <c r="I150" s="1"/>
      <c r="J150" s="1"/>
      <c r="K150" s="1"/>
    </row>
    <row r="151" spans="1:11" ht="15.6" x14ac:dyDescent="0.3">
      <c r="A151" s="106">
        <v>2114</v>
      </c>
      <c r="B151" s="90"/>
      <c r="C151" s="34"/>
      <c r="D151" s="34"/>
      <c r="E151" s="109"/>
      <c r="F151" s="110">
        <f t="shared" si="3"/>
        <v>0.41449445982774069</v>
      </c>
      <c r="G151" s="1"/>
      <c r="H151" s="1"/>
      <c r="I151" s="1"/>
      <c r="J151" s="1"/>
      <c r="K151" s="1"/>
    </row>
    <row r="152" spans="1:11" ht="15.6" x14ac:dyDescent="0.3">
      <c r="A152" s="106">
        <v>2115</v>
      </c>
      <c r="B152" s="90"/>
      <c r="C152" s="34"/>
      <c r="D152" s="34"/>
      <c r="E152" s="109"/>
      <c r="F152" s="110">
        <f t="shared" si="3"/>
        <v>0.4173819985654621</v>
      </c>
      <c r="G152" s="1"/>
      <c r="H152" s="1"/>
      <c r="I152" s="1"/>
      <c r="J152" s="1"/>
      <c r="K152" s="1"/>
    </row>
    <row r="153" spans="1:11" ht="15.6" x14ac:dyDescent="0.3">
      <c r="A153" s="106">
        <v>2116</v>
      </c>
      <c r="B153" s="90"/>
      <c r="C153" s="34"/>
      <c r="D153" s="34"/>
      <c r="E153" s="109"/>
      <c r="F153" s="110">
        <f t="shared" si="3"/>
        <v>0.42026953730318262</v>
      </c>
      <c r="G153" s="1"/>
      <c r="H153" s="1"/>
      <c r="I153" s="1"/>
      <c r="J153" s="1"/>
      <c r="K153" s="1"/>
    </row>
    <row r="154" spans="1:11" ht="15.6" x14ac:dyDescent="0.3">
      <c r="A154" s="88">
        <v>2117</v>
      </c>
      <c r="B154" s="90"/>
      <c r="C154" s="34"/>
      <c r="D154" s="34"/>
      <c r="E154" s="109"/>
      <c r="F154" s="110">
        <f t="shared" si="3"/>
        <v>0.42315707604090402</v>
      </c>
      <c r="G154" s="1"/>
      <c r="H154" s="1"/>
      <c r="I154" s="1"/>
      <c r="J154" s="1"/>
      <c r="K154" s="1"/>
    </row>
    <row r="155" spans="1:11" ht="15.6" x14ac:dyDescent="0.3">
      <c r="A155" s="106">
        <v>2118</v>
      </c>
      <c r="B155" s="90"/>
      <c r="C155" s="34"/>
      <c r="D155" s="34"/>
      <c r="E155" s="109"/>
      <c r="F155" s="110">
        <f t="shared" si="3"/>
        <v>0.42604461477862454</v>
      </c>
      <c r="G155" s="1"/>
      <c r="H155" s="1"/>
      <c r="I155" s="1"/>
      <c r="J155" s="1"/>
      <c r="K155" s="1"/>
    </row>
    <row r="156" spans="1:11" ht="15.6" x14ac:dyDescent="0.3">
      <c r="A156" s="106">
        <v>2119</v>
      </c>
      <c r="B156" s="90"/>
      <c r="C156" s="34"/>
      <c r="D156" s="34"/>
      <c r="E156" s="109"/>
      <c r="F156" s="110">
        <f t="shared" si="3"/>
        <v>0.42893215351634595</v>
      </c>
      <c r="G156" s="1"/>
      <c r="H156" s="1"/>
      <c r="I156" s="1"/>
      <c r="J156" s="1"/>
      <c r="K156" s="1"/>
    </row>
    <row r="157" spans="1:11" ht="15.6" x14ac:dyDescent="0.3">
      <c r="A157" s="106">
        <v>2120</v>
      </c>
      <c r="B157" s="90"/>
      <c r="C157" s="34"/>
      <c r="D157" s="34"/>
      <c r="E157" s="109"/>
      <c r="F157" s="110">
        <f t="shared" si="3"/>
        <v>0.43181969225406647</v>
      </c>
      <c r="G157" s="1"/>
      <c r="H157" s="1"/>
      <c r="I157" s="1"/>
      <c r="J157" s="1"/>
      <c r="K157" s="1"/>
    </row>
    <row r="158" spans="1:11" ht="15.6" x14ac:dyDescent="0.3">
      <c r="A158" s="88">
        <v>2121</v>
      </c>
      <c r="B158" s="90"/>
      <c r="C158" s="34"/>
      <c r="D158" s="34"/>
      <c r="E158" s="109"/>
      <c r="F158" s="110">
        <f t="shared" si="3"/>
        <v>0.43470723099178699</v>
      </c>
      <c r="G158" s="1"/>
      <c r="H158" s="1"/>
      <c r="I158" s="1"/>
      <c r="J158" s="1"/>
      <c r="K158" s="1"/>
    </row>
    <row r="159" spans="1:11" ht="15.6" x14ac:dyDescent="0.3">
      <c r="A159" s="106">
        <v>2122</v>
      </c>
      <c r="B159" s="90"/>
      <c r="C159" s="34"/>
      <c r="D159" s="34"/>
      <c r="E159" s="109"/>
      <c r="F159" s="110">
        <f t="shared" si="3"/>
        <v>0.43759476972950839</v>
      </c>
      <c r="G159" s="1"/>
      <c r="H159" s="1"/>
      <c r="I159" s="1"/>
      <c r="J159" s="1"/>
      <c r="K159" s="1"/>
    </row>
    <row r="160" spans="1:11" ht="15.6" x14ac:dyDescent="0.3">
      <c r="A160" s="106">
        <v>2123</v>
      </c>
      <c r="B160" s="90"/>
      <c r="C160" s="34"/>
      <c r="D160" s="34"/>
      <c r="E160" s="109"/>
      <c r="F160" s="110">
        <f t="shared" si="3"/>
        <v>0.44048230846722891</v>
      </c>
      <c r="G160" s="1"/>
      <c r="H160" s="1"/>
      <c r="I160" s="1"/>
      <c r="J160" s="1"/>
      <c r="K160" s="1"/>
    </row>
    <row r="161" spans="1:11" ht="15.6" x14ac:dyDescent="0.3">
      <c r="A161" s="106">
        <v>2124</v>
      </c>
      <c r="B161" s="90"/>
      <c r="C161" s="34"/>
      <c r="D161" s="34"/>
      <c r="E161" s="109"/>
      <c r="F161" s="110">
        <f t="shared" si="3"/>
        <v>0.44336984720495032</v>
      </c>
      <c r="G161" s="1"/>
      <c r="H161" s="1"/>
      <c r="I161" s="1"/>
      <c r="J161" s="1"/>
      <c r="K161" s="1"/>
    </row>
    <row r="162" spans="1:11" ht="15.6" x14ac:dyDescent="0.3">
      <c r="A162" s="88">
        <v>2125</v>
      </c>
      <c r="B162" s="90"/>
      <c r="C162" s="34"/>
      <c r="D162" s="34"/>
      <c r="E162" s="109"/>
      <c r="F162" s="110">
        <f t="shared" si="3"/>
        <v>0.44625738594267084</v>
      </c>
      <c r="G162" s="1"/>
      <c r="H162" s="1"/>
      <c r="I162" s="1"/>
      <c r="J162" s="1"/>
      <c r="K162" s="1"/>
    </row>
    <row r="163" spans="1:11" ht="15.6" x14ac:dyDescent="0.3">
      <c r="A163" s="106">
        <v>2126</v>
      </c>
      <c r="B163" s="90"/>
      <c r="C163" s="34"/>
      <c r="D163" s="34"/>
      <c r="E163" s="109"/>
      <c r="F163" s="110">
        <f t="shared" si="3"/>
        <v>0.44914492468039224</v>
      </c>
      <c r="G163" s="1"/>
      <c r="H163" s="1"/>
      <c r="I163" s="1"/>
      <c r="J163" s="1"/>
      <c r="K163" s="1"/>
    </row>
    <row r="164" spans="1:11" ht="15.6" x14ac:dyDescent="0.3">
      <c r="A164" s="106">
        <v>2127</v>
      </c>
      <c r="B164" s="90"/>
      <c r="C164" s="34"/>
      <c r="D164" s="34"/>
      <c r="E164" s="109"/>
      <c r="F164" s="110">
        <f t="shared" si="3"/>
        <v>0.45203246341811276</v>
      </c>
      <c r="G164" s="1"/>
      <c r="H164" s="1"/>
      <c r="I164" s="1"/>
      <c r="J164" s="1"/>
      <c r="K164" s="1"/>
    </row>
    <row r="165" spans="1:11" ht="15.6" x14ac:dyDescent="0.3">
      <c r="A165" s="106">
        <v>2128</v>
      </c>
      <c r="B165" s="90"/>
      <c r="C165" s="34"/>
      <c r="D165" s="34"/>
      <c r="E165" s="109"/>
      <c r="F165" s="110">
        <f t="shared" si="3"/>
        <v>0.45492000215583417</v>
      </c>
      <c r="G165" s="1"/>
      <c r="H165" s="1"/>
      <c r="I165" s="1"/>
      <c r="J165" s="1"/>
      <c r="K165" s="1"/>
    </row>
    <row r="166" spans="1:11" ht="15.6" x14ac:dyDescent="0.3">
      <c r="A166" s="88">
        <v>2129</v>
      </c>
      <c r="B166" s="90"/>
      <c r="C166" s="34"/>
      <c r="D166" s="34"/>
      <c r="E166" s="109"/>
      <c r="F166" s="110">
        <f t="shared" si="3"/>
        <v>0.45780754089355469</v>
      </c>
      <c r="G166" s="1"/>
      <c r="H166" s="1"/>
      <c r="I166" s="1"/>
      <c r="J166" s="1"/>
      <c r="K166" s="1"/>
    </row>
    <row r="167" spans="1:11" ht="15.6" x14ac:dyDescent="0.3">
      <c r="A167" s="106">
        <v>2130</v>
      </c>
      <c r="B167" s="90"/>
      <c r="C167" s="34"/>
      <c r="D167" s="34"/>
      <c r="E167" s="109"/>
      <c r="F167" s="110">
        <f t="shared" si="3"/>
        <v>0.46069507963127521</v>
      </c>
      <c r="G167" s="1"/>
      <c r="H167" s="1"/>
      <c r="I167" s="1"/>
      <c r="J167" s="1"/>
      <c r="K167" s="1"/>
    </row>
    <row r="168" spans="1:11" ht="15.6" x14ac:dyDescent="0.3">
      <c r="A168" s="106">
        <v>2131</v>
      </c>
      <c r="B168" s="90"/>
      <c r="C168" s="34"/>
      <c r="D168" s="34"/>
      <c r="E168" s="109"/>
      <c r="F168" s="110">
        <f t="shared" si="3"/>
        <v>0.46358261836899661</v>
      </c>
      <c r="G168" s="1"/>
      <c r="H168" s="1"/>
      <c r="I168" s="1"/>
      <c r="J168" s="1"/>
      <c r="K168" s="1"/>
    </row>
    <row r="169" spans="1:11" ht="15.6" x14ac:dyDescent="0.3">
      <c r="A169" s="106">
        <v>2132</v>
      </c>
      <c r="B169" s="90"/>
      <c r="C169" s="34"/>
      <c r="D169" s="34"/>
      <c r="E169" s="109"/>
      <c r="F169" s="110">
        <f t="shared" si="3"/>
        <v>0.46647015710671713</v>
      </c>
      <c r="G169" s="1"/>
      <c r="H169" s="1"/>
      <c r="I169" s="1"/>
      <c r="J169" s="1"/>
      <c r="K169" s="1"/>
    </row>
    <row r="170" spans="1:11" ht="15.6" x14ac:dyDescent="0.3">
      <c r="A170" s="88">
        <v>2133</v>
      </c>
      <c r="B170" s="90"/>
      <c r="C170" s="34"/>
      <c r="D170" s="34"/>
      <c r="E170" s="109"/>
      <c r="F170" s="110">
        <f t="shared" si="3"/>
        <v>0.46935769584443854</v>
      </c>
      <c r="G170" s="1"/>
      <c r="H170" s="1"/>
      <c r="I170" s="1"/>
      <c r="J170" s="1"/>
      <c r="K170" s="1"/>
    </row>
    <row r="171" spans="1:11" ht="15.6" x14ac:dyDescent="0.3">
      <c r="A171" s="106">
        <v>2134</v>
      </c>
      <c r="B171" s="90"/>
      <c r="C171" s="34"/>
      <c r="D171" s="34"/>
      <c r="E171" s="109"/>
      <c r="F171" s="110">
        <f t="shared" si="3"/>
        <v>0.47224523458215906</v>
      </c>
      <c r="G171" s="1"/>
      <c r="H171" s="1"/>
      <c r="I171" s="1"/>
      <c r="J171" s="1"/>
      <c r="K171" s="1"/>
    </row>
    <row r="172" spans="1:11" ht="15.6" x14ac:dyDescent="0.3">
      <c r="A172" s="106">
        <v>2135</v>
      </c>
      <c r="B172" s="90"/>
      <c r="C172" s="34"/>
      <c r="D172" s="34"/>
      <c r="E172" s="109"/>
      <c r="F172" s="110">
        <f t="shared" si="3"/>
        <v>0.47513277331988046</v>
      </c>
      <c r="G172" s="1"/>
      <c r="H172" s="1"/>
      <c r="I172" s="1"/>
      <c r="J172" s="1"/>
      <c r="K172" s="1"/>
    </row>
    <row r="173" spans="1:11" ht="15.6" x14ac:dyDescent="0.3">
      <c r="A173" s="106">
        <v>2136</v>
      </c>
      <c r="B173" s="90"/>
      <c r="C173" s="34"/>
      <c r="D173" s="34"/>
      <c r="E173" s="109"/>
      <c r="F173" s="110">
        <f t="shared" si="3"/>
        <v>0.47802031205760098</v>
      </c>
      <c r="G173" s="1"/>
      <c r="H173" s="1"/>
      <c r="I173" s="1"/>
      <c r="J173" s="1"/>
      <c r="K173" s="1"/>
    </row>
    <row r="174" spans="1:11" ht="15.6" x14ac:dyDescent="0.3">
      <c r="A174" s="88">
        <v>2137</v>
      </c>
      <c r="B174" s="90"/>
      <c r="C174" s="34"/>
      <c r="D174" s="34"/>
      <c r="E174" s="109"/>
      <c r="F174" s="110">
        <f t="shared" si="3"/>
        <v>0.48090785079532239</v>
      </c>
      <c r="G174" s="1"/>
      <c r="H174" s="1"/>
      <c r="I174" s="1"/>
      <c r="J174" s="1"/>
      <c r="K174" s="1"/>
    </row>
    <row r="175" spans="1:11" ht="15.6" x14ac:dyDescent="0.3">
      <c r="A175" s="106">
        <v>2138</v>
      </c>
      <c r="B175" s="90"/>
      <c r="C175" s="34"/>
      <c r="D175" s="34"/>
      <c r="E175" s="109"/>
      <c r="F175" s="110">
        <f t="shared" si="3"/>
        <v>0.48379538953304291</v>
      </c>
      <c r="G175" s="1"/>
      <c r="H175" s="1"/>
      <c r="I175" s="1"/>
      <c r="J175" s="1"/>
      <c r="K175" s="1"/>
    </row>
    <row r="176" spans="1:11" ht="15.6" x14ac:dyDescent="0.3">
      <c r="A176" s="106">
        <v>2139</v>
      </c>
      <c r="B176" s="90"/>
      <c r="C176" s="34"/>
      <c r="D176" s="34"/>
      <c r="E176" s="109"/>
      <c r="F176" s="110">
        <f t="shared" si="3"/>
        <v>0.48668292827076343</v>
      </c>
      <c r="G176" s="1"/>
      <c r="H176" s="1"/>
      <c r="I176" s="1"/>
      <c r="J176" s="1"/>
      <c r="K176" s="1"/>
    </row>
    <row r="177" spans="1:11" ht="15.6" x14ac:dyDescent="0.3">
      <c r="A177" s="106">
        <v>2140</v>
      </c>
      <c r="B177" s="90"/>
      <c r="C177" s="34"/>
      <c r="D177" s="34"/>
      <c r="E177" s="109"/>
      <c r="F177" s="110">
        <f t="shared" si="3"/>
        <v>0.48957046700848483</v>
      </c>
      <c r="G177" s="1"/>
      <c r="H177" s="1"/>
      <c r="I177" s="1"/>
      <c r="J177" s="1"/>
      <c r="K177" s="1"/>
    </row>
    <row r="178" spans="1:11" ht="15.6" x14ac:dyDescent="0.3">
      <c r="A178" s="106">
        <v>2141</v>
      </c>
      <c r="B178" s="90"/>
      <c r="C178" s="34"/>
      <c r="D178" s="34"/>
      <c r="E178" s="109"/>
      <c r="F178" s="110">
        <f t="shared" si="3"/>
        <v>0.49245800574620535</v>
      </c>
      <c r="G178" s="1"/>
      <c r="H178" s="1"/>
      <c r="I178" s="1"/>
      <c r="J178" s="1"/>
      <c r="K178" s="1"/>
    </row>
    <row r="179" spans="1:11" ht="15.6" x14ac:dyDescent="0.3">
      <c r="A179" s="106">
        <v>2142</v>
      </c>
      <c r="B179" s="90"/>
      <c r="C179" s="34"/>
      <c r="D179" s="34"/>
      <c r="E179" s="109"/>
      <c r="F179" s="110">
        <f t="shared" si="3"/>
        <v>0.49534554448392676</v>
      </c>
      <c r="G179" s="1"/>
      <c r="H179" s="1"/>
      <c r="I179" s="1"/>
      <c r="J179" s="1"/>
      <c r="K179" s="1"/>
    </row>
    <row r="180" spans="1:11" ht="15.6" x14ac:dyDescent="0.3">
      <c r="A180" s="106">
        <v>2143</v>
      </c>
      <c r="B180" s="90"/>
      <c r="C180" s="34"/>
      <c r="D180" s="34"/>
      <c r="E180" s="109"/>
      <c r="F180" s="110">
        <f t="shared" si="3"/>
        <v>0.49823308322164728</v>
      </c>
      <c r="G180" s="1"/>
      <c r="H180" s="1"/>
      <c r="I180" s="1"/>
      <c r="J180" s="1"/>
      <c r="K180" s="1"/>
    </row>
    <row r="181" spans="1:11" ht="16.2" thickBot="1" x14ac:dyDescent="0.35">
      <c r="A181" s="93">
        <v>2144</v>
      </c>
      <c r="B181" s="94"/>
      <c r="C181" s="116"/>
      <c r="D181" s="116"/>
      <c r="E181" s="117"/>
      <c r="F181" s="118">
        <f t="shared" si="3"/>
        <v>0.50112062195936868</v>
      </c>
      <c r="G181" s="1"/>
      <c r="H181" s="1"/>
      <c r="I181" s="1"/>
      <c r="J181" s="1"/>
      <c r="K181" s="1"/>
    </row>
    <row r="182" spans="1:11" ht="15.6" x14ac:dyDescent="0.3">
      <c r="A182" s="106"/>
      <c r="B182" s="73"/>
      <c r="C182" s="1"/>
      <c r="D182" s="1"/>
      <c r="E182" s="119"/>
      <c r="F182" s="119"/>
      <c r="G182" s="1"/>
      <c r="H182" s="1"/>
      <c r="I182" s="1"/>
      <c r="J182" s="1"/>
      <c r="K182" s="1"/>
    </row>
    <row r="183" spans="1:11" ht="15.6" x14ac:dyDescent="0.3">
      <c r="A183" s="106"/>
      <c r="B183" s="73"/>
      <c r="C183" s="1"/>
      <c r="D183" s="1"/>
      <c r="E183" s="119"/>
      <c r="F183" s="119"/>
      <c r="G183" s="1"/>
      <c r="H183" s="1"/>
      <c r="I183" s="1"/>
      <c r="J183" s="1"/>
      <c r="K183" s="1"/>
    </row>
    <row r="184" spans="1:11" ht="15.6" x14ac:dyDescent="0.3">
      <c r="A184" s="106"/>
      <c r="B184" s="73"/>
      <c r="C184" s="1"/>
      <c r="D184" s="1"/>
      <c r="E184" s="119"/>
      <c r="F184" s="119"/>
      <c r="G184" s="1"/>
      <c r="H184" s="1"/>
      <c r="I184" s="1"/>
      <c r="J184" s="1"/>
      <c r="K184" s="1"/>
    </row>
    <row r="185" spans="1:11" ht="15.6" x14ac:dyDescent="0.3">
      <c r="A185" s="106"/>
      <c r="B185" s="73"/>
      <c r="C185" s="1"/>
      <c r="D185" s="1"/>
      <c r="E185" s="119"/>
      <c r="F185" s="119"/>
      <c r="G185" s="1"/>
      <c r="H185" s="1"/>
      <c r="I185" s="1"/>
      <c r="J185" s="1"/>
      <c r="K185" s="1"/>
    </row>
    <row r="186" spans="1:11" ht="15.6" x14ac:dyDescent="0.3">
      <c r="A186" s="106"/>
      <c r="B186" s="73"/>
      <c r="C186" s="1"/>
      <c r="D186" s="1"/>
      <c r="E186" s="119"/>
      <c r="F186" s="119"/>
      <c r="G186" s="1"/>
      <c r="H186" s="1"/>
      <c r="I186" s="1"/>
      <c r="J186" s="1"/>
      <c r="K186" s="1"/>
    </row>
    <row r="187" spans="1:11" ht="15.6" x14ac:dyDescent="0.3">
      <c r="A187" s="106"/>
      <c r="B187" s="73"/>
      <c r="C187" s="1"/>
      <c r="D187" s="1"/>
      <c r="E187" s="119"/>
      <c r="F187" s="119"/>
      <c r="G187" s="1"/>
      <c r="H187" s="1"/>
      <c r="I187" s="1"/>
      <c r="J187" s="1"/>
      <c r="K187" s="1"/>
    </row>
    <row r="188" spans="1:11" ht="15.6" x14ac:dyDescent="0.3">
      <c r="A188" s="106"/>
      <c r="B188" s="73"/>
      <c r="C188" s="1"/>
      <c r="D188" s="1"/>
      <c r="E188" s="119"/>
      <c r="F188" s="119"/>
      <c r="G188" s="1"/>
      <c r="H188" s="1"/>
      <c r="I188" s="1"/>
      <c r="J188" s="1"/>
      <c r="K188" s="1"/>
    </row>
    <row r="189" spans="1:11" ht="15.6" x14ac:dyDescent="0.3">
      <c r="A189" s="106"/>
      <c r="B189" s="73"/>
      <c r="C189" s="1"/>
      <c r="D189" s="1"/>
      <c r="E189" s="119"/>
      <c r="F189" s="119"/>
      <c r="G189" s="1"/>
      <c r="H189" s="1"/>
      <c r="I189" s="1"/>
      <c r="J189" s="1"/>
      <c r="K189" s="1"/>
    </row>
    <row r="190" spans="1:11" ht="15.6" x14ac:dyDescent="0.3">
      <c r="A190" s="106"/>
      <c r="B190" s="73"/>
      <c r="C190" s="1"/>
      <c r="D190" s="1"/>
      <c r="E190" s="119"/>
      <c r="F190" s="119"/>
      <c r="G190" s="1"/>
      <c r="H190" s="1"/>
      <c r="I190" s="1"/>
      <c r="J190" s="1"/>
      <c r="K190" s="1"/>
    </row>
    <row r="191" spans="1:11" ht="15.6" x14ac:dyDescent="0.3">
      <c r="A191" s="106"/>
      <c r="B191" s="73"/>
      <c r="C191" s="1"/>
      <c r="D191" s="1"/>
      <c r="E191" s="119"/>
      <c r="F191" s="119"/>
      <c r="G191" s="1"/>
      <c r="H191" s="1"/>
      <c r="I191" s="1"/>
      <c r="J191" s="1"/>
      <c r="K191" s="1"/>
    </row>
    <row r="192" spans="1:11" ht="15.6" x14ac:dyDescent="0.3">
      <c r="A192" s="106"/>
      <c r="B192" s="73"/>
      <c r="C192" s="1"/>
      <c r="D192" s="1"/>
      <c r="E192" s="119"/>
      <c r="F192" s="119"/>
      <c r="G192" s="1"/>
      <c r="H192" s="1"/>
      <c r="I192" s="1"/>
      <c r="J192" s="1"/>
      <c r="K192" s="1"/>
    </row>
    <row r="193" spans="1:11" ht="15.6" x14ac:dyDescent="0.3">
      <c r="A193" s="106"/>
      <c r="B193" s="73"/>
      <c r="C193" s="1"/>
      <c r="D193" s="1"/>
      <c r="E193" s="119"/>
      <c r="F193" s="119"/>
      <c r="G193" s="1"/>
      <c r="H193" s="1"/>
      <c r="I193" s="1"/>
      <c r="J193" s="1"/>
      <c r="K193" s="1"/>
    </row>
    <row r="194" spans="1:11" ht="15.6" x14ac:dyDescent="0.3">
      <c r="A194" s="106"/>
      <c r="B194" s="73"/>
      <c r="C194" s="1"/>
      <c r="D194" s="1"/>
      <c r="E194" s="119"/>
      <c r="F194" s="119"/>
      <c r="G194" s="1"/>
      <c r="H194" s="1"/>
      <c r="I194" s="1"/>
      <c r="J194" s="1"/>
      <c r="K194" s="1"/>
    </row>
    <row r="195" spans="1:11" ht="15.6" x14ac:dyDescent="0.3">
      <c r="A195" s="106"/>
      <c r="B195" s="73"/>
      <c r="C195" s="1"/>
      <c r="D195" s="1"/>
      <c r="E195" s="119"/>
      <c r="F195" s="119"/>
      <c r="G195" s="1"/>
      <c r="H195" s="1"/>
      <c r="I195" s="1"/>
      <c r="J195" s="1"/>
      <c r="K195" s="1"/>
    </row>
    <row r="196" spans="1:11" ht="15.6" x14ac:dyDescent="0.3">
      <c r="A196" s="106"/>
      <c r="B196" s="73"/>
      <c r="C196" s="1"/>
      <c r="D196" s="1"/>
      <c r="E196" s="119"/>
      <c r="F196" s="119"/>
      <c r="G196" s="1"/>
      <c r="H196" s="1"/>
      <c r="I196" s="1"/>
      <c r="J196" s="1"/>
      <c r="K196" s="1"/>
    </row>
    <row r="197" spans="1:11" ht="15.6" x14ac:dyDescent="0.3">
      <c r="A197" s="106"/>
      <c r="B197" s="73"/>
      <c r="C197" s="1"/>
      <c r="D197" s="1"/>
      <c r="E197" s="119"/>
      <c r="F197" s="119"/>
      <c r="G197" s="1"/>
      <c r="H197" s="1"/>
      <c r="I197" s="1"/>
      <c r="J197" s="1"/>
      <c r="K197" s="1"/>
    </row>
    <row r="198" spans="1:11" ht="15.6" x14ac:dyDescent="0.3">
      <c r="A198" s="106"/>
      <c r="B198" s="73"/>
      <c r="C198" s="1"/>
      <c r="D198" s="1"/>
      <c r="E198" s="119"/>
      <c r="F198" s="119"/>
      <c r="G198" s="1"/>
      <c r="H198" s="1"/>
      <c r="I198" s="1"/>
      <c r="J198" s="1"/>
      <c r="K198" s="1"/>
    </row>
    <row r="199" spans="1:11" ht="15.6" x14ac:dyDescent="0.3">
      <c r="A199" s="106"/>
      <c r="B199" s="73"/>
      <c r="C199" s="1"/>
      <c r="D199" s="1"/>
      <c r="E199" s="119"/>
      <c r="F199" s="119"/>
      <c r="G199" s="1"/>
      <c r="H199" s="1"/>
      <c r="I199" s="1"/>
      <c r="J199" s="1"/>
      <c r="K199" s="1"/>
    </row>
    <row r="200" spans="1:11" ht="15.6" x14ac:dyDescent="0.3">
      <c r="A200" s="106"/>
      <c r="B200" s="73"/>
      <c r="C200" s="1"/>
      <c r="D200" s="1"/>
      <c r="E200" s="119"/>
      <c r="F200" s="119"/>
      <c r="G200" s="1"/>
      <c r="H200" s="1"/>
      <c r="I200" s="1"/>
      <c r="J200" s="1"/>
      <c r="K200" s="1"/>
    </row>
    <row r="201" spans="1:11" ht="15.6" x14ac:dyDescent="0.3">
      <c r="A201" s="106"/>
      <c r="B201" s="73"/>
      <c r="C201" s="1"/>
      <c r="D201" s="1"/>
      <c r="E201" s="119"/>
      <c r="F201" s="119"/>
      <c r="G201" s="1"/>
      <c r="H201" s="1"/>
      <c r="I201" s="1"/>
      <c r="J201" s="1"/>
      <c r="K201" s="1"/>
    </row>
    <row r="202" spans="1:11" ht="15.6" x14ac:dyDescent="0.3">
      <c r="A202" s="106"/>
      <c r="B202" s="73"/>
      <c r="C202" s="1"/>
      <c r="D202" s="1"/>
      <c r="E202" s="119"/>
      <c r="F202" s="119"/>
      <c r="G202" s="1"/>
      <c r="H202" s="1"/>
      <c r="I202" s="1"/>
      <c r="J202" s="1"/>
      <c r="K202" s="1"/>
    </row>
    <row r="203" spans="1:11" ht="15.6" x14ac:dyDescent="0.3">
      <c r="A203" s="106"/>
      <c r="B203" s="73"/>
      <c r="C203" s="1"/>
      <c r="D203" s="1"/>
      <c r="E203" s="119"/>
      <c r="F203" s="119"/>
      <c r="G203" s="1"/>
      <c r="H203" s="1"/>
      <c r="I203" s="1"/>
      <c r="J203" s="1"/>
      <c r="K203" s="1"/>
    </row>
    <row r="204" spans="1:11" ht="15.6" x14ac:dyDescent="0.3">
      <c r="A204" s="106"/>
      <c r="B204" s="73"/>
      <c r="C204" s="1"/>
      <c r="D204" s="1"/>
      <c r="E204" s="119"/>
      <c r="F204" s="119"/>
      <c r="G204" s="1"/>
      <c r="H204" s="1"/>
      <c r="I204" s="1"/>
      <c r="J204" s="1"/>
      <c r="K204" s="1"/>
    </row>
    <row r="205" spans="1:11" ht="15.6" x14ac:dyDescent="0.3">
      <c r="A205" s="106"/>
      <c r="B205" s="73"/>
      <c r="C205" s="1"/>
      <c r="D205" s="1"/>
      <c r="E205" s="119"/>
      <c r="F205" s="119"/>
      <c r="G205" s="1"/>
      <c r="H205" s="1"/>
      <c r="I205" s="1"/>
      <c r="J205" s="1"/>
      <c r="K205" s="1"/>
    </row>
    <row r="206" spans="1:11" ht="15.6" x14ac:dyDescent="0.3">
      <c r="A206" s="106"/>
      <c r="B206" s="73"/>
      <c r="C206" s="1"/>
      <c r="D206" s="1"/>
      <c r="E206" s="119"/>
      <c r="F206" s="119"/>
      <c r="G206" s="1"/>
      <c r="H206" s="1"/>
      <c r="I206" s="1"/>
      <c r="J206" s="1"/>
      <c r="K206" s="1"/>
    </row>
    <row r="207" spans="1:11" ht="15.6" x14ac:dyDescent="0.3">
      <c r="A207" s="106"/>
      <c r="B207" s="73"/>
      <c r="C207" s="1"/>
      <c r="D207" s="1"/>
      <c r="E207" s="119"/>
      <c r="F207" s="119"/>
      <c r="G207" s="1"/>
      <c r="H207" s="1"/>
      <c r="I207" s="1"/>
      <c r="J207" s="1"/>
      <c r="K207" s="1"/>
    </row>
    <row r="208" spans="1:11" ht="15.6" x14ac:dyDescent="0.3">
      <c r="A208" s="106"/>
      <c r="B208" s="73"/>
      <c r="C208" s="1"/>
      <c r="D208" s="1"/>
      <c r="E208" s="119"/>
      <c r="F208" s="119"/>
      <c r="G208" s="1"/>
      <c r="H208" s="1"/>
      <c r="I208" s="1"/>
      <c r="J208" s="1"/>
      <c r="K208" s="1"/>
    </row>
    <row r="209" spans="1:11" ht="15.6" x14ac:dyDescent="0.3">
      <c r="A209" s="106"/>
      <c r="B209" s="73"/>
      <c r="C209" s="1"/>
      <c r="D209" s="1"/>
      <c r="E209" s="119"/>
      <c r="F209" s="119"/>
      <c r="G209" s="1"/>
      <c r="H209" s="1"/>
      <c r="I209" s="1"/>
      <c r="J209" s="1"/>
      <c r="K209" s="1"/>
    </row>
    <row r="210" spans="1:11" ht="15.6" x14ac:dyDescent="0.3">
      <c r="A210" s="106"/>
      <c r="B210" s="73"/>
      <c r="C210" s="1"/>
      <c r="D210" s="1"/>
      <c r="E210" s="119"/>
      <c r="F210" s="119"/>
      <c r="G210" s="1"/>
      <c r="H210" s="1"/>
      <c r="I210" s="1"/>
      <c r="J210" s="1"/>
      <c r="K210" s="1"/>
    </row>
    <row r="211" spans="1:11" ht="15.6" x14ac:dyDescent="0.3">
      <c r="A211" s="106"/>
      <c r="B211" s="73"/>
      <c r="C211" s="1"/>
      <c r="D211" s="1"/>
      <c r="E211" s="119"/>
      <c r="F211" s="119"/>
      <c r="G211" s="1"/>
      <c r="H211" s="1"/>
      <c r="I211" s="1"/>
      <c r="J211" s="1"/>
      <c r="K211" s="1"/>
    </row>
    <row r="212" spans="1:11" ht="15.6" x14ac:dyDescent="0.3">
      <c r="A212" s="106"/>
      <c r="B212" s="73"/>
      <c r="C212" s="1"/>
      <c r="D212" s="1"/>
      <c r="E212" s="119"/>
      <c r="F212" s="119"/>
      <c r="G212" s="1"/>
      <c r="H212" s="1"/>
      <c r="I212" s="1"/>
      <c r="J212" s="1"/>
      <c r="K212" s="1"/>
    </row>
    <row r="213" spans="1:11" x14ac:dyDescent="0.3">
      <c r="A213" s="84"/>
      <c r="C213"/>
      <c r="E213" s="83"/>
      <c r="F213" s="83"/>
    </row>
    <row r="214" spans="1:11" x14ac:dyDescent="0.3">
      <c r="A214" s="84"/>
      <c r="C214"/>
      <c r="E214" s="83"/>
      <c r="F214" s="83"/>
    </row>
    <row r="215" spans="1:11" x14ac:dyDescent="0.3">
      <c r="A215" s="84"/>
      <c r="C215"/>
      <c r="E215" s="83"/>
      <c r="F215" s="83"/>
    </row>
    <row r="216" spans="1:11" x14ac:dyDescent="0.3">
      <c r="A216" s="84"/>
      <c r="C216"/>
      <c r="E216" s="83"/>
      <c r="F216" s="83"/>
    </row>
    <row r="217" spans="1:11" x14ac:dyDescent="0.3">
      <c r="A217" s="84"/>
      <c r="C217"/>
      <c r="E217" s="83"/>
      <c r="F217" s="83"/>
    </row>
    <row r="218" spans="1:11" x14ac:dyDescent="0.3">
      <c r="A218" s="84"/>
      <c r="C218"/>
      <c r="E218" s="83"/>
      <c r="F218" s="83"/>
    </row>
    <row r="219" spans="1:11" x14ac:dyDescent="0.3">
      <c r="A219" s="84"/>
      <c r="C219"/>
      <c r="E219" s="83"/>
      <c r="F219" s="83"/>
    </row>
    <row r="220" spans="1:11" x14ac:dyDescent="0.3">
      <c r="A220" s="84"/>
      <c r="C220"/>
      <c r="E220" s="83"/>
      <c r="F220" s="83"/>
    </row>
    <row r="221" spans="1:11" x14ac:dyDescent="0.3">
      <c r="A221" s="84"/>
      <c r="C221"/>
      <c r="E221" s="83"/>
      <c r="F221" s="83"/>
    </row>
    <row r="222" spans="1:11" x14ac:dyDescent="0.3">
      <c r="A222" s="84"/>
      <c r="C222"/>
      <c r="F222" s="83"/>
    </row>
    <row r="223" spans="1:11" x14ac:dyDescent="0.3">
      <c r="C223"/>
      <c r="D223" s="80" t="s">
        <v>4918</v>
      </c>
      <c r="E223">
        <f>(E49-E31)/($A$49-$A$31)</f>
        <v>3.7348601553175184E-3</v>
      </c>
      <c r="F223">
        <f>(F49-F31)/($A$49-$A$31)</f>
        <v>2.8875387377209133E-3</v>
      </c>
    </row>
    <row r="224" spans="1:11" x14ac:dyDescent="0.3">
      <c r="C224"/>
      <c r="D224" s="80" t="s">
        <v>4917</v>
      </c>
      <c r="E224" s="82">
        <f>E49-$A$49*E223</f>
        <v>-7.3504188077317343</v>
      </c>
      <c r="F224" s="82">
        <f>F49-$A$49*F223</f>
        <v>-5.6897624317142697</v>
      </c>
    </row>
    <row r="225" spans="3:6" x14ac:dyDescent="0.3">
      <c r="C225"/>
      <c r="D225" s="80" t="s">
        <v>4916</v>
      </c>
      <c r="E225" s="80">
        <f>(0.5-E224)/E223</f>
        <v>2101.931124932396</v>
      </c>
      <c r="F225" s="80">
        <f>(0.5-F224)/F223</f>
        <v>2143.6119110214076</v>
      </c>
    </row>
    <row r="226" spans="3:6" x14ac:dyDescent="0.3">
      <c r="C226"/>
    </row>
  </sheetData>
  <mergeCells count="2">
    <mergeCell ref="A4:F4"/>
    <mergeCell ref="H4:K4"/>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Graphiques</vt:lpstr>
      </vt:variant>
      <vt:variant>
        <vt:i4>14</vt:i4>
      </vt:variant>
    </vt:vector>
  </HeadingPairs>
  <TitlesOfParts>
    <vt:vector size="27" baseType="lpstr">
      <vt:lpstr>ReadMe</vt:lpstr>
      <vt:lpstr>T13.1</vt:lpstr>
      <vt:lpstr>DataF13.1</vt:lpstr>
      <vt:lpstr>DataF13.2</vt:lpstr>
      <vt:lpstr>DataF13.3</vt:lpstr>
      <vt:lpstr>DataF13.7</vt:lpstr>
      <vt:lpstr>DataF13.8</vt:lpstr>
      <vt:lpstr>DataF13.10</vt:lpstr>
      <vt:lpstr>DataF13.11</vt:lpstr>
      <vt:lpstr>DataF13.12</vt:lpstr>
      <vt:lpstr>DataF13.13</vt:lpstr>
      <vt:lpstr>TS13.1</vt:lpstr>
      <vt:lpstr>DetailsT13.1</vt:lpstr>
      <vt:lpstr>F13.1</vt:lpstr>
      <vt:lpstr>F13.2</vt:lpstr>
      <vt:lpstr>F13.3</vt:lpstr>
      <vt:lpstr>F13.4</vt:lpstr>
      <vt:lpstr>F13.5</vt:lpstr>
      <vt:lpstr>F13.6</vt:lpstr>
      <vt:lpstr>F13.7</vt:lpstr>
      <vt:lpstr>F13.8</vt:lpstr>
      <vt:lpstr>F13.9</vt:lpstr>
      <vt:lpstr>F13.10</vt:lpstr>
      <vt:lpstr>F13.11</vt:lpstr>
      <vt:lpstr>F13.12</vt:lpstr>
      <vt:lpstr>F13.13</vt:lpstr>
      <vt:lpstr>F13.14</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cp:lastPrinted>2019-08-02T15:05:17Z</cp:lastPrinted>
  <dcterms:created xsi:type="dcterms:W3CDTF">2018-09-26T13:23:36Z</dcterms:created>
  <dcterms:modified xsi:type="dcterms:W3CDTF">2019-08-02T15:07:33Z</dcterms:modified>
</cp:coreProperties>
</file>