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ReadMe" sheetId="46" r:id="rId1"/>
    <sheet name="FS15.6a" sheetId="40" r:id="rId2"/>
    <sheet name="FS15.6b" sheetId="47" r:id="rId3"/>
    <sheet name="FS15.6c" sheetId="48" r:id="rId4"/>
    <sheet name="FS15.6d" sheetId="49" r:id="rId5"/>
    <sheet name="FS15.15a" sheetId="41" r:id="rId6"/>
    <sheet name="FS15.15b" sheetId="50" r:id="rId7"/>
    <sheet name="FS15.15c" sheetId="51" r:id="rId8"/>
    <sheet name="FS15.15d" sheetId="52" r:id="rId9"/>
    <sheet name="DataG15.1a" sheetId="39" r:id="rId10"/>
    <sheet name="DataG15.1" sheetId="16" r:id="rId11"/>
    <sheet name="DataG15.2" sheetId="17" r:id="rId12"/>
    <sheet name="DataG15.5" sheetId="19" r:id="rId13"/>
    <sheet name="DataG15.10a" sheetId="42" r:id="rId14"/>
    <sheet name="DataG15.10" sheetId="28" r:id="rId15"/>
    <sheet name="DataG15.13" sheetId="21" r:id="rId16"/>
    <sheet name="DataG15.14" sheetId="36" r:id="rId17"/>
    <sheet name="DataG15.16" sheetId="29" r:id="rId18"/>
    <sheet name="DataG15.17" sheetId="30" r:id="rId19"/>
  </sheets>
  <externalReferences>
    <externalReference r:id="rId20"/>
    <externalReference r:id="rId21"/>
    <externalReference r:id="rId22"/>
    <externalReference r:id="rId23"/>
    <externalReference r:id="rId24"/>
  </externalReferences>
  <definedNames>
    <definedName name="_10000" localSheetId="15">[1]Регион!#REF!</definedName>
    <definedName name="_10000" localSheetId="11">[1]Регион!#REF!</definedName>
    <definedName name="_10000" localSheetId="0">[1]Регион!#REF!</definedName>
    <definedName name="_10000">[1]Регион!#REF!</definedName>
    <definedName name="_1080" localSheetId="15">[2]Регион!#REF!</definedName>
    <definedName name="_1080" localSheetId="11">[2]Регион!#REF!</definedName>
    <definedName name="_1080" localSheetId="0">[2]Регион!#REF!</definedName>
    <definedName name="_1080">[2]Регион!#REF!</definedName>
    <definedName name="_1090" localSheetId="15">[2]Регион!#REF!</definedName>
    <definedName name="_1090" localSheetId="11">[2]Регион!#REF!</definedName>
    <definedName name="_1090" localSheetId="0">[2]Регион!#REF!</definedName>
    <definedName name="_1090">[2]Регион!#REF!</definedName>
    <definedName name="_1100" localSheetId="15">[2]Регион!#REF!</definedName>
    <definedName name="_1100" localSheetId="11">[2]Регион!#REF!</definedName>
    <definedName name="_1100" localSheetId="0">[2]Регион!#REF!</definedName>
    <definedName name="_1100">[2]Регион!#REF!</definedName>
    <definedName name="_1110" localSheetId="15">[2]Регион!#REF!</definedName>
    <definedName name="_1110" localSheetId="11">[2]Регион!#REF!</definedName>
    <definedName name="_1110" localSheetId="0">[2]Регион!#REF!</definedName>
    <definedName name="_1110">[2]Регион!#REF!</definedName>
    <definedName name="_2" localSheetId="15">[1]Регион!#REF!</definedName>
    <definedName name="_2" localSheetId="11">[1]Регион!#REF!</definedName>
    <definedName name="_2" localSheetId="0">[1]Регион!#REF!</definedName>
    <definedName name="_2">[1]Регион!#REF!</definedName>
    <definedName name="_2010" localSheetId="15">#REF!</definedName>
    <definedName name="_2010" localSheetId="11">#REF!</definedName>
    <definedName name="_2010" localSheetId="0">#REF!</definedName>
    <definedName name="_2010">#REF!</definedName>
    <definedName name="_2080" localSheetId="15">[2]Регион!#REF!</definedName>
    <definedName name="_2080" localSheetId="11">[2]Регион!#REF!</definedName>
    <definedName name="_2080" localSheetId="0">[2]Регион!#REF!</definedName>
    <definedName name="_2080">[2]Регион!#REF!</definedName>
    <definedName name="_2090" localSheetId="15">[2]Регион!#REF!</definedName>
    <definedName name="_2090" localSheetId="11">[2]Регион!#REF!</definedName>
    <definedName name="_2090" localSheetId="0">[2]Регион!#REF!</definedName>
    <definedName name="_2090">[2]Регион!#REF!</definedName>
    <definedName name="_2100" localSheetId="15">[2]Регион!#REF!</definedName>
    <definedName name="_2100" localSheetId="11">[2]Регион!#REF!</definedName>
    <definedName name="_2100" localSheetId="0">[2]Регион!#REF!</definedName>
    <definedName name="_2100">[2]Регион!#REF!</definedName>
    <definedName name="_2110" localSheetId="15">[2]Регион!#REF!</definedName>
    <definedName name="_2110" localSheetId="11">[2]Регион!#REF!</definedName>
    <definedName name="_2110" localSheetId="0">[2]Регион!#REF!</definedName>
    <definedName name="_2110">[2]Регион!#REF!</definedName>
    <definedName name="_3080" localSheetId="15">[2]Регион!#REF!</definedName>
    <definedName name="_3080" localSheetId="11">[2]Регион!#REF!</definedName>
    <definedName name="_3080" localSheetId="0">[2]Регион!#REF!</definedName>
    <definedName name="_3080">[2]Регион!#REF!</definedName>
    <definedName name="_3090" localSheetId="15">[2]Регион!#REF!</definedName>
    <definedName name="_3090" localSheetId="11">[2]Регион!#REF!</definedName>
    <definedName name="_3090" localSheetId="0">[2]Регион!#REF!</definedName>
    <definedName name="_3090">[2]Регион!#REF!</definedName>
    <definedName name="_3100" localSheetId="15">[2]Регион!#REF!</definedName>
    <definedName name="_3100" localSheetId="11">[2]Регион!#REF!</definedName>
    <definedName name="_3100" localSheetId="0">[2]Регион!#REF!</definedName>
    <definedName name="_3100">[2]Регион!#REF!</definedName>
    <definedName name="_3110" localSheetId="15">[2]Регион!#REF!</definedName>
    <definedName name="_3110" localSheetId="11">[2]Регион!#REF!</definedName>
    <definedName name="_3110" localSheetId="0">[2]Регион!#REF!</definedName>
    <definedName name="_3110">[2]Регион!#REF!</definedName>
    <definedName name="_4080" localSheetId="15">[2]Регион!#REF!</definedName>
    <definedName name="_4080" localSheetId="11">[2]Регион!#REF!</definedName>
    <definedName name="_4080" localSheetId="0">[2]Регион!#REF!</definedName>
    <definedName name="_4080">[2]Регион!#REF!</definedName>
    <definedName name="_4090" localSheetId="15">[2]Регион!#REF!</definedName>
    <definedName name="_4090" localSheetId="11">[2]Регион!#REF!</definedName>
    <definedName name="_4090" localSheetId="0">[2]Регион!#REF!</definedName>
    <definedName name="_4090">[2]Регион!#REF!</definedName>
    <definedName name="_4100" localSheetId="15">[2]Регион!#REF!</definedName>
    <definedName name="_4100" localSheetId="11">[2]Регион!#REF!</definedName>
    <definedName name="_4100" localSheetId="0">[2]Регион!#REF!</definedName>
    <definedName name="_4100">[2]Регион!#REF!</definedName>
    <definedName name="_4110" localSheetId="15">[2]Регион!#REF!</definedName>
    <definedName name="_4110" localSheetId="11">[2]Регион!#REF!</definedName>
    <definedName name="_4110" localSheetId="0">[2]Регион!#REF!</definedName>
    <definedName name="_4110">[2]Регион!#REF!</definedName>
    <definedName name="_5080" localSheetId="15">[2]Регион!#REF!</definedName>
    <definedName name="_5080" localSheetId="11">[2]Регион!#REF!</definedName>
    <definedName name="_5080" localSheetId="0">[2]Регион!#REF!</definedName>
    <definedName name="_5080">[2]Регион!#REF!</definedName>
    <definedName name="_5090" localSheetId="15">[2]Регион!#REF!</definedName>
    <definedName name="_5090" localSheetId="11">[2]Регион!#REF!</definedName>
    <definedName name="_5090" localSheetId="0">[2]Регион!#REF!</definedName>
    <definedName name="_5090">[2]Регион!#REF!</definedName>
    <definedName name="_5100" localSheetId="15">[2]Регион!#REF!</definedName>
    <definedName name="_5100" localSheetId="11">[2]Регион!#REF!</definedName>
    <definedName name="_5100" localSheetId="0">[2]Регион!#REF!</definedName>
    <definedName name="_5100">[2]Регион!#REF!</definedName>
    <definedName name="_5110" localSheetId="15">[2]Регион!#REF!</definedName>
    <definedName name="_5110" localSheetId="11">[2]Регион!#REF!</definedName>
    <definedName name="_5110" localSheetId="0">[2]Регион!#REF!</definedName>
    <definedName name="_5110">[2]Регион!#REF!</definedName>
    <definedName name="_6080" localSheetId="15">[2]Регион!#REF!</definedName>
    <definedName name="_6080" localSheetId="11">[2]Регион!#REF!</definedName>
    <definedName name="_6080" localSheetId="0">[2]Регион!#REF!</definedName>
    <definedName name="_6080">[2]Регион!#REF!</definedName>
    <definedName name="_6090" localSheetId="15">[2]Регион!#REF!</definedName>
    <definedName name="_6090" localSheetId="11">[2]Регион!#REF!</definedName>
    <definedName name="_6090" localSheetId="0">[2]Регион!#REF!</definedName>
    <definedName name="_6090">[2]Регион!#REF!</definedName>
    <definedName name="_6100" localSheetId="15">[2]Регион!#REF!</definedName>
    <definedName name="_6100" localSheetId="11">[2]Регион!#REF!</definedName>
    <definedName name="_6100" localSheetId="0">[2]Регион!#REF!</definedName>
    <definedName name="_6100">[2]Регион!#REF!</definedName>
    <definedName name="_6110" localSheetId="15">[2]Регион!#REF!</definedName>
    <definedName name="_6110" localSheetId="11">[2]Регион!#REF!</definedName>
    <definedName name="_6110" localSheetId="0">[2]Регион!#REF!</definedName>
    <definedName name="_6110">[2]Регион!#REF!</definedName>
    <definedName name="_7031_1" localSheetId="15">[2]Регион!#REF!</definedName>
    <definedName name="_7031_1" localSheetId="11">[2]Регион!#REF!</definedName>
    <definedName name="_7031_1" localSheetId="0">[2]Регион!#REF!</definedName>
    <definedName name="_7031_1">[2]Регион!#REF!</definedName>
    <definedName name="_7031_2" localSheetId="15">[2]Регион!#REF!</definedName>
    <definedName name="_7031_2" localSheetId="11">[2]Регион!#REF!</definedName>
    <definedName name="_7031_2" localSheetId="0">[2]Регион!#REF!</definedName>
    <definedName name="_7031_2">[2]Регион!#REF!</definedName>
    <definedName name="_7032_1" localSheetId="15">[2]Регион!#REF!</definedName>
    <definedName name="_7032_1" localSheetId="11">[2]Регион!#REF!</definedName>
    <definedName name="_7032_1" localSheetId="0">[2]Регион!#REF!</definedName>
    <definedName name="_7032_1">[2]Регион!#REF!</definedName>
    <definedName name="_7032_2" localSheetId="15">[2]Регион!#REF!</definedName>
    <definedName name="_7032_2" localSheetId="11">[2]Регион!#REF!</definedName>
    <definedName name="_7032_2" localSheetId="0">[2]Регион!#REF!</definedName>
    <definedName name="_7032_2">[2]Регион!#REF!</definedName>
    <definedName name="_7033_1" localSheetId="15">[2]Регион!#REF!</definedName>
    <definedName name="_7033_1" localSheetId="11">[2]Регион!#REF!</definedName>
    <definedName name="_7033_1" localSheetId="0">[2]Регион!#REF!</definedName>
    <definedName name="_7033_1">[2]Регион!#REF!</definedName>
    <definedName name="_7033_2" localSheetId="15">[2]Регион!#REF!</definedName>
    <definedName name="_7033_2" localSheetId="11">[2]Регион!#REF!</definedName>
    <definedName name="_7033_2" localSheetId="0">[2]Регион!#REF!</definedName>
    <definedName name="_7033_2">[2]Регион!#REF!</definedName>
    <definedName name="_7034_1" localSheetId="15">[2]Регион!#REF!</definedName>
    <definedName name="_7034_1" localSheetId="11">[2]Регион!#REF!</definedName>
    <definedName name="_7034_1" localSheetId="0">[2]Регион!#REF!</definedName>
    <definedName name="_7034_1">[2]Регион!#REF!</definedName>
    <definedName name="_7034_2" localSheetId="15">[2]Регион!#REF!</definedName>
    <definedName name="_7034_2" localSheetId="11">[2]Регион!#REF!</definedName>
    <definedName name="_7034_2" localSheetId="0">[2]Регион!#REF!</definedName>
    <definedName name="_7034_2">[2]Регион!#REF!</definedName>
    <definedName name="column_head" localSheetId="10">#REF!</definedName>
    <definedName name="column_head" localSheetId="14">#REF!</definedName>
    <definedName name="column_head" localSheetId="13">#REF!</definedName>
    <definedName name="column_head" localSheetId="15">#REF!</definedName>
    <definedName name="column_head" localSheetId="9">#REF!</definedName>
    <definedName name="column_head" localSheetId="11">#REF!</definedName>
    <definedName name="column_head" localSheetId="0">#REF!</definedName>
    <definedName name="column_head">#REF!</definedName>
    <definedName name="column_headings" localSheetId="10">#REF!</definedName>
    <definedName name="column_headings" localSheetId="14">#REF!</definedName>
    <definedName name="column_headings" localSheetId="13">#REF!</definedName>
    <definedName name="column_headings" localSheetId="15">#REF!</definedName>
    <definedName name="column_headings" localSheetId="9">#REF!</definedName>
    <definedName name="column_headings" localSheetId="11">#REF!</definedName>
    <definedName name="column_headings" localSheetId="0">#REF!</definedName>
    <definedName name="column_headings">#REF!</definedName>
    <definedName name="column_numbers" localSheetId="10">#REF!</definedName>
    <definedName name="column_numbers" localSheetId="14">#REF!</definedName>
    <definedName name="column_numbers" localSheetId="13">#REF!</definedName>
    <definedName name="column_numbers" localSheetId="15">#REF!</definedName>
    <definedName name="column_numbers" localSheetId="9">#REF!</definedName>
    <definedName name="column_numbers" localSheetId="11">#REF!</definedName>
    <definedName name="column_numbers" localSheetId="0">#REF!</definedName>
    <definedName name="column_numbers">#REF!</definedName>
    <definedName name="data" localSheetId="10">#REF!</definedName>
    <definedName name="data" localSheetId="14">#REF!</definedName>
    <definedName name="data" localSheetId="13">#REF!</definedName>
    <definedName name="data" localSheetId="15">#REF!</definedName>
    <definedName name="data" localSheetId="9">#REF!</definedName>
    <definedName name="data" localSheetId="11">#REF!</definedName>
    <definedName name="data" localSheetId="0">#REF!</definedName>
    <definedName name="data">#REF!</definedName>
    <definedName name="data2" localSheetId="10">#REF!</definedName>
    <definedName name="data2" localSheetId="14">#REF!</definedName>
    <definedName name="data2" localSheetId="13">#REF!</definedName>
    <definedName name="data2" localSheetId="15">#REF!</definedName>
    <definedName name="data2" localSheetId="9">#REF!</definedName>
    <definedName name="data2" localSheetId="11">#REF!</definedName>
    <definedName name="data2" localSheetId="0">#REF!</definedName>
    <definedName name="data2">#REF!</definedName>
    <definedName name="Diag" localSheetId="10">#REF!,#REF!</definedName>
    <definedName name="Diag" localSheetId="14">#REF!,#REF!</definedName>
    <definedName name="Diag" localSheetId="13">#REF!,#REF!</definedName>
    <definedName name="Diag" localSheetId="15">#REF!,#REF!</definedName>
    <definedName name="Diag" localSheetId="9">#REF!,#REF!</definedName>
    <definedName name="Diag" localSheetId="11">#REF!,#REF!</definedName>
    <definedName name="Diag" localSheetId="0">#REF!,#REF!</definedName>
    <definedName name="Diag">#REF!,#REF!</definedName>
    <definedName name="ea_flux" localSheetId="10">#REF!</definedName>
    <definedName name="ea_flux" localSheetId="14">#REF!</definedName>
    <definedName name="ea_flux" localSheetId="13">#REF!</definedName>
    <definedName name="ea_flux" localSheetId="15">#REF!</definedName>
    <definedName name="ea_flux" localSheetId="9">#REF!</definedName>
    <definedName name="ea_flux" localSheetId="11">#REF!</definedName>
    <definedName name="ea_flux" localSheetId="0">#REF!</definedName>
    <definedName name="ea_flux">#REF!</definedName>
    <definedName name="Equilibre" localSheetId="10">#REF!</definedName>
    <definedName name="Equilibre" localSheetId="14">#REF!</definedName>
    <definedName name="Equilibre" localSheetId="13">#REF!</definedName>
    <definedName name="Equilibre" localSheetId="15">#REF!</definedName>
    <definedName name="Equilibre" localSheetId="9">#REF!</definedName>
    <definedName name="Equilibre" localSheetId="11">#REF!</definedName>
    <definedName name="Equilibre" localSheetId="0">#REF!</definedName>
    <definedName name="Equilibre">#REF!</definedName>
    <definedName name="females">'[3]rba table'!$I$10:$I$49</definedName>
    <definedName name="fig4b" localSheetId="10">#REF!</definedName>
    <definedName name="fig4b" localSheetId="14">#REF!</definedName>
    <definedName name="fig4b" localSheetId="13">#REF!</definedName>
    <definedName name="fig4b" localSheetId="15">#REF!</definedName>
    <definedName name="fig4b" localSheetId="9">#REF!</definedName>
    <definedName name="fig4b" localSheetId="11">#REF!</definedName>
    <definedName name="fig4b" localSheetId="0">#REF!</definedName>
    <definedName name="fig4b">#REF!</definedName>
    <definedName name="fmtr" localSheetId="10">#REF!</definedName>
    <definedName name="fmtr" localSheetId="14">#REF!</definedName>
    <definedName name="fmtr" localSheetId="13">#REF!</definedName>
    <definedName name="fmtr" localSheetId="15">#REF!</definedName>
    <definedName name="fmtr" localSheetId="9">#REF!</definedName>
    <definedName name="fmtr" localSheetId="11">#REF!</definedName>
    <definedName name="fmtr" localSheetId="0">#REF!</definedName>
    <definedName name="fmtr">#REF!</definedName>
    <definedName name="footno" localSheetId="10">#REF!</definedName>
    <definedName name="footno" localSheetId="14">#REF!</definedName>
    <definedName name="footno" localSheetId="13">#REF!</definedName>
    <definedName name="footno" localSheetId="15">#REF!</definedName>
    <definedName name="footno" localSheetId="9">#REF!</definedName>
    <definedName name="footno" localSheetId="11">#REF!</definedName>
    <definedName name="footno" localSheetId="0">#REF!</definedName>
    <definedName name="footno">#REF!</definedName>
    <definedName name="footnotes" localSheetId="10">#REF!</definedName>
    <definedName name="footnotes" localSheetId="14">#REF!</definedName>
    <definedName name="footnotes" localSheetId="13">#REF!</definedName>
    <definedName name="footnotes" localSheetId="15">#REF!</definedName>
    <definedName name="footnotes" localSheetId="9">#REF!</definedName>
    <definedName name="footnotes" localSheetId="11">#REF!</definedName>
    <definedName name="footnotes" localSheetId="0">#REF!</definedName>
    <definedName name="footnotes">#REF!</definedName>
    <definedName name="footnotes2" localSheetId="10">#REF!</definedName>
    <definedName name="footnotes2" localSheetId="14">#REF!</definedName>
    <definedName name="footnotes2" localSheetId="13">#REF!</definedName>
    <definedName name="footnotes2" localSheetId="15">#REF!</definedName>
    <definedName name="footnotes2" localSheetId="9">#REF!</definedName>
    <definedName name="footnotes2" localSheetId="11">#REF!</definedName>
    <definedName name="footnotes2" localSheetId="0">#REF!</definedName>
    <definedName name="footnotes2">#REF!</definedName>
    <definedName name="GEOG9703" localSheetId="10">#REF!</definedName>
    <definedName name="GEOG9703" localSheetId="14">#REF!</definedName>
    <definedName name="GEOG9703" localSheetId="13">#REF!</definedName>
    <definedName name="GEOG9703" localSheetId="15">#REF!</definedName>
    <definedName name="GEOG9703" localSheetId="9">#REF!</definedName>
    <definedName name="GEOG9703" localSheetId="11">#REF!</definedName>
    <definedName name="GEOG9703" localSheetId="0">#REF!</definedName>
    <definedName name="GEOG9703">#REF!</definedName>
    <definedName name="HTML_CodePage" hidden="1">1252</definedName>
    <definedName name="HTML_Control" localSheetId="15" hidden="1">{"'swa xoffs'!$A$4:$Q$37"}</definedName>
    <definedName name="HTML_Control" localSheetId="0" hidden="1">{"'swa xoffs'!$A$4:$Q$37"}</definedName>
    <definedName name="HTML_Control" hidden="1">{"'swa xoffs'!$A$4:$Q$37"}</definedName>
    <definedName name="HTML_Description" hidden="1">""</definedName>
    <definedName name="HTML_Email" hidden="1">""</definedName>
    <definedName name="HTML_Header" hidden="1">"Sheet1"</definedName>
    <definedName name="HTML_LastUpdate" hidden="1">"9/24/98"</definedName>
    <definedName name="HTML_LineAfter" hidden="1">FALSE</definedName>
    <definedName name="HTML_LineBefore" hidden="1">FALSE</definedName>
    <definedName name="HTML_Name" hidden="1">"Dweb"</definedName>
    <definedName name="HTML_OBDlg2" hidden="1">TRUE</definedName>
    <definedName name="HTML_OBDlg4" hidden="1">TRUE</definedName>
    <definedName name="HTML_OS" hidden="1">0</definedName>
    <definedName name="HTML_PathFile" hidden="1">"U:\data zone\datazone98\TEST\datazone\swaxoffs.html"</definedName>
    <definedName name="HTML_Title" hidden="1">"Book2"</definedName>
    <definedName name="males">'[3]rba table'!$C$10:$C$49</definedName>
    <definedName name="PIB" localSheetId="10">#REF!</definedName>
    <definedName name="PIB" localSheetId="14">#REF!</definedName>
    <definedName name="PIB" localSheetId="13">#REF!</definedName>
    <definedName name="PIB" localSheetId="15">#REF!</definedName>
    <definedName name="PIB" localSheetId="9">#REF!</definedName>
    <definedName name="PIB" localSheetId="11">#REF!</definedName>
    <definedName name="PIB" localSheetId="0">#REF!</definedName>
    <definedName name="PIB">#REF!</definedName>
    <definedName name="Rentflag" localSheetId="0">IF([4]Comparison!$B$7,"","not ")</definedName>
    <definedName name="Rentflag">IF([4]Comparison!$B$7,"","not ")</definedName>
    <definedName name="ressources" localSheetId="10">#REF!</definedName>
    <definedName name="ressources" localSheetId="14">#REF!</definedName>
    <definedName name="ressources" localSheetId="13">#REF!</definedName>
    <definedName name="ressources" localSheetId="15">#REF!</definedName>
    <definedName name="ressources" localSheetId="9">#REF!</definedName>
    <definedName name="ressources" localSheetId="11">#REF!</definedName>
    <definedName name="ressources" localSheetId="0">#REF!</definedName>
    <definedName name="ressources">#REF!</definedName>
    <definedName name="rpflux" localSheetId="10">#REF!</definedName>
    <definedName name="rpflux" localSheetId="14">#REF!</definedName>
    <definedName name="rpflux" localSheetId="13">#REF!</definedName>
    <definedName name="rpflux" localSheetId="15">#REF!</definedName>
    <definedName name="rpflux" localSheetId="9">#REF!</definedName>
    <definedName name="rpflux" localSheetId="11">#REF!</definedName>
    <definedName name="rpflux" localSheetId="0">#REF!</definedName>
    <definedName name="rpflux">#REF!</definedName>
    <definedName name="rptof" localSheetId="10">#REF!</definedName>
    <definedName name="rptof" localSheetId="14">#REF!</definedName>
    <definedName name="rptof" localSheetId="13">#REF!</definedName>
    <definedName name="rptof" localSheetId="15">#REF!</definedName>
    <definedName name="rptof" localSheetId="9">#REF!</definedName>
    <definedName name="rptof" localSheetId="11">#REF!</definedName>
    <definedName name="rptof" localSheetId="0">#REF!</definedName>
    <definedName name="rptof">#REF!</definedName>
    <definedName name="rq" localSheetId="15">#REF!</definedName>
    <definedName name="rq" localSheetId="11">#REF!</definedName>
    <definedName name="rq" localSheetId="0">#REF!</definedName>
    <definedName name="rq">#REF!</definedName>
    <definedName name="spanners_level1" localSheetId="10">#REF!</definedName>
    <definedName name="spanners_level1" localSheetId="14">#REF!</definedName>
    <definedName name="spanners_level1" localSheetId="13">#REF!</definedName>
    <definedName name="spanners_level1" localSheetId="15">#REF!</definedName>
    <definedName name="spanners_level1" localSheetId="9">#REF!</definedName>
    <definedName name="spanners_level1" localSheetId="11">#REF!</definedName>
    <definedName name="spanners_level1" localSheetId="0">#REF!</definedName>
    <definedName name="spanners_level1">#REF!</definedName>
    <definedName name="spanners_level2" localSheetId="10">#REF!</definedName>
    <definedName name="spanners_level2" localSheetId="14">#REF!</definedName>
    <definedName name="spanners_level2" localSheetId="13">#REF!</definedName>
    <definedName name="spanners_level2" localSheetId="15">#REF!</definedName>
    <definedName name="spanners_level2" localSheetId="9">#REF!</definedName>
    <definedName name="spanners_level2" localSheetId="11">#REF!</definedName>
    <definedName name="spanners_level2" localSheetId="0">#REF!</definedName>
    <definedName name="spanners_level2">#REF!</definedName>
    <definedName name="spanners_level3" localSheetId="10">#REF!</definedName>
    <definedName name="spanners_level3" localSheetId="14">#REF!</definedName>
    <definedName name="spanners_level3" localSheetId="13">#REF!</definedName>
    <definedName name="spanners_level3" localSheetId="15">#REF!</definedName>
    <definedName name="spanners_level3" localSheetId="9">#REF!</definedName>
    <definedName name="spanners_level3" localSheetId="11">#REF!</definedName>
    <definedName name="spanners_level3" localSheetId="0">#REF!</definedName>
    <definedName name="spanners_level3">#REF!</definedName>
    <definedName name="spanners_level4" localSheetId="10">#REF!</definedName>
    <definedName name="spanners_level4" localSheetId="14">#REF!</definedName>
    <definedName name="spanners_level4" localSheetId="13">#REF!</definedName>
    <definedName name="spanners_level4" localSheetId="15">#REF!</definedName>
    <definedName name="spanners_level4" localSheetId="9">#REF!</definedName>
    <definedName name="spanners_level4" localSheetId="11">#REF!</definedName>
    <definedName name="spanners_level4" localSheetId="0">#REF!</definedName>
    <definedName name="spanners_level4">#REF!</definedName>
    <definedName name="spanners_level5" localSheetId="10">#REF!</definedName>
    <definedName name="spanners_level5" localSheetId="14">#REF!</definedName>
    <definedName name="spanners_level5" localSheetId="13">#REF!</definedName>
    <definedName name="spanners_level5" localSheetId="15">#REF!</definedName>
    <definedName name="spanners_level5" localSheetId="9">#REF!</definedName>
    <definedName name="spanners_level5" localSheetId="11">#REF!</definedName>
    <definedName name="spanners_level5" localSheetId="0">#REF!</definedName>
    <definedName name="spanners_level5">#REF!</definedName>
    <definedName name="spanners_levelV" localSheetId="10">#REF!</definedName>
    <definedName name="spanners_levelV" localSheetId="14">#REF!</definedName>
    <definedName name="spanners_levelV" localSheetId="13">#REF!</definedName>
    <definedName name="spanners_levelV" localSheetId="15">#REF!</definedName>
    <definedName name="spanners_levelV" localSheetId="9">#REF!</definedName>
    <definedName name="spanners_levelV" localSheetId="11">#REF!</definedName>
    <definedName name="spanners_levelV" localSheetId="0">#REF!</definedName>
    <definedName name="spanners_levelV">#REF!</definedName>
    <definedName name="spanners_levelX" localSheetId="10">#REF!</definedName>
    <definedName name="spanners_levelX" localSheetId="14">#REF!</definedName>
    <definedName name="spanners_levelX" localSheetId="13">#REF!</definedName>
    <definedName name="spanners_levelX" localSheetId="15">#REF!</definedName>
    <definedName name="spanners_levelX" localSheetId="9">#REF!</definedName>
    <definedName name="spanners_levelX" localSheetId="11">#REF!</definedName>
    <definedName name="spanners_levelX" localSheetId="0">#REF!</definedName>
    <definedName name="spanners_levelX">#REF!</definedName>
    <definedName name="spanners_levelY" localSheetId="10">#REF!</definedName>
    <definedName name="spanners_levelY" localSheetId="14">#REF!</definedName>
    <definedName name="spanners_levelY" localSheetId="13">#REF!</definedName>
    <definedName name="spanners_levelY" localSheetId="15">#REF!</definedName>
    <definedName name="spanners_levelY" localSheetId="9">#REF!</definedName>
    <definedName name="spanners_levelY" localSheetId="11">#REF!</definedName>
    <definedName name="spanners_levelY" localSheetId="0">#REF!</definedName>
    <definedName name="spanners_levelY">#REF!</definedName>
    <definedName name="spanners_levelZ" localSheetId="10">#REF!</definedName>
    <definedName name="spanners_levelZ" localSheetId="14">#REF!</definedName>
    <definedName name="spanners_levelZ" localSheetId="13">#REF!</definedName>
    <definedName name="spanners_levelZ" localSheetId="15">#REF!</definedName>
    <definedName name="spanners_levelZ" localSheetId="9">#REF!</definedName>
    <definedName name="spanners_levelZ" localSheetId="11">#REF!</definedName>
    <definedName name="spanners_levelZ" localSheetId="0">#REF!</definedName>
    <definedName name="spanners_levelZ">#REF!</definedName>
    <definedName name="stub_lines" localSheetId="10">#REF!</definedName>
    <definedName name="stub_lines" localSheetId="14">#REF!</definedName>
    <definedName name="stub_lines" localSheetId="13">#REF!</definedName>
    <definedName name="stub_lines" localSheetId="15">#REF!</definedName>
    <definedName name="stub_lines" localSheetId="9">#REF!</definedName>
    <definedName name="stub_lines" localSheetId="11">#REF!</definedName>
    <definedName name="stub_lines" localSheetId="0">#REF!</definedName>
    <definedName name="stub_lines">#REF!</definedName>
    <definedName name="Table_DE.4b__Sources_of_private_wealth_accumulation_in_Germany__1870_2010___Multiplicative_decomposition">[5]TableDE4b!$A$3</definedName>
    <definedName name="tableJEL" localSheetId="0">#REF!</definedName>
    <definedName name="tableJEL">#REF!</definedName>
    <definedName name="temp" localSheetId="10">#REF!</definedName>
    <definedName name="temp" localSheetId="14">#REF!</definedName>
    <definedName name="temp" localSheetId="13">#REF!</definedName>
    <definedName name="temp" localSheetId="15">#REF!</definedName>
    <definedName name="temp" localSheetId="9">#REF!</definedName>
    <definedName name="temp" localSheetId="11">#REF!</definedName>
    <definedName name="temp" localSheetId="0">#REF!</definedName>
    <definedName name="temp">#REF!</definedName>
    <definedName name="test" localSheetId="15">[1]Регион!#REF!</definedName>
    <definedName name="test" localSheetId="11">[1]Регион!#REF!</definedName>
    <definedName name="test" localSheetId="0">[1]Регион!#REF!</definedName>
    <definedName name="test">[1]Регион!#REF!</definedName>
    <definedName name="titles" localSheetId="10">#REF!</definedName>
    <definedName name="titles" localSheetId="14">#REF!</definedName>
    <definedName name="titles" localSheetId="13">#REF!</definedName>
    <definedName name="titles" localSheetId="15">#REF!</definedName>
    <definedName name="titles" localSheetId="9">#REF!</definedName>
    <definedName name="titles" localSheetId="11">#REF!</definedName>
    <definedName name="titles" localSheetId="0">#REF!</definedName>
    <definedName name="titles">#REF!</definedName>
    <definedName name="totals" localSheetId="10">#REF!</definedName>
    <definedName name="totals" localSheetId="14">#REF!</definedName>
    <definedName name="totals" localSheetId="13">#REF!</definedName>
    <definedName name="totals" localSheetId="15">#REF!</definedName>
    <definedName name="totals" localSheetId="9">#REF!</definedName>
    <definedName name="totals" localSheetId="11">#REF!</definedName>
    <definedName name="totals" localSheetId="0">#REF!</definedName>
    <definedName name="totals">#REF!</definedName>
    <definedName name="tt" localSheetId="10">#REF!</definedName>
    <definedName name="tt" localSheetId="14">#REF!</definedName>
    <definedName name="tt" localSheetId="13">#REF!</definedName>
    <definedName name="tt" localSheetId="15">#REF!</definedName>
    <definedName name="tt" localSheetId="9">#REF!</definedName>
    <definedName name="tt" localSheetId="11">#REF!</definedName>
    <definedName name="tt" localSheetId="0">#REF!</definedName>
    <definedName name="tt">#REF!</definedName>
    <definedName name="xxx" localSheetId="10">#REF!</definedName>
    <definedName name="xxx" localSheetId="14">#REF!</definedName>
    <definedName name="xxx" localSheetId="13">#REF!</definedName>
    <definedName name="xxx" localSheetId="15">#REF!</definedName>
    <definedName name="xxx" localSheetId="9">#REF!</definedName>
    <definedName name="xxx" localSheetId="11">#REF!</definedName>
    <definedName name="xxx" localSheetId="0">#REF!</definedName>
    <definedName name="xxx">#REF!</definedName>
    <definedName name="Year" localSheetId="0">[4]Output!$C$4:$C$38</definedName>
    <definedName name="Year">[4]Output!$C$4:$C$38</definedName>
    <definedName name="YearLabel" localSheetId="0">[4]Output!$B$15</definedName>
    <definedName name="YearLabel">[4]Output!$B$15</definedName>
  </definedNames>
  <calcPr calcId="152511" concurrentCalc="0"/>
</workbook>
</file>

<file path=xl/calcChain.xml><?xml version="1.0" encoding="utf-8"?>
<calcChain xmlns="http://schemas.openxmlformats.org/spreadsheetml/2006/main">
  <c r="G7" i="42" l="1"/>
  <c r="H7" i="42"/>
  <c r="I7" i="42"/>
  <c r="A8" i="42"/>
  <c r="A9" i="42"/>
  <c r="A10" i="42"/>
  <c r="A11" i="42"/>
  <c r="A12" i="42"/>
  <c r="G12" i="42"/>
  <c r="H12" i="42"/>
  <c r="I12" i="42"/>
  <c r="A13" i="42"/>
  <c r="G13" i="42"/>
  <c r="H13" i="42"/>
  <c r="I13" i="42"/>
  <c r="A14" i="42"/>
  <c r="A15" i="42"/>
  <c r="A16" i="42"/>
  <c r="A17" i="42"/>
  <c r="A18" i="42"/>
  <c r="A19" i="42"/>
  <c r="A20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A42" i="42"/>
  <c r="A43" i="42"/>
  <c r="A44" i="42"/>
  <c r="A45" i="42"/>
  <c r="A46" i="42"/>
  <c r="A47" i="42"/>
  <c r="A48" i="42"/>
  <c r="A49" i="42"/>
  <c r="A50" i="42"/>
  <c r="A51" i="42"/>
  <c r="A52" i="42"/>
  <c r="A53" i="42"/>
  <c r="A54" i="42"/>
  <c r="A55" i="42"/>
  <c r="A56" i="42"/>
  <c r="A57" i="42"/>
  <c r="A58" i="42"/>
  <c r="A59" i="42"/>
  <c r="A60" i="42"/>
  <c r="A61" i="42"/>
  <c r="A62" i="42"/>
  <c r="A63" i="42"/>
  <c r="A64" i="42"/>
  <c r="A65" i="42"/>
  <c r="A66" i="42"/>
  <c r="A67" i="42"/>
  <c r="A68" i="42"/>
  <c r="A69" i="42"/>
  <c r="A70" i="42"/>
  <c r="A71" i="42"/>
  <c r="A72" i="42"/>
  <c r="A73" i="42"/>
  <c r="A74" i="42"/>
  <c r="A75" i="42"/>
  <c r="A76" i="42"/>
  <c r="A77" i="42"/>
  <c r="A78" i="42"/>
  <c r="A79" i="42"/>
  <c r="A80" i="42"/>
  <c r="A81" i="42"/>
  <c r="A82" i="42"/>
  <c r="G17" i="42"/>
  <c r="H17" i="42"/>
  <c r="I17" i="42"/>
  <c r="G21" i="42"/>
  <c r="H21" i="42"/>
  <c r="I21" i="42"/>
  <c r="G26" i="42"/>
  <c r="H26" i="42"/>
  <c r="I26" i="42"/>
  <c r="G28" i="42"/>
  <c r="H28" i="42"/>
  <c r="I28" i="42"/>
  <c r="G32" i="42"/>
  <c r="H32" i="42"/>
  <c r="I32" i="42"/>
  <c r="B36" i="42"/>
  <c r="C36" i="42"/>
  <c r="D36" i="42"/>
  <c r="E36" i="42"/>
  <c r="G36" i="42"/>
  <c r="H36" i="42"/>
  <c r="I36" i="42"/>
  <c r="G41" i="42"/>
  <c r="H41" i="42"/>
  <c r="I41" i="42"/>
  <c r="G45" i="42"/>
  <c r="H45" i="42"/>
  <c r="I45" i="42"/>
  <c r="G49" i="42"/>
  <c r="H49" i="42"/>
  <c r="I49" i="42"/>
  <c r="G54" i="42"/>
  <c r="H54" i="42"/>
  <c r="I54" i="42"/>
  <c r="G59" i="42"/>
  <c r="H59" i="42"/>
  <c r="I59" i="42"/>
  <c r="G63" i="42"/>
  <c r="H63" i="42"/>
  <c r="I63" i="42"/>
  <c r="G67" i="42"/>
  <c r="H67" i="42"/>
  <c r="I67" i="42"/>
  <c r="G72" i="42"/>
  <c r="H72" i="42"/>
  <c r="I72" i="42"/>
  <c r="G77" i="42"/>
  <c r="H77" i="42"/>
  <c r="I77" i="42"/>
  <c r="G79" i="42"/>
  <c r="H79" i="42"/>
  <c r="I79" i="42"/>
  <c r="G88" i="42"/>
  <c r="H88" i="42"/>
  <c r="I88" i="42"/>
  <c r="G89" i="42"/>
  <c r="H89" i="42"/>
  <c r="I89" i="42"/>
  <c r="B93" i="42"/>
  <c r="B94" i="42"/>
  <c r="B95" i="42"/>
  <c r="B96" i="42"/>
  <c r="B97" i="42"/>
  <c r="B98" i="42"/>
  <c r="B99" i="42"/>
  <c r="B100" i="42"/>
  <c r="B101" i="42"/>
  <c r="B102" i="42"/>
  <c r="B103" i="42"/>
  <c r="B104" i="42"/>
  <c r="B105" i="42"/>
  <c r="B106" i="42"/>
  <c r="B107" i="42"/>
  <c r="B109" i="42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81" i="39"/>
  <c r="A82" i="39"/>
  <c r="E10" i="39"/>
  <c r="F10" i="39"/>
  <c r="AC10" i="39"/>
  <c r="AD10" i="39"/>
  <c r="BI10" i="39"/>
  <c r="E14" i="39"/>
  <c r="F14" i="39"/>
  <c r="AC14" i="39"/>
  <c r="AD14" i="39"/>
  <c r="BI14" i="39"/>
  <c r="AU17" i="39"/>
  <c r="AC18" i="39"/>
  <c r="AD18" i="39"/>
  <c r="E18" i="39"/>
  <c r="F18" i="39"/>
  <c r="BI18" i="39"/>
  <c r="AU21" i="39"/>
  <c r="AC22" i="39"/>
  <c r="AD22" i="39"/>
  <c r="E22" i="39"/>
  <c r="F22" i="39"/>
  <c r="BI22" i="39"/>
  <c r="E26" i="39"/>
  <c r="F26" i="39"/>
  <c r="AU26" i="39"/>
  <c r="AC26" i="39"/>
  <c r="AD26" i="39"/>
  <c r="BI26" i="39"/>
  <c r="AU28" i="39"/>
  <c r="E30" i="39"/>
  <c r="F30" i="39"/>
  <c r="AC30" i="39"/>
  <c r="AD30" i="39"/>
  <c r="AU32" i="39"/>
  <c r="E34" i="39"/>
  <c r="F34" i="39"/>
  <c r="AC34" i="39"/>
  <c r="AD34" i="39"/>
  <c r="AU36" i="39"/>
  <c r="E38" i="39"/>
  <c r="F38" i="39"/>
  <c r="AU41" i="39"/>
  <c r="AC42" i="39"/>
  <c r="AD42" i="39"/>
  <c r="E42" i="39"/>
  <c r="F42" i="39"/>
  <c r="BI42" i="39"/>
  <c r="BB43" i="39"/>
  <c r="AU45" i="39"/>
  <c r="AC38" i="39"/>
  <c r="AD38" i="39"/>
  <c r="E46" i="39"/>
  <c r="F46" i="39"/>
  <c r="AC46" i="39"/>
  <c r="AD46" i="39"/>
  <c r="BI46" i="39"/>
  <c r="AU49" i="39"/>
  <c r="E50" i="39"/>
  <c r="F50" i="39"/>
  <c r="AC50" i="39"/>
  <c r="AD50" i="39"/>
  <c r="E54" i="39"/>
  <c r="F54" i="39"/>
  <c r="AC54" i="39"/>
  <c r="AD54" i="39"/>
  <c r="AU54" i="39"/>
  <c r="BI54" i="39"/>
  <c r="E58" i="39"/>
  <c r="F58" i="39"/>
  <c r="AU59" i="39"/>
  <c r="AC62" i="39"/>
  <c r="AD62" i="39"/>
  <c r="BB59" i="39"/>
  <c r="E62" i="39"/>
  <c r="F62" i="39"/>
  <c r="BI62" i="39"/>
  <c r="AU63" i="39"/>
  <c r="AC58" i="39"/>
  <c r="AD58" i="39"/>
  <c r="E66" i="39"/>
  <c r="F66" i="39"/>
  <c r="BI66" i="39"/>
  <c r="AU67" i="39"/>
  <c r="E70" i="39"/>
  <c r="F70" i="39"/>
  <c r="AC70" i="39"/>
  <c r="AD70" i="39"/>
  <c r="BI70" i="39"/>
  <c r="AU72" i="39"/>
  <c r="E74" i="39"/>
  <c r="F74" i="39"/>
  <c r="BI74" i="39"/>
  <c r="AU77" i="39"/>
  <c r="AC74" i="39"/>
  <c r="AD74" i="39"/>
  <c r="E78" i="39"/>
  <c r="F78" i="39"/>
  <c r="BI78" i="39"/>
  <c r="AU79" i="39"/>
  <c r="AC66" i="39"/>
  <c r="AD66" i="39"/>
  <c r="AC78" i="39"/>
  <c r="AD78" i="39"/>
  <c r="G7" i="28"/>
  <c r="H7" i="28"/>
  <c r="I7" i="28"/>
  <c r="A8" i="28"/>
  <c r="A9" i="28"/>
  <c r="A10" i="28"/>
  <c r="A11" i="28"/>
  <c r="A12" i="28"/>
  <c r="G12" i="28"/>
  <c r="H12" i="28"/>
  <c r="I12" i="28"/>
  <c r="A13" i="28"/>
  <c r="G13" i="28"/>
  <c r="H13" i="28"/>
  <c r="I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G17" i="28"/>
  <c r="H17" i="28"/>
  <c r="I17" i="28"/>
  <c r="G21" i="28"/>
  <c r="H21" i="28"/>
  <c r="I21" i="28"/>
  <c r="G26" i="28"/>
  <c r="H26" i="28"/>
  <c r="I26" i="28"/>
  <c r="G28" i="28"/>
  <c r="H28" i="28"/>
  <c r="I28" i="28"/>
  <c r="G32" i="28"/>
  <c r="H32" i="28"/>
  <c r="I32" i="28"/>
  <c r="B36" i="28"/>
  <c r="C36" i="28"/>
  <c r="D36" i="28"/>
  <c r="E36" i="28"/>
  <c r="G36" i="28"/>
  <c r="H36" i="28"/>
  <c r="I36" i="28"/>
  <c r="G41" i="28"/>
  <c r="H41" i="28"/>
  <c r="I41" i="28"/>
  <c r="G45" i="28"/>
  <c r="H45" i="28"/>
  <c r="I45" i="28"/>
  <c r="G49" i="28"/>
  <c r="H49" i="28"/>
  <c r="I49" i="28"/>
  <c r="G54" i="28"/>
  <c r="H54" i="28"/>
  <c r="I54" i="28"/>
  <c r="G59" i="28"/>
  <c r="H59" i="28"/>
  <c r="I59" i="28"/>
  <c r="G63" i="28"/>
  <c r="H63" i="28"/>
  <c r="I63" i="28"/>
  <c r="G67" i="28"/>
  <c r="H67" i="28"/>
  <c r="I67" i="28"/>
  <c r="G72" i="28"/>
  <c r="H72" i="28"/>
  <c r="I72" i="28"/>
  <c r="G77" i="28"/>
  <c r="H77" i="28"/>
  <c r="I77" i="28"/>
  <c r="G79" i="28"/>
  <c r="H79" i="28"/>
  <c r="I79" i="28"/>
  <c r="G88" i="28"/>
  <c r="H88" i="28"/>
  <c r="I88" i="28"/>
  <c r="G89" i="28"/>
  <c r="H89" i="28"/>
  <c r="I89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9" i="28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K17" i="17"/>
  <c r="A8" i="16"/>
  <c r="A9" i="16"/>
  <c r="A10" i="16"/>
  <c r="E10" i="16"/>
  <c r="F10" i="16"/>
  <c r="AC10" i="16"/>
  <c r="AD10" i="16"/>
  <c r="BI10" i="16"/>
  <c r="A11" i="16"/>
  <c r="A12" i="16"/>
  <c r="A13" i="16"/>
  <c r="A14" i="16"/>
  <c r="E14" i="16"/>
  <c r="F14" i="16"/>
  <c r="AC14" i="16"/>
  <c r="AD14" i="16"/>
  <c r="BI14" i="16"/>
  <c r="A15" i="16"/>
  <c r="A16" i="16"/>
  <c r="A17" i="16"/>
  <c r="AU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E18" i="16"/>
  <c r="F18" i="16"/>
  <c r="AC18" i="16"/>
  <c r="AD18" i="16"/>
  <c r="BI18" i="16"/>
  <c r="AU21" i="16"/>
  <c r="E22" i="16"/>
  <c r="F22" i="16"/>
  <c r="AC22" i="16"/>
  <c r="AD22" i="16"/>
  <c r="BI22" i="16"/>
  <c r="E26" i="16"/>
  <c r="F26" i="16"/>
  <c r="AC26" i="16"/>
  <c r="AD26" i="16"/>
  <c r="AU26" i="16"/>
  <c r="BI26" i="16"/>
  <c r="AU28" i="16"/>
  <c r="E30" i="16"/>
  <c r="F30" i="16"/>
  <c r="AC30" i="16"/>
  <c r="AD30" i="16"/>
  <c r="AU32" i="16"/>
  <c r="E34" i="16"/>
  <c r="F34" i="16"/>
  <c r="AC34" i="16"/>
  <c r="AD34" i="16"/>
  <c r="AU36" i="16"/>
  <c r="E38" i="16"/>
  <c r="F38" i="16"/>
  <c r="AC38" i="16"/>
  <c r="AD38" i="16"/>
  <c r="AU41" i="16"/>
  <c r="E42" i="16"/>
  <c r="F42" i="16"/>
  <c r="AC42" i="16"/>
  <c r="AD42" i="16"/>
  <c r="BI42" i="16"/>
  <c r="BB43" i="16"/>
  <c r="AU45" i="16"/>
  <c r="E46" i="16"/>
  <c r="F46" i="16"/>
  <c r="AC46" i="16"/>
  <c r="AD46" i="16"/>
  <c r="BI46" i="16"/>
  <c r="AU49" i="16"/>
  <c r="E50" i="16"/>
  <c r="F50" i="16"/>
  <c r="AC50" i="16"/>
  <c r="AD50" i="16"/>
  <c r="E54" i="16"/>
  <c r="F54" i="16"/>
  <c r="AC54" i="16"/>
  <c r="AD54" i="16"/>
  <c r="AU54" i="16"/>
  <c r="BI54" i="16"/>
  <c r="E58" i="16"/>
  <c r="F58" i="16"/>
  <c r="AC58" i="16"/>
  <c r="AD58" i="16"/>
  <c r="AU59" i="16"/>
  <c r="BB59" i="16"/>
  <c r="E62" i="16"/>
  <c r="F62" i="16"/>
  <c r="AC62" i="16"/>
  <c r="AD62" i="16"/>
  <c r="BI62" i="16"/>
  <c r="AU63" i="16"/>
  <c r="E66" i="16"/>
  <c r="F66" i="16"/>
  <c r="AC66" i="16"/>
  <c r="AD66" i="16"/>
  <c r="BI66" i="16"/>
  <c r="AU67" i="16"/>
  <c r="E70" i="16"/>
  <c r="F70" i="16"/>
  <c r="AC70" i="16"/>
  <c r="AD70" i="16"/>
  <c r="BI70" i="16"/>
  <c r="AU72" i="16"/>
  <c r="E74" i="16"/>
  <c r="F74" i="16"/>
  <c r="AC74" i="16"/>
  <c r="AD74" i="16"/>
  <c r="BI74" i="16"/>
  <c r="AU77" i="16"/>
  <c r="E78" i="16"/>
  <c r="F78" i="16"/>
  <c r="AC78" i="16"/>
  <c r="AD78" i="16"/>
  <c r="BI78" i="16"/>
  <c r="AU79" i="16"/>
</calcChain>
</file>

<file path=xl/sharedStrings.xml><?xml version="1.0" encoding="utf-8"?>
<sst xmlns="http://schemas.openxmlformats.org/spreadsheetml/2006/main" count="370" uniqueCount="193">
  <si>
    <t>Voir texte de l'annexe au chapitre pour les références bibliographiques complètes liées à ces estimations</t>
  </si>
  <si>
    <t>Vote gauche: sup. - prim.sec.</t>
  </si>
  <si>
    <t>Vote gauche: supérieur</t>
  </si>
  <si>
    <t>Vote gauche: secondaire</t>
  </si>
  <si>
    <t>Vote gauche: primaire</t>
  </si>
  <si>
    <t>UK (general elections) (voir ResDecBES.xlsx)</t>
  </si>
  <si>
    <t>FR (presidential) (or legislative if not presidential) (voir T2012.8 etc. in Piketty2018AppendixFR.xlsx et dofile 2017)</t>
  </si>
  <si>
    <t>US (presidential election) (voir ResDecANES.xlsx)</t>
  </si>
  <si>
    <t>UK (general elections)</t>
  </si>
  <si>
    <t>FR (legislative elections, L1)</t>
  </si>
  <si>
    <t>FR (presidential elections, P2)</t>
  </si>
  <si>
    <t>US (presidential election)</t>
  </si>
  <si>
    <t>UK: w - y (US correction)</t>
  </si>
  <si>
    <t>after controls sexe, education, age, income,  ethnic group</t>
  </si>
  <si>
    <t>UK: Vote left: t10 - b90 w</t>
  </si>
  <si>
    <t>after controls sexe, age, education,  ethnic group</t>
  </si>
  <si>
    <t>UK: Vote left: t10 - b90 y</t>
  </si>
  <si>
    <t xml:space="preserve">after controls sexe, age, income, ethnic, ownership, status </t>
  </si>
  <si>
    <t>UK: Vote left: t10 - b90 education</t>
  </si>
  <si>
    <t>UK: Vote labour: univ minus non-univ</t>
  </si>
  <si>
    <t>after controls sexe, age, income, wealth</t>
  </si>
  <si>
    <t>FR: Vote gauche: t10 - b90 y</t>
  </si>
  <si>
    <t>after controls sexe, age, income, wealth, father's occup</t>
  </si>
  <si>
    <t>FR: Vote gauche: t10 - b90 education</t>
  </si>
  <si>
    <t>FR: Vote gauche: sup. - prim.sec.</t>
  </si>
  <si>
    <t>controles âge, sexe, diplome, race</t>
  </si>
  <si>
    <t>Vote dem:     t10 - b90 (no control)</t>
  </si>
  <si>
    <t>controles âge, sexe, diplome, revenu</t>
  </si>
  <si>
    <t>controles âge, sexe</t>
  </si>
  <si>
    <t>Vote dem:     non-whites - whites (no control)</t>
  </si>
  <si>
    <t>controles âge, sexe, revenu, race</t>
  </si>
  <si>
    <t>Vote dem:     top10e vs bottom90e (no control)</t>
  </si>
  <si>
    <t>Vote dem:     sup - non-sup (no control)</t>
  </si>
  <si>
    <t>Vote dem:     18-34 - 65+ (no control)</t>
  </si>
  <si>
    <t>Vote dem: F-H (no control)</t>
  </si>
  <si>
    <t>Rep</t>
  </si>
  <si>
    <t>Dem</t>
  </si>
  <si>
    <t>Autre vote</t>
  </si>
  <si>
    <t>Vote républicain</t>
  </si>
  <si>
    <t>Vote démocrate</t>
  </si>
  <si>
    <t>Vote par diplôme (US Gallup data) (confirms other sources)</t>
  </si>
  <si>
    <t>Turnout gap top50% vs bottom50% incomes</t>
  </si>
  <si>
    <t>Turnout (WK series)</t>
  </si>
  <si>
    <t>British results (links to UK file)</t>
  </si>
  <si>
    <t>French results (links to France file)</t>
  </si>
  <si>
    <t>Vote par wealth (using home ownership) (home ownership effect has approximately same effect as in the UK, but no systematic mortage variable: I assume same total effect as in the UK)</t>
  </si>
  <si>
    <t>Vote par race (regAnes)</t>
  </si>
  <si>
    <t>Vote par revenu (regAnes)</t>
  </si>
  <si>
    <t>Vote top10% education vs bottom90% education (regAnes)</t>
  </si>
  <si>
    <t>Vote par diplôme (regAnes)</t>
  </si>
  <si>
    <t>Vote par âge (regAnes)</t>
  </si>
  <si>
    <t>Vote par sexe (regAnes)</t>
  </si>
  <si>
    <t>Dem vs Rep</t>
  </si>
  <si>
    <t>Vote présidentiel</t>
  </si>
  <si>
    <t>Année</t>
  </si>
  <si>
    <t>Tableau US.1. Synthèse des statistiques descriptives sur l'évolution de la structure du vote aux Etats-Unis 1948-2016 (séries utilisées pour les graphiques chronologiques)</t>
  </si>
  <si>
    <t>Latinos/ other</t>
  </si>
  <si>
    <t>Blacks</t>
  </si>
  <si>
    <t>Whites</t>
  </si>
  <si>
    <t>Sup phd</t>
  </si>
  <si>
    <t>Sup advanced</t>
  </si>
  <si>
    <t>Sup Bachelor</t>
  </si>
  <si>
    <t>Sec</t>
  </si>
  <si>
    <t>Primaire</t>
  </si>
  <si>
    <t>Vote par origine ethnique (Gallup, à reprendre)</t>
  </si>
  <si>
    <t>Vote par diplôme (copied/pasted from StatDesANES.xlsx, no link)</t>
  </si>
  <si>
    <t>Tableau US.2. Synthèse des statistiques descriptives sur l'évolution de la structure du vote aux Etats-Unis 1948-2016 (séries utilisées pour les histogrammes)</t>
  </si>
  <si>
    <t>dem2016</t>
  </si>
  <si>
    <t>dem2012</t>
  </si>
  <si>
    <t>dem2008</t>
  </si>
  <si>
    <t>dem2004</t>
  </si>
  <si>
    <t>dem2000</t>
  </si>
  <si>
    <t>dem1996</t>
  </si>
  <si>
    <t>dem1992</t>
  </si>
  <si>
    <t>dem1988</t>
  </si>
  <si>
    <t>dem1984</t>
  </si>
  <si>
    <t>dem1980</t>
  </si>
  <si>
    <t>dem1976</t>
  </si>
  <si>
    <t>dem1972</t>
  </si>
  <si>
    <t>dem1968</t>
  </si>
  <si>
    <t>dem1964</t>
  </si>
  <si>
    <t>dem1960</t>
  </si>
  <si>
    <t>dem1956</t>
  </si>
  <si>
    <t>dem1952</t>
  </si>
  <si>
    <t>dem1948</t>
  </si>
  <si>
    <t>Séries utilisées pour le graphique sur le vote par décile de revenu aux US</t>
  </si>
  <si>
    <t>D1</t>
  </si>
  <si>
    <t>D2</t>
  </si>
  <si>
    <t>D3</t>
  </si>
  <si>
    <t>D4</t>
  </si>
  <si>
    <t>D10</t>
  </si>
  <si>
    <t>D5</t>
  </si>
  <si>
    <t>D6</t>
  </si>
  <si>
    <t>D7</t>
  </si>
  <si>
    <t>D8</t>
  </si>
  <si>
    <t>D9</t>
  </si>
  <si>
    <t>Top5%</t>
  </si>
  <si>
    <t>Top1%</t>
  </si>
  <si>
    <t>Séries issues de Piketty2018AppendixUS.xlsx et ResDecANES.xlsx</t>
  </si>
  <si>
    <t>(séries lissées par moyennes mobiles)</t>
  </si>
  <si>
    <t>France 2012</t>
  </si>
  <si>
    <t>Etats-Unis 2016</t>
  </si>
  <si>
    <t>Pas de variable de contrôle</t>
  </si>
  <si>
    <t>Contrôles sas, revenu, patrimoine (sas: sexe, âge, situation familiale)</t>
  </si>
  <si>
    <t>France</t>
  </si>
  <si>
    <t>US</t>
  </si>
  <si>
    <t>UK</t>
  </si>
  <si>
    <t>Vote gauche 18-34 vs 65+</t>
  </si>
  <si>
    <t>Vote gauche femmes vs hommes</t>
  </si>
  <si>
    <t>Vote gauche: diplômés supérieur vs non-diplômés du supérieur</t>
  </si>
  <si>
    <t>Vote gauche: top 10 - bottom 90 diplôme</t>
  </si>
  <si>
    <t>Séries de données utilisées pour le graphique sur gauche électorale et éducation US-FR-UK 1945-2020 (tables US1, UK1 et FR5 de Piketty2018AppendixUS.xlsx, Piketty2018AppendixUK.xlsx et Piketty2018AppendixFrance.xlsx)</t>
  </si>
  <si>
    <t>votelabour</t>
  </si>
  <si>
    <t>election</t>
  </si>
  <si>
    <t>Lab vs Con score used to reweight BES samples (including Brexit 2016: Labour = Remain)</t>
  </si>
  <si>
    <t>1974 (oct)</t>
  </si>
  <si>
    <t>1974 (feb)</t>
  </si>
  <si>
    <t>Note: deux élections eurent lien en 1974; le résultat plus haut est la moyenne des deux</t>
  </si>
  <si>
    <t>A reprendre avec sources plus systématiques</t>
  </si>
  <si>
    <t>Votes en % des suffrages exprimés repris depuis wk: https://en.wikipedia.org/wiki/United_Kingdom_general_election,_1945, etc.</t>
  </si>
  <si>
    <t>controles âge, sexe, education, income, race</t>
  </si>
  <si>
    <t>controles âge, sexe, education</t>
  </si>
  <si>
    <t>Vote lab:     owner vs non-owner (no control)</t>
  </si>
  <si>
    <t>controles âge, sexe, education, race, ownership, status, wealth</t>
  </si>
  <si>
    <t>controles âge, sexe, education, race</t>
  </si>
  <si>
    <t>Vote lab:     top10 - bottom90 (no control)</t>
  </si>
  <si>
    <t>controles âge, sexe, income, race</t>
  </si>
  <si>
    <t>Vote lab:     top10e - bottom90e (no control)</t>
  </si>
  <si>
    <t>controles âge, sexe, revenu, race, ownership, status</t>
  </si>
  <si>
    <t>Vote lab:     sup - non-sup (no control)</t>
  </si>
  <si>
    <t>Vote lab:     18-34 - 65+ (no control)</t>
  </si>
  <si>
    <t>Vote lab: F-H (no control)</t>
  </si>
  <si>
    <t>Con</t>
  </si>
  <si>
    <t>Lab</t>
  </si>
  <si>
    <t>UKIP</t>
  </si>
  <si>
    <t>SNP</t>
  </si>
  <si>
    <t>Vote Libéral/ Lib-Dem/ SDP</t>
  </si>
  <si>
    <t>Vote Conser.</t>
  </si>
  <si>
    <t>Vote Labour</t>
  </si>
  <si>
    <t>Vote par wealth (regBes)</t>
  </si>
  <si>
    <t>Vote par revenu (regBes)</t>
  </si>
  <si>
    <t>Vote par education decile (regBes)</t>
  </si>
  <si>
    <t>Vote par diplôme2 (regBes) (sup=1 if educ=5,6: general degrees only)</t>
  </si>
  <si>
    <t>Vote par diplôme (regBes) (sup=1 if educ=4,5,6: technical and general degrees)</t>
  </si>
  <si>
    <t>Vote par âge (regBes)</t>
  </si>
  <si>
    <t>Vote par sexe (regBes)</t>
  </si>
  <si>
    <t>Lab vs Con</t>
  </si>
  <si>
    <t>Vote législatif</t>
  </si>
  <si>
    <t>Tableau UK.1. Synthèse des statistiques descriptives sur l'évolution de la structure du vote au Royaume-Uni 1945-2017 (séries utilisées pour les graphiques chronologiques)</t>
  </si>
  <si>
    <t>pdlab6</t>
  </si>
  <si>
    <t>pdlab5</t>
  </si>
  <si>
    <t>pdlab4-7</t>
  </si>
  <si>
    <t>pdlab1-2-3</t>
  </si>
  <si>
    <t>pdlab0</t>
  </si>
  <si>
    <t>pdlab4</t>
  </si>
  <si>
    <t>pdlab3</t>
  </si>
  <si>
    <t>pdlab2</t>
  </si>
  <si>
    <t>pdlab1</t>
  </si>
  <si>
    <t>Séries de données utilisées pour les graphiques sur les clivages politiques aux Etats-Unis (table US1 de Piketty2018AppendixUS.xlsx)</t>
  </si>
  <si>
    <t>Séries de données utilisées pour les graphiques sur les clivages politiques aux Etats-Unis (table US2 de Piketty2018AppendixUS.xlsx)</t>
  </si>
  <si>
    <t>Séries de données utilisées pour les graphiques sur les clivages politiques au Royaume-Uni (table UK1 de Piketty2018AppendixUK.xlsx)</t>
  </si>
  <si>
    <t>Séries utilisées pour le graphique sur le vote par religion au UK</t>
  </si>
  <si>
    <t>Séries issues de Piketty2018AppendixUK.xlsx et ResDecBES.xlsx</t>
  </si>
  <si>
    <t>Séries issues de Piketty2018AppendixUK.xlsx et StatDesBES.xlsx (feuille religionlabcorr)</t>
  </si>
  <si>
    <t>Séries issues de Piketty2018AppendixUK.xlsx et StatDesBES.xlsx (feuille ethniclabcorr)</t>
  </si>
  <si>
    <t>Séries utilisées pour le graphique sur le vote par groupe ethnique au UK</t>
  </si>
  <si>
    <t>labour2017</t>
  </si>
  <si>
    <t>labour2015</t>
  </si>
  <si>
    <t>labour2010</t>
  </si>
  <si>
    <t>labour2005</t>
  </si>
  <si>
    <t>labour2001</t>
  </si>
  <si>
    <t>labour1997</t>
  </si>
  <si>
    <t>labour1992</t>
  </si>
  <si>
    <t>labour1987</t>
  </si>
  <si>
    <t>labour1983</t>
  </si>
  <si>
    <t>labour1979</t>
  </si>
  <si>
    <t>labour1974</t>
  </si>
  <si>
    <t>labour1970</t>
  </si>
  <si>
    <t>labour1966</t>
  </si>
  <si>
    <t>labour1964</t>
  </si>
  <si>
    <t>labour1959</t>
  </si>
  <si>
    <t>labour1955</t>
  </si>
  <si>
    <t>income</t>
  </si>
  <si>
    <t>education</t>
  </si>
  <si>
    <t>wealth</t>
  </si>
  <si>
    <t>Vote Remain 2016</t>
  </si>
  <si>
    <t>Séries utilisées pour le graphique sur le vote par décile de revenu au UK</t>
  </si>
  <si>
    <t>(last revised: 7/1/2020)</t>
  </si>
  <si>
    <t>T. Piketty, Capital and ideology, HUP 2020</t>
  </si>
  <si>
    <t>Beware: the estimates presented in this folder are fragile and ought to be interpreted with care</t>
  </si>
  <si>
    <t>See text of the chapter for an interpretative discussion</t>
  </si>
  <si>
    <t>See texte of the appendix for full biblographical references in relation to these estimates</t>
  </si>
  <si>
    <t>Supplementary tables and figures from Chapter 15: Brahmin Left: New Euro-American Cleavages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</si>
</sst>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0" fontId="6" fillId="0" borderId="0"/>
    <xf numFmtId="0" fontId="3" fillId="0" borderId="0"/>
  </cellStyleXfs>
  <cellXfs count="104">
    <xf numFmtId="0" fontId="0" fillId="0" borderId="0" xfId="0"/>
    <xf numFmtId="0" fontId="4" fillId="0" borderId="0" xfId="0" applyFont="1"/>
    <xf numFmtId="0" fontId="5" fillId="0" borderId="0" xfId="0" applyFont="1"/>
    <xf numFmtId="9" fontId="4" fillId="0" borderId="0" xfId="0" applyNumberFormat="1" applyFont="1" applyAlignment="1">
      <alignment horizontal="center"/>
    </xf>
    <xf numFmtId="9" fontId="4" fillId="0" borderId="0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7" xfId="0" applyFont="1" applyBorder="1" applyAlignment="1"/>
    <xf numFmtId="0" fontId="4" fillId="0" borderId="9" xfId="0" applyFont="1" applyBorder="1" applyAlignment="1"/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left"/>
    </xf>
    <xf numFmtId="9" fontId="7" fillId="0" borderId="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8" fillId="0" borderId="0" xfId="0" applyFont="1"/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9" fontId="4" fillId="0" borderId="6" xfId="0" applyNumberFormat="1" applyFont="1" applyBorder="1" applyAlignment="1">
      <alignment horizontal="center"/>
    </xf>
    <xf numFmtId="0" fontId="0" fillId="0" borderId="6" xfId="0" applyBorder="1"/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9" fontId="0" fillId="0" borderId="2" xfId="0" applyNumberFormat="1" applyBorder="1"/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/>
    <xf numFmtId="0" fontId="4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17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8" xfId="0" applyFont="1" applyBorder="1" applyAlignment="1"/>
    <xf numFmtId="0" fontId="5" fillId="0" borderId="0" xfId="0" applyFont="1" applyBorder="1" applyAlignment="1">
      <alignment horizontal="left" vertical="center" wrapText="1"/>
    </xf>
    <xf numFmtId="0" fontId="3" fillId="0" borderId="0" xfId="2"/>
    <xf numFmtId="0" fontId="9" fillId="0" borderId="0" xfId="2" applyFont="1"/>
    <xf numFmtId="9" fontId="9" fillId="0" borderId="0" xfId="2" applyNumberFormat="1" applyFont="1" applyAlignment="1">
      <alignment horizontal="center"/>
    </xf>
    <xf numFmtId="9" fontId="9" fillId="0" borderId="1" xfId="0" applyNumberFormat="1" applyFont="1" applyBorder="1" applyAlignment="1">
      <alignment horizontal="center"/>
    </xf>
    <xf numFmtId="9" fontId="3" fillId="0" borderId="0" xfId="2" applyNumberFormat="1"/>
    <xf numFmtId="0" fontId="2" fillId="0" borderId="0" xfId="0" applyFont="1"/>
    <xf numFmtId="9" fontId="2" fillId="0" borderId="0" xfId="0" applyNumberFormat="1" applyFont="1" applyAlignment="1">
      <alignment horizontal="center"/>
    </xf>
    <xf numFmtId="9" fontId="2" fillId="0" borderId="0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7" xfId="0" applyFont="1" applyBorder="1" applyAlignment="1"/>
    <xf numFmtId="0" fontId="2" fillId="0" borderId="9" xfId="0" applyFont="1" applyBorder="1" applyAlignme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/>
    <xf numFmtId="0" fontId="1" fillId="0" borderId="0" xfId="0" applyFont="1"/>
    <xf numFmtId="0" fontId="2" fillId="0" borderId="9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5" fillId="0" borderId="9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styles" Target="styles.xml"/><Relationship Id="rId3" Type="http://schemas.openxmlformats.org/officeDocument/2006/relationships/chartsheet" Target="chartsheets/sheet2.xml"/><Relationship Id="rId21" Type="http://schemas.openxmlformats.org/officeDocument/2006/relationships/externalLink" Target="externalLinks/externalLink2.xml"/><Relationship Id="rId7" Type="http://schemas.openxmlformats.org/officeDocument/2006/relationships/chartsheet" Target="chartsheets/sheet6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8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3.xml"/><Relationship Id="rId24" Type="http://schemas.openxmlformats.org/officeDocument/2006/relationships/externalLink" Target="externalLinks/externalLink5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7.xml"/><Relationship Id="rId23" Type="http://schemas.openxmlformats.org/officeDocument/2006/relationships/externalLink" Target="externalLinks/externalLink4.xml"/><Relationship Id="rId28" Type="http://schemas.openxmlformats.org/officeDocument/2006/relationships/calcChain" Target="calcChain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6.xml"/><Relationship Id="rId22" Type="http://schemas.openxmlformats.org/officeDocument/2006/relationships/externalLink" Target="externalLinks/externalLink3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2000" b="1" baseline="0">
                <a:latin typeface="Arial"/>
                <a:cs typeface="Arial"/>
              </a:rPr>
              <a:t>Social cleavages &amp; political conflict : United States</a:t>
            </a:r>
            <a:r>
              <a:rPr lang="fr-FR" sz="2000" b="0" baseline="0">
                <a:latin typeface="Arial"/>
                <a:cs typeface="Arial"/>
              </a:rPr>
              <a:t> </a:t>
            </a:r>
            <a:r>
              <a:rPr lang="fr-FR" sz="2000" b="0" baseline="0">
                <a:latin typeface="Arial Narrow" panose="020B0606020202030204" pitchFamily="34" charset="0"/>
                <a:cs typeface="Arial"/>
              </a:rPr>
              <a:t>(variants)</a:t>
            </a:r>
            <a:endParaRPr lang="fr-FR" sz="2000" b="0" baseline="0">
              <a:latin typeface="Arial Narrow" panose="020B060602020203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2083680845148735"/>
          <c:y val="2.242691585067427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705265556329661E-2"/>
          <c:y val="6.3662500577143691E-2"/>
          <c:w val="0.881790953490451"/>
          <c:h val="0.73956541968113243"/>
        </c:manualLayout>
      </c:layout>
      <c:lineChart>
        <c:grouping val="standard"/>
        <c:varyColors val="0"/>
        <c:ser>
          <c:idx val="1"/>
          <c:order val="0"/>
          <c:tx>
            <c:v>Difference between % vote Democrat among the top 10% education voters and the bottom 90% education voters (after controls)</c:v>
          </c:tx>
          <c:spPr>
            <a:ln w="41275">
              <a:solidFill>
                <a:schemeClr val="accent2"/>
              </a:solidFill>
            </a:ln>
          </c:spPr>
          <c:marker>
            <c:symbol val="squar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Pt>
            <c:idx val="71"/>
            <c:bubble3D val="0"/>
            <c:spPr>
              <a:ln w="41275">
                <a:solidFill>
                  <a:schemeClr val="accent2"/>
                </a:solidFill>
                <a:prstDash val="solid"/>
              </a:ln>
            </c:spPr>
          </c:dPt>
          <c:cat>
            <c:numRef>
              <c:f>DataG15.1a!$A$7:$A$82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cat>
          <c:val>
            <c:numRef>
              <c:f>DataG15.1a!$S$7:$S$82</c:f>
              <c:numCache>
                <c:formatCode>0%</c:formatCode>
                <c:ptCount val="76"/>
                <c:pt idx="3">
                  <c:v>-0.15910479414774431</c:v>
                </c:pt>
                <c:pt idx="7">
                  <c:v>-0.13513684439437373</c:v>
                </c:pt>
                <c:pt idx="11">
                  <c:v>-7.2986013809184777E-2</c:v>
                </c:pt>
                <c:pt idx="15">
                  <c:v>-7.076090685928306E-2</c:v>
                </c:pt>
                <c:pt idx="19">
                  <c:v>-0.11328117948078605</c:v>
                </c:pt>
                <c:pt idx="23">
                  <c:v>-5.1290604517681984E-2</c:v>
                </c:pt>
                <c:pt idx="27">
                  <c:v>2.60667529411393E-2</c:v>
                </c:pt>
                <c:pt idx="31">
                  <c:v>1.7945280284057976E-2</c:v>
                </c:pt>
                <c:pt idx="35">
                  <c:v>9.5466905190456808E-2</c:v>
                </c:pt>
                <c:pt idx="39">
                  <c:v>9.0635717441433603E-2</c:v>
                </c:pt>
                <c:pt idx="43">
                  <c:v>7.7442963746743101E-2</c:v>
                </c:pt>
                <c:pt idx="47">
                  <c:v>0.10235924584424844</c:v>
                </c:pt>
                <c:pt idx="51">
                  <c:v>3.6280996526893643E-2</c:v>
                </c:pt>
                <c:pt idx="55">
                  <c:v>6.5183848018267487E-2</c:v>
                </c:pt>
                <c:pt idx="59">
                  <c:v>0.17320106772143026</c:v>
                </c:pt>
                <c:pt idx="63">
                  <c:v>0.10712218896413106</c:v>
                </c:pt>
                <c:pt idx="67">
                  <c:v>0.15744158052000146</c:v>
                </c:pt>
                <c:pt idx="71">
                  <c:v>0.23367121833507237</c:v>
                </c:pt>
              </c:numCache>
            </c:numRef>
          </c:val>
          <c:smooth val="1"/>
        </c:ser>
        <c:ser>
          <c:idx val="4"/>
          <c:order val="2"/>
          <c:tx>
            <c:v>Difference between % vote Democrat amongh the top 10% income voters and the bottom 90% income voters (after controls)</c:v>
          </c:tx>
          <c:spPr>
            <a:ln w="38100">
              <a:solidFill>
                <a:schemeClr val="accent1"/>
              </a:solidFill>
            </a:ln>
          </c:spPr>
          <c:marker>
            <c:symbol val="star"/>
            <c:size val="1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71"/>
            <c:bubble3D val="0"/>
            <c:spPr>
              <a:ln w="38100">
                <a:solidFill>
                  <a:schemeClr val="accent1"/>
                </a:solidFill>
                <a:prstDash val="solid"/>
              </a:ln>
            </c:spPr>
          </c:dPt>
          <c:val>
            <c:numRef>
              <c:f>DataG15.1a!$W$7:$W$82</c:f>
              <c:numCache>
                <c:formatCode>0%</c:formatCode>
                <c:ptCount val="76"/>
                <c:pt idx="3">
                  <c:v>-0.11181339735823326</c:v>
                </c:pt>
                <c:pt idx="7">
                  <c:v>-8.3987069957076638E-2</c:v>
                </c:pt>
                <c:pt idx="11">
                  <c:v>-0.11987877214702193</c:v>
                </c:pt>
                <c:pt idx="15">
                  <c:v>-8.5721869358671043E-2</c:v>
                </c:pt>
                <c:pt idx="19">
                  <c:v>-5.4396333181927811E-2</c:v>
                </c:pt>
                <c:pt idx="23">
                  <c:v>-9.584777171443698E-2</c:v>
                </c:pt>
                <c:pt idx="27">
                  <c:v>-0.12990768363778588</c:v>
                </c:pt>
                <c:pt idx="31">
                  <c:v>-0.1652622360650729</c:v>
                </c:pt>
                <c:pt idx="35">
                  <c:v>-0.10218984054007786</c:v>
                </c:pt>
                <c:pt idx="39">
                  <c:v>-0.15266725154008887</c:v>
                </c:pt>
                <c:pt idx="43">
                  <c:v>-0.14792333277928399</c:v>
                </c:pt>
                <c:pt idx="47">
                  <c:v>-9.2734301803493124E-2</c:v>
                </c:pt>
                <c:pt idx="51">
                  <c:v>-9.1414216874442358E-2</c:v>
                </c:pt>
                <c:pt idx="55">
                  <c:v>-0.12826598584889981</c:v>
                </c:pt>
                <c:pt idx="59">
                  <c:v>-0.10395863506796482</c:v>
                </c:pt>
                <c:pt idx="63">
                  <c:v>-9.1986291801271644E-2</c:v>
                </c:pt>
                <c:pt idx="67">
                  <c:v>-3.8657963911449288E-2</c:v>
                </c:pt>
                <c:pt idx="71">
                  <c:v>5.1046102222256723E-2</c:v>
                </c:pt>
              </c:numCache>
            </c:numRef>
          </c:val>
          <c:smooth val="1"/>
        </c:ser>
        <c:ser>
          <c:idx val="3"/>
          <c:order val="4"/>
          <c:tx>
            <c:v>Difference between % vote Democrat among the top 10% wealth voters and the bottom 90% wealth voters (after controls)</c:v>
          </c:tx>
          <c:spPr>
            <a:ln w="38100">
              <a:solidFill>
                <a:schemeClr val="accent3"/>
              </a:solidFill>
            </a:ln>
          </c:spPr>
          <c:marker>
            <c:symbol val="x"/>
            <c:size val="1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Pt>
            <c:idx val="71"/>
            <c:bubble3D val="0"/>
            <c:spPr>
              <a:ln w="38100">
                <a:solidFill>
                  <a:schemeClr val="accent3"/>
                </a:solidFill>
                <a:prstDash val="solid"/>
              </a:ln>
            </c:spPr>
          </c:dPt>
          <c:val>
            <c:numRef>
              <c:f>DataG15.1a!$AD$7:$AD$82</c:f>
              <c:numCache>
                <c:formatCode>0%</c:formatCode>
                <c:ptCount val="76"/>
                <c:pt idx="3">
                  <c:v>-0.11860606266541374</c:v>
                </c:pt>
                <c:pt idx="7">
                  <c:v>-0.11075325676147066</c:v>
                </c:pt>
                <c:pt idx="11">
                  <c:v>-0.14664495895141594</c:v>
                </c:pt>
                <c:pt idx="15">
                  <c:v>-0.11021524694312085</c:v>
                </c:pt>
                <c:pt idx="19">
                  <c:v>-0.10119934286976594</c:v>
                </c:pt>
                <c:pt idx="23">
                  <c:v>-0.1669306378778132</c:v>
                </c:pt>
                <c:pt idx="27">
                  <c:v>-0.23745944921077858</c:v>
                </c:pt>
                <c:pt idx="31">
                  <c:v>-0.23841168925046083</c:v>
                </c:pt>
                <c:pt idx="35">
                  <c:v>-0.18951528105004561</c:v>
                </c:pt>
                <c:pt idx="39">
                  <c:v>-0.2266363722695631</c:v>
                </c:pt>
                <c:pt idx="43">
                  <c:v>-0.21389307390556589</c:v>
                </c:pt>
                <c:pt idx="47">
                  <c:v>-0.13744009499900023</c:v>
                </c:pt>
                <c:pt idx="51">
                  <c:v>-0.15895553954710062</c:v>
                </c:pt>
                <c:pt idx="55">
                  <c:v>-0.21666638949838371</c:v>
                </c:pt>
                <c:pt idx="59">
                  <c:v>-0.21009915070241642</c:v>
                </c:pt>
                <c:pt idx="63">
                  <c:v>-0.1840854126757191</c:v>
                </c:pt>
                <c:pt idx="67">
                  <c:v>-0.12392651420990985</c:v>
                </c:pt>
                <c:pt idx="71">
                  <c:v>-3.4116109041977191E-2</c:v>
                </c:pt>
              </c:numCache>
            </c:numRef>
          </c:val>
          <c:smooth val="1"/>
        </c:ser>
        <c:ser>
          <c:idx val="0"/>
          <c:order val="5"/>
          <c:spPr>
            <a:ln w="50800">
              <a:solidFill>
                <a:schemeClr val="tx1"/>
              </a:solidFill>
            </a:ln>
          </c:spPr>
          <c:marker>
            <c:symbol val="dot"/>
            <c:size val="2"/>
            <c:spPr>
              <a:solidFill>
                <a:schemeClr val="tx1"/>
              </a:solidFill>
              <a:ln w="0">
                <a:solidFill>
                  <a:schemeClr val="tx1">
                    <a:alpha val="34000"/>
                  </a:schemeClr>
                </a:solidFill>
              </a:ln>
            </c:spPr>
          </c:marker>
          <c:cat>
            <c:numRef>
              <c:f>DataG15.1a!$A$7:$A$82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cat>
          <c:val>
            <c:numRef>
              <c:f>DataG15.1a!$DK$7:$DK$82</c:f>
              <c:numCache>
                <c:formatCode>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327688"/>
        <c:axId val="514327296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After controls for age, sex, income, race</c:v>
                </c:tx>
                <c:spPr>
                  <a:ln w="31750">
                    <a:solidFill>
                      <a:schemeClr val="accent2"/>
                    </a:solidFill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DataG15.1a!$O$7:$O$82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3">
                        <c:v>-0.1360418857582224</c:v>
                      </c:pt>
                      <c:pt idx="7">
                        <c:v>-9.7343687713005833E-2</c:v>
                      </c:pt>
                      <c:pt idx="11">
                        <c:v>-6.2047689387206034E-2</c:v>
                      </c:pt>
                      <c:pt idx="15">
                        <c:v>-6.9960604942885349E-2</c:v>
                      </c:pt>
                      <c:pt idx="19">
                        <c:v>-0.1121869583893321</c:v>
                      </c:pt>
                      <c:pt idx="23">
                        <c:v>-7.7212597501671837E-2</c:v>
                      </c:pt>
                      <c:pt idx="27">
                        <c:v>6.1945932999420954E-3</c:v>
                      </c:pt>
                      <c:pt idx="31">
                        <c:v>2.2590976419891561E-3</c:v>
                      </c:pt>
                      <c:pt idx="35">
                        <c:v>3.7196086393071329E-2</c:v>
                      </c:pt>
                      <c:pt idx="39">
                        <c:v>5.844026402183311E-2</c:v>
                      </c:pt>
                      <c:pt idx="43">
                        <c:v>9.2170674873077885E-3</c:v>
                      </c:pt>
                      <c:pt idx="47">
                        <c:v>1.0708624332077817E-2</c:v>
                      </c:pt>
                      <c:pt idx="51">
                        <c:v>7.2001231297026888E-3</c:v>
                      </c:pt>
                      <c:pt idx="55">
                        <c:v>6.5549788995032943E-2</c:v>
                      </c:pt>
                      <c:pt idx="59">
                        <c:v>9.3081862157777348E-2</c:v>
                      </c:pt>
                      <c:pt idx="63">
                        <c:v>7.9487485730200078E-2</c:v>
                      </c:pt>
                      <c:pt idx="67">
                        <c:v>5.9206551747847586E-2</c:v>
                      </c:pt>
                      <c:pt idx="71">
                        <c:v>0.16817676500104303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3"/>
                <c:tx>
                  <c:v>After controls for age, sex, education, race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dPt>
                  <c:idx val="71"/>
                  <c:bubble3D val="0"/>
                  <c:spPr>
                    <a:ln>
                      <a:solidFill>
                        <a:schemeClr val="accent1"/>
                      </a:solidFill>
                      <a:prstDash val="sysDash"/>
                    </a:ln>
                  </c:spPr>
                </c:dP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DataG15.1a!$W$7:$W$82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3">
                        <c:v>-0.11181339735823326</c:v>
                      </c:pt>
                      <c:pt idx="7">
                        <c:v>-8.3987069957076638E-2</c:v>
                      </c:pt>
                      <c:pt idx="11">
                        <c:v>-0.11987877214702193</c:v>
                      </c:pt>
                      <c:pt idx="15">
                        <c:v>-8.5721869358671043E-2</c:v>
                      </c:pt>
                      <c:pt idx="19">
                        <c:v>-5.4396333181927811E-2</c:v>
                      </c:pt>
                      <c:pt idx="23">
                        <c:v>-9.584777171443698E-2</c:v>
                      </c:pt>
                      <c:pt idx="27">
                        <c:v>-0.12990768363778588</c:v>
                      </c:pt>
                      <c:pt idx="31">
                        <c:v>-0.1652622360650729</c:v>
                      </c:pt>
                      <c:pt idx="35">
                        <c:v>-0.10218984054007786</c:v>
                      </c:pt>
                      <c:pt idx="39">
                        <c:v>-0.15266725154008887</c:v>
                      </c:pt>
                      <c:pt idx="43">
                        <c:v>-0.14792333277928399</c:v>
                      </c:pt>
                      <c:pt idx="47">
                        <c:v>-9.2734301803493124E-2</c:v>
                      </c:pt>
                      <c:pt idx="51">
                        <c:v>-9.1414216874442358E-2</c:v>
                      </c:pt>
                      <c:pt idx="55">
                        <c:v>-0.12826598584889981</c:v>
                      </c:pt>
                      <c:pt idx="59">
                        <c:v>-0.10395863506796482</c:v>
                      </c:pt>
                      <c:pt idx="63">
                        <c:v>-9.1986291801271644E-2</c:v>
                      </c:pt>
                      <c:pt idx="67">
                        <c:v>-3.8657963911449288E-2</c:v>
                      </c:pt>
                      <c:pt idx="71">
                        <c:v>5.1046102222256723E-2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14327688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14327296"/>
        <c:crossesAt val="0"/>
        <c:auto val="1"/>
        <c:lblAlgn val="ctr"/>
        <c:lblOffset val="100"/>
        <c:tickLblSkip val="5"/>
        <c:tickMarkSkip val="5"/>
        <c:noMultiLvlLbl val="0"/>
      </c:catAx>
      <c:valAx>
        <c:axId val="514327296"/>
        <c:scaling>
          <c:orientation val="minMax"/>
          <c:max val="0.34000000000000008"/>
          <c:min val="-0.2800000000000000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14327688"/>
        <c:crosses val="autoZero"/>
        <c:crossBetween val="midCat"/>
        <c:majorUnit val="0.04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400"/>
            </a:pPr>
            <a:endParaRPr lang="fr-FR"/>
          </a:p>
        </c:txPr>
      </c:legendEntry>
      <c:layout>
        <c:manualLayout>
          <c:xMode val="edge"/>
          <c:yMode val="edge"/>
          <c:x val="8.3465770907076978E-2"/>
          <c:y val="7.7593683739464903E-2"/>
          <c:w val="0.65152303209805207"/>
          <c:h val="0.21351475179269705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2000" b="1" baseline="0">
                <a:latin typeface="Arial"/>
                <a:cs typeface="Arial"/>
              </a:rPr>
              <a:t>Social cleavages &amp; political conflict : United States</a:t>
            </a:r>
            <a:r>
              <a:rPr lang="fr-FR" sz="2000" b="0" baseline="0">
                <a:latin typeface="Arial"/>
                <a:cs typeface="Arial"/>
              </a:rPr>
              <a:t> </a:t>
            </a:r>
            <a:r>
              <a:rPr lang="fr-FR" sz="2000" b="0" baseline="0">
                <a:latin typeface="Arial Narrow" panose="020B0606020202030204" pitchFamily="34" charset="0"/>
                <a:cs typeface="Arial"/>
              </a:rPr>
              <a:t>(variants)</a:t>
            </a:r>
            <a:endParaRPr lang="fr-FR" sz="2000" b="0" baseline="0">
              <a:latin typeface="Arial Narrow" panose="020B060602020203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2083680845148735"/>
          <c:y val="2.242691585067427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705265556329661E-2"/>
          <c:y val="6.3662500577143691E-2"/>
          <c:w val="0.881790953490451"/>
          <c:h val="0.73956541968113243"/>
        </c:manualLayout>
      </c:layout>
      <c:lineChart>
        <c:grouping val="standard"/>
        <c:varyColors val="0"/>
        <c:ser>
          <c:idx val="1"/>
          <c:order val="0"/>
          <c:tx>
            <c:v>Difference between % vote Democrat among the top 10% education voters and the bottom 90% education voters (before controls)</c:v>
          </c:tx>
          <c:spPr>
            <a:ln w="41275">
              <a:solidFill>
                <a:schemeClr val="accent2"/>
              </a:solidFill>
            </a:ln>
          </c:spPr>
          <c:marker>
            <c:symbol val="squar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Pt>
            <c:idx val="71"/>
            <c:bubble3D val="0"/>
            <c:spPr>
              <a:ln w="41275">
                <a:solidFill>
                  <a:schemeClr val="accent2"/>
                </a:solidFill>
                <a:prstDash val="solid"/>
              </a:ln>
            </c:spPr>
          </c:dPt>
          <c:cat>
            <c:numRef>
              <c:f>DataG15.1a!$A$7:$A$82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cat>
          <c:val>
            <c:numRef>
              <c:f>DataG15.1a!$Q$7:$Q$82</c:f>
              <c:numCache>
                <c:formatCode>0%</c:formatCode>
                <c:ptCount val="76"/>
                <c:pt idx="3">
                  <c:v>-0.20629892286317167</c:v>
                </c:pt>
                <c:pt idx="7">
                  <c:v>-0.16620448914297623</c:v>
                </c:pt>
                <c:pt idx="11">
                  <c:v>-0.10323329020514768</c:v>
                </c:pt>
                <c:pt idx="15">
                  <c:v>-0.12202573734593992</c:v>
                </c:pt>
                <c:pt idx="19">
                  <c:v>-0.15220543611652293</c:v>
                </c:pt>
                <c:pt idx="23">
                  <c:v>-8.7357891823025932E-2</c:v>
                </c:pt>
                <c:pt idx="27">
                  <c:v>-1.602046272225733E-2</c:v>
                </c:pt>
                <c:pt idx="31">
                  <c:v>-4.8564801180830064E-2</c:v>
                </c:pt>
                <c:pt idx="35">
                  <c:v>-9.4591440180965686E-3</c:v>
                </c:pt>
                <c:pt idx="39">
                  <c:v>8.7187577106009641E-3</c:v>
                </c:pt>
                <c:pt idx="43">
                  <c:v>6.154135379715181E-3</c:v>
                </c:pt>
                <c:pt idx="47">
                  <c:v>3.3406484383323456E-2</c:v>
                </c:pt>
                <c:pt idx="51">
                  <c:v>-5.6911629491731348E-2</c:v>
                </c:pt>
                <c:pt idx="55">
                  <c:v>-2.409259846273544E-2</c:v>
                </c:pt>
                <c:pt idx="59">
                  <c:v>8.0455610705385081E-2</c:v>
                </c:pt>
                <c:pt idx="63">
                  <c:v>4.6529150314753784E-3</c:v>
                </c:pt>
                <c:pt idx="67">
                  <c:v>7.8463697783887593E-2</c:v>
                </c:pt>
                <c:pt idx="71">
                  <c:v>0.22493986747859676</c:v>
                </c:pt>
              </c:numCache>
            </c:numRef>
          </c:val>
          <c:smooth val="1"/>
        </c:ser>
        <c:ser>
          <c:idx val="4"/>
          <c:order val="2"/>
          <c:tx>
            <c:v>Difference between % vote Democrat amongh the top 10% income voters and the bottom 90% income voters (before controls)</c:v>
          </c:tx>
          <c:spPr>
            <a:ln w="38100">
              <a:solidFill>
                <a:schemeClr val="accent1"/>
              </a:solidFill>
            </a:ln>
          </c:spPr>
          <c:marker>
            <c:symbol val="star"/>
            <c:size val="1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71"/>
            <c:bubble3D val="0"/>
            <c:spPr>
              <a:ln w="38100">
                <a:solidFill>
                  <a:schemeClr val="accent1"/>
                </a:solidFill>
                <a:prstDash val="solid"/>
              </a:ln>
            </c:spPr>
          </c:dPt>
          <c:val>
            <c:numRef>
              <c:f>DataG15.1a!$U$7:$U$82</c:f>
              <c:numCache>
                <c:formatCode>0%</c:formatCode>
                <c:ptCount val="76"/>
                <c:pt idx="3">
                  <c:v>-0.21595529923117651</c:v>
                </c:pt>
                <c:pt idx="7">
                  <c:v>-0.165925651733143</c:v>
                </c:pt>
                <c:pt idx="11">
                  <c:v>-0.15514739982766945</c:v>
                </c:pt>
                <c:pt idx="15">
                  <c:v>-0.13535268457673763</c:v>
                </c:pt>
                <c:pt idx="19">
                  <c:v>-0.14749860064144987</c:v>
                </c:pt>
                <c:pt idx="23">
                  <c:v>-0.16566733540452366</c:v>
                </c:pt>
                <c:pt idx="27">
                  <c:v>-0.16037756784833793</c:v>
                </c:pt>
                <c:pt idx="31">
                  <c:v>-0.2319881964868524</c:v>
                </c:pt>
                <c:pt idx="35">
                  <c:v>-0.17286966682591665</c:v>
                </c:pt>
                <c:pt idx="39">
                  <c:v>-0.19148895980561412</c:v>
                </c:pt>
                <c:pt idx="43">
                  <c:v>-0.21021706613181618</c:v>
                </c:pt>
                <c:pt idx="47">
                  <c:v>-0.14186546232485303</c:v>
                </c:pt>
                <c:pt idx="51">
                  <c:v>-0.12728414210036879</c:v>
                </c:pt>
                <c:pt idx="55">
                  <c:v>-0.15434294449228833</c:v>
                </c:pt>
                <c:pt idx="59">
                  <c:v>-0.13322808043390633</c:v>
                </c:pt>
                <c:pt idx="63">
                  <c:v>-0.17095198410490406</c:v>
                </c:pt>
                <c:pt idx="67">
                  <c:v>-7.9278161363912733E-2</c:v>
                </c:pt>
                <c:pt idx="71">
                  <c:v>8.8874381040718264E-2</c:v>
                </c:pt>
              </c:numCache>
            </c:numRef>
          </c:val>
          <c:smooth val="1"/>
        </c:ser>
        <c:ser>
          <c:idx val="3"/>
          <c:order val="4"/>
          <c:tx>
            <c:v>Difference between % vote Democrat among the top 10% wealth voters and the bottom 90% wealth voters (before controls)</c:v>
          </c:tx>
          <c:spPr>
            <a:ln w="38100">
              <a:solidFill>
                <a:schemeClr val="accent3"/>
              </a:solidFill>
            </a:ln>
          </c:spPr>
          <c:marker>
            <c:symbol val="x"/>
            <c:size val="1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Pt>
            <c:idx val="71"/>
            <c:bubble3D val="0"/>
            <c:spPr>
              <a:ln w="38100">
                <a:solidFill>
                  <a:schemeClr val="accent3"/>
                </a:solidFill>
                <a:prstDash val="solid"/>
              </a:ln>
            </c:spPr>
          </c:dPt>
          <c:val>
            <c:numRef>
              <c:f>DataG15.1a!$AC$7:$AC$82</c:f>
              <c:numCache>
                <c:formatCode>0%</c:formatCode>
                <c:ptCount val="76"/>
                <c:pt idx="3">
                  <c:v>-0.22274796453835699</c:v>
                </c:pt>
                <c:pt idx="7">
                  <c:v>-0.19269183853753702</c:v>
                </c:pt>
                <c:pt idx="11">
                  <c:v>-0.18191358663206347</c:v>
                </c:pt>
                <c:pt idx="15">
                  <c:v>-0.15984606216118744</c:v>
                </c:pt>
                <c:pt idx="19">
                  <c:v>-0.194301610329288</c:v>
                </c:pt>
                <c:pt idx="23">
                  <c:v>-0.23675020156789989</c:v>
                </c:pt>
                <c:pt idx="27">
                  <c:v>-0.26792933342133063</c:v>
                </c:pt>
                <c:pt idx="31">
                  <c:v>-0.30513764967224033</c:v>
                </c:pt>
                <c:pt idx="35">
                  <c:v>-0.26019510733588441</c:v>
                </c:pt>
                <c:pt idx="39">
                  <c:v>-0.26545808053508835</c:v>
                </c:pt>
                <c:pt idx="43">
                  <c:v>-0.27618680725809808</c:v>
                </c:pt>
                <c:pt idx="47">
                  <c:v>-0.18657125552036014</c:v>
                </c:pt>
                <c:pt idx="51">
                  <c:v>-0.19482546477302704</c:v>
                </c:pt>
                <c:pt idx="55">
                  <c:v>-0.24274334814177223</c:v>
                </c:pt>
                <c:pt idx="59">
                  <c:v>-0.23936859606835792</c:v>
                </c:pt>
                <c:pt idx="63">
                  <c:v>-0.26305110497935152</c:v>
                </c:pt>
                <c:pt idx="67">
                  <c:v>-0.16454671166237331</c:v>
                </c:pt>
                <c:pt idx="71">
                  <c:v>3.7121697764843503E-3</c:v>
                </c:pt>
              </c:numCache>
            </c:numRef>
          </c:val>
          <c:smooth val="1"/>
        </c:ser>
        <c:ser>
          <c:idx val="0"/>
          <c:order val="5"/>
          <c:spPr>
            <a:ln w="50800">
              <a:solidFill>
                <a:schemeClr val="tx1"/>
              </a:solidFill>
            </a:ln>
          </c:spPr>
          <c:marker>
            <c:symbol val="dot"/>
            <c:size val="2"/>
            <c:spPr>
              <a:solidFill>
                <a:schemeClr val="tx1"/>
              </a:solidFill>
              <a:ln w="0">
                <a:solidFill>
                  <a:schemeClr val="tx1">
                    <a:alpha val="34000"/>
                  </a:schemeClr>
                </a:solidFill>
              </a:ln>
            </c:spPr>
          </c:marker>
          <c:cat>
            <c:numRef>
              <c:f>DataG15.1a!$A$7:$A$82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cat>
          <c:val>
            <c:numRef>
              <c:f>DataG15.1a!$DK$7:$DK$82</c:f>
              <c:numCache>
                <c:formatCode>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328080"/>
        <c:axId val="514328472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After controls for age, sex, income, race</c:v>
                </c:tx>
                <c:spPr>
                  <a:ln w="31750">
                    <a:solidFill>
                      <a:schemeClr val="accent2"/>
                    </a:solidFill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DataG15.1a!$O$7:$O$82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3">
                        <c:v>-0.1360418857582224</c:v>
                      </c:pt>
                      <c:pt idx="7">
                        <c:v>-9.7343687713005833E-2</c:v>
                      </c:pt>
                      <c:pt idx="11">
                        <c:v>-6.2047689387206034E-2</c:v>
                      </c:pt>
                      <c:pt idx="15">
                        <c:v>-6.9960604942885349E-2</c:v>
                      </c:pt>
                      <c:pt idx="19">
                        <c:v>-0.1121869583893321</c:v>
                      </c:pt>
                      <c:pt idx="23">
                        <c:v>-7.7212597501671837E-2</c:v>
                      </c:pt>
                      <c:pt idx="27">
                        <c:v>6.1945932999420954E-3</c:v>
                      </c:pt>
                      <c:pt idx="31">
                        <c:v>2.2590976419891561E-3</c:v>
                      </c:pt>
                      <c:pt idx="35">
                        <c:v>3.7196086393071329E-2</c:v>
                      </c:pt>
                      <c:pt idx="39">
                        <c:v>5.844026402183311E-2</c:v>
                      </c:pt>
                      <c:pt idx="43">
                        <c:v>9.2170674873077885E-3</c:v>
                      </c:pt>
                      <c:pt idx="47">
                        <c:v>1.0708624332077817E-2</c:v>
                      </c:pt>
                      <c:pt idx="51">
                        <c:v>7.2001231297026888E-3</c:v>
                      </c:pt>
                      <c:pt idx="55">
                        <c:v>6.5549788995032943E-2</c:v>
                      </c:pt>
                      <c:pt idx="59">
                        <c:v>9.3081862157777348E-2</c:v>
                      </c:pt>
                      <c:pt idx="63">
                        <c:v>7.9487485730200078E-2</c:v>
                      </c:pt>
                      <c:pt idx="67">
                        <c:v>5.9206551747847586E-2</c:v>
                      </c:pt>
                      <c:pt idx="71">
                        <c:v>0.16817676500104303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3"/>
                <c:tx>
                  <c:v>After controls for age, sex, education, race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dPt>
                  <c:idx val="71"/>
                  <c:bubble3D val="0"/>
                  <c:spPr>
                    <a:ln>
                      <a:solidFill>
                        <a:schemeClr val="accent1"/>
                      </a:solidFill>
                      <a:prstDash val="sysDash"/>
                    </a:ln>
                  </c:spPr>
                </c:dP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DataG15.1a!$W$7:$W$82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3">
                        <c:v>-0.11181339735823326</c:v>
                      </c:pt>
                      <c:pt idx="7">
                        <c:v>-8.3987069957076638E-2</c:v>
                      </c:pt>
                      <c:pt idx="11">
                        <c:v>-0.11987877214702193</c:v>
                      </c:pt>
                      <c:pt idx="15">
                        <c:v>-8.5721869358671043E-2</c:v>
                      </c:pt>
                      <c:pt idx="19">
                        <c:v>-5.4396333181927811E-2</c:v>
                      </c:pt>
                      <c:pt idx="23">
                        <c:v>-9.584777171443698E-2</c:v>
                      </c:pt>
                      <c:pt idx="27">
                        <c:v>-0.12990768363778588</c:v>
                      </c:pt>
                      <c:pt idx="31">
                        <c:v>-0.1652622360650729</c:v>
                      </c:pt>
                      <c:pt idx="35">
                        <c:v>-0.10218984054007786</c:v>
                      </c:pt>
                      <c:pt idx="39">
                        <c:v>-0.15266725154008887</c:v>
                      </c:pt>
                      <c:pt idx="43">
                        <c:v>-0.14792333277928399</c:v>
                      </c:pt>
                      <c:pt idx="47">
                        <c:v>-9.2734301803493124E-2</c:v>
                      </c:pt>
                      <c:pt idx="51">
                        <c:v>-9.1414216874442358E-2</c:v>
                      </c:pt>
                      <c:pt idx="55">
                        <c:v>-0.12826598584889981</c:v>
                      </c:pt>
                      <c:pt idx="59">
                        <c:v>-0.10395863506796482</c:v>
                      </c:pt>
                      <c:pt idx="63">
                        <c:v>-9.1986291801271644E-2</c:v>
                      </c:pt>
                      <c:pt idx="67">
                        <c:v>-3.8657963911449288E-2</c:v>
                      </c:pt>
                      <c:pt idx="71">
                        <c:v>5.1046102222256723E-2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14328080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14328472"/>
        <c:crossesAt val="0"/>
        <c:auto val="1"/>
        <c:lblAlgn val="ctr"/>
        <c:lblOffset val="100"/>
        <c:tickLblSkip val="5"/>
        <c:tickMarkSkip val="5"/>
        <c:noMultiLvlLbl val="0"/>
      </c:catAx>
      <c:valAx>
        <c:axId val="514328472"/>
        <c:scaling>
          <c:orientation val="minMax"/>
          <c:max val="0.24000000000000002"/>
          <c:min val="-0.32000000000000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14328080"/>
        <c:crosses val="autoZero"/>
        <c:crossBetween val="midCat"/>
        <c:majorUnit val="0.04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400"/>
            </a:pPr>
            <a:endParaRPr lang="fr-FR"/>
          </a:p>
        </c:txPr>
      </c:legendEntry>
      <c:layout>
        <c:manualLayout>
          <c:xMode val="edge"/>
          <c:yMode val="edge"/>
          <c:x val="8.3465770907076978E-2"/>
          <c:y val="7.7593683739464903E-2"/>
          <c:w val="0.65152303209805207"/>
          <c:h val="0.21351475179269705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2000" b="1" baseline="0">
                <a:latin typeface="Arial"/>
                <a:cs typeface="Arial"/>
              </a:rPr>
              <a:t>Social cleavages &amp; political conflict : United States</a:t>
            </a:r>
            <a:r>
              <a:rPr lang="fr-FR" sz="2000" b="0" baseline="0">
                <a:latin typeface="Arial"/>
                <a:cs typeface="Arial"/>
              </a:rPr>
              <a:t> </a:t>
            </a:r>
            <a:r>
              <a:rPr lang="fr-FR" sz="2000" b="0" baseline="0">
                <a:latin typeface="Arial Narrow" panose="020B0606020202030204" pitchFamily="34" charset="0"/>
                <a:cs typeface="Arial"/>
              </a:rPr>
              <a:t>(variants)</a:t>
            </a:r>
            <a:endParaRPr lang="fr-FR" sz="2000" b="0" baseline="0">
              <a:latin typeface="Arial Narrow" panose="020B060602020203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2083680845148735"/>
          <c:y val="2.242691585067427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705265556329661E-2"/>
          <c:y val="6.3662500577143691E-2"/>
          <c:w val="0.881790953490451"/>
          <c:h val="0.73956541968113243"/>
        </c:manualLayout>
      </c:layout>
      <c:lineChart>
        <c:grouping val="standard"/>
        <c:varyColors val="0"/>
        <c:ser>
          <c:idx val="1"/>
          <c:order val="0"/>
          <c:tx>
            <c:v>Difference between % vote Democrat among university graduates and non-university graduates (before controls)</c:v>
          </c:tx>
          <c:spPr>
            <a:ln w="41275">
              <a:solidFill>
                <a:schemeClr val="accent2"/>
              </a:solidFill>
            </a:ln>
          </c:spPr>
          <c:marker>
            <c:symbol val="squar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Pt>
            <c:idx val="71"/>
            <c:bubble3D val="0"/>
            <c:spPr>
              <a:ln w="41275">
                <a:solidFill>
                  <a:schemeClr val="accent2"/>
                </a:solidFill>
                <a:prstDash val="solid"/>
              </a:ln>
            </c:spPr>
          </c:dPt>
          <c:cat>
            <c:numRef>
              <c:f>DataG15.1a!$A$7:$A$82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cat>
          <c:val>
            <c:numRef>
              <c:f>DataG15.1a!$M$7:$M$82</c:f>
              <c:numCache>
                <c:formatCode>0%</c:formatCode>
                <c:ptCount val="76"/>
                <c:pt idx="3">
                  <c:v>-0.20004687192873222</c:v>
                </c:pt>
                <c:pt idx="7">
                  <c:v>-0.13806162469393315</c:v>
                </c:pt>
                <c:pt idx="11">
                  <c:v>-9.9365137987333929E-2</c:v>
                </c:pt>
                <c:pt idx="15">
                  <c:v>-0.12162872326629098</c:v>
                </c:pt>
                <c:pt idx="19">
                  <c:v>-0.15317710178909588</c:v>
                </c:pt>
                <c:pt idx="23">
                  <c:v>-0.11034233855242903</c:v>
                </c:pt>
                <c:pt idx="27">
                  <c:v>-3.292774030138737E-2</c:v>
                </c:pt>
                <c:pt idx="31">
                  <c:v>-6.3333028569046657E-2</c:v>
                </c:pt>
                <c:pt idx="35">
                  <c:v>-5.9857331207570086E-2</c:v>
                </c:pt>
                <c:pt idx="39">
                  <c:v>-2.547191112111875E-2</c:v>
                </c:pt>
                <c:pt idx="43">
                  <c:v>-6.6425167418196096E-2</c:v>
                </c:pt>
                <c:pt idx="47">
                  <c:v>-6.2039117163253464E-2</c:v>
                </c:pt>
                <c:pt idx="51">
                  <c:v>-8.9108032306094875E-2</c:v>
                </c:pt>
                <c:pt idx="55">
                  <c:v>-2.6456233952655159E-2</c:v>
                </c:pt>
                <c:pt idx="59">
                  <c:v>6.5450176509047192E-3</c:v>
                </c:pt>
                <c:pt idx="63">
                  <c:v>-3.0164266458186095E-2</c:v>
                </c:pt>
                <c:pt idx="67">
                  <c:v>-7.6967269926772608E-3</c:v>
                </c:pt>
                <c:pt idx="71">
                  <c:v>0.13206977360937261</c:v>
                </c:pt>
              </c:numCache>
            </c:numRef>
          </c:val>
          <c:smooth val="1"/>
        </c:ser>
        <c:ser>
          <c:idx val="4"/>
          <c:order val="2"/>
          <c:tx>
            <c:v>Difference between % vote Democrat amongh the top 10% income voters and the bottom 90% income voters (before controls)</c:v>
          </c:tx>
          <c:spPr>
            <a:ln w="38100">
              <a:solidFill>
                <a:schemeClr val="accent1"/>
              </a:solidFill>
            </a:ln>
          </c:spPr>
          <c:marker>
            <c:symbol val="star"/>
            <c:size val="1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71"/>
            <c:bubble3D val="0"/>
            <c:spPr>
              <a:ln w="38100">
                <a:solidFill>
                  <a:schemeClr val="accent1"/>
                </a:solidFill>
                <a:prstDash val="solid"/>
              </a:ln>
            </c:spPr>
          </c:dPt>
          <c:val>
            <c:numRef>
              <c:f>DataG15.1a!$U$7:$U$82</c:f>
              <c:numCache>
                <c:formatCode>0%</c:formatCode>
                <c:ptCount val="76"/>
                <c:pt idx="3">
                  <c:v>-0.21595529923117651</c:v>
                </c:pt>
                <c:pt idx="7">
                  <c:v>-0.165925651733143</c:v>
                </c:pt>
                <c:pt idx="11">
                  <c:v>-0.15514739982766945</c:v>
                </c:pt>
                <c:pt idx="15">
                  <c:v>-0.13535268457673763</c:v>
                </c:pt>
                <c:pt idx="19">
                  <c:v>-0.14749860064144987</c:v>
                </c:pt>
                <c:pt idx="23">
                  <c:v>-0.16566733540452366</c:v>
                </c:pt>
                <c:pt idx="27">
                  <c:v>-0.16037756784833793</c:v>
                </c:pt>
                <c:pt idx="31">
                  <c:v>-0.2319881964868524</c:v>
                </c:pt>
                <c:pt idx="35">
                  <c:v>-0.17286966682591665</c:v>
                </c:pt>
                <c:pt idx="39">
                  <c:v>-0.19148895980561412</c:v>
                </c:pt>
                <c:pt idx="43">
                  <c:v>-0.21021706613181618</c:v>
                </c:pt>
                <c:pt idx="47">
                  <c:v>-0.14186546232485303</c:v>
                </c:pt>
                <c:pt idx="51">
                  <c:v>-0.12728414210036879</c:v>
                </c:pt>
                <c:pt idx="55">
                  <c:v>-0.15434294449228833</c:v>
                </c:pt>
                <c:pt idx="59">
                  <c:v>-0.13322808043390633</c:v>
                </c:pt>
                <c:pt idx="63">
                  <c:v>-0.17095198410490406</c:v>
                </c:pt>
                <c:pt idx="67">
                  <c:v>-7.9278161363912733E-2</c:v>
                </c:pt>
                <c:pt idx="71">
                  <c:v>8.8874381040718264E-2</c:v>
                </c:pt>
              </c:numCache>
            </c:numRef>
          </c:val>
          <c:smooth val="1"/>
        </c:ser>
        <c:ser>
          <c:idx val="3"/>
          <c:order val="4"/>
          <c:tx>
            <c:v>Difference between % vote Democrat among the top 10% wealth voters and the bottom 90% wealth voters (before controls)</c:v>
          </c:tx>
          <c:spPr>
            <a:ln w="38100">
              <a:solidFill>
                <a:schemeClr val="accent3"/>
              </a:solidFill>
            </a:ln>
          </c:spPr>
          <c:marker>
            <c:symbol val="x"/>
            <c:size val="1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Pt>
            <c:idx val="71"/>
            <c:bubble3D val="0"/>
            <c:spPr>
              <a:ln w="38100">
                <a:solidFill>
                  <a:schemeClr val="accent3"/>
                </a:solidFill>
                <a:prstDash val="solid"/>
              </a:ln>
            </c:spPr>
          </c:dPt>
          <c:val>
            <c:numRef>
              <c:f>DataG15.1a!$AC$7:$AC$82</c:f>
              <c:numCache>
                <c:formatCode>0%</c:formatCode>
                <c:ptCount val="76"/>
                <c:pt idx="3">
                  <c:v>-0.22274796453835699</c:v>
                </c:pt>
                <c:pt idx="7">
                  <c:v>-0.19269183853753702</c:v>
                </c:pt>
                <c:pt idx="11">
                  <c:v>-0.18191358663206347</c:v>
                </c:pt>
                <c:pt idx="15">
                  <c:v>-0.15984606216118744</c:v>
                </c:pt>
                <c:pt idx="19">
                  <c:v>-0.194301610329288</c:v>
                </c:pt>
                <c:pt idx="23">
                  <c:v>-0.23675020156789989</c:v>
                </c:pt>
                <c:pt idx="27">
                  <c:v>-0.26792933342133063</c:v>
                </c:pt>
                <c:pt idx="31">
                  <c:v>-0.30513764967224033</c:v>
                </c:pt>
                <c:pt idx="35">
                  <c:v>-0.26019510733588441</c:v>
                </c:pt>
                <c:pt idx="39">
                  <c:v>-0.26545808053508835</c:v>
                </c:pt>
                <c:pt idx="43">
                  <c:v>-0.27618680725809808</c:v>
                </c:pt>
                <c:pt idx="47">
                  <c:v>-0.18657125552036014</c:v>
                </c:pt>
                <c:pt idx="51">
                  <c:v>-0.19482546477302704</c:v>
                </c:pt>
                <c:pt idx="55">
                  <c:v>-0.24274334814177223</c:v>
                </c:pt>
                <c:pt idx="59">
                  <c:v>-0.23936859606835792</c:v>
                </c:pt>
                <c:pt idx="63">
                  <c:v>-0.26305110497935152</c:v>
                </c:pt>
                <c:pt idx="67">
                  <c:v>-0.16454671166237331</c:v>
                </c:pt>
                <c:pt idx="71">
                  <c:v>3.7121697764843503E-3</c:v>
                </c:pt>
              </c:numCache>
            </c:numRef>
          </c:val>
          <c:smooth val="1"/>
        </c:ser>
        <c:ser>
          <c:idx val="0"/>
          <c:order val="5"/>
          <c:spPr>
            <a:ln w="50800">
              <a:solidFill>
                <a:schemeClr val="tx1"/>
              </a:solidFill>
            </a:ln>
          </c:spPr>
          <c:marker>
            <c:symbol val="dot"/>
            <c:size val="2"/>
            <c:spPr>
              <a:solidFill>
                <a:schemeClr val="tx1"/>
              </a:solidFill>
              <a:ln w="0">
                <a:solidFill>
                  <a:schemeClr val="tx1">
                    <a:alpha val="34000"/>
                  </a:schemeClr>
                </a:solidFill>
              </a:ln>
            </c:spPr>
          </c:marker>
          <c:cat>
            <c:numRef>
              <c:f>DataG15.1a!$A$7:$A$82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cat>
          <c:val>
            <c:numRef>
              <c:f>DataG15.1a!$DK$7:$DK$82</c:f>
              <c:numCache>
                <c:formatCode>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329256"/>
        <c:axId val="51432964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After controls for age, sex, income, race</c:v>
                </c:tx>
                <c:spPr>
                  <a:ln w="31750">
                    <a:solidFill>
                      <a:schemeClr val="accent2"/>
                    </a:solidFill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DataG15.1a!$O$7:$O$82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3">
                        <c:v>-0.1360418857582224</c:v>
                      </c:pt>
                      <c:pt idx="7">
                        <c:v>-9.7343687713005833E-2</c:v>
                      </c:pt>
                      <c:pt idx="11">
                        <c:v>-6.2047689387206034E-2</c:v>
                      </c:pt>
                      <c:pt idx="15">
                        <c:v>-6.9960604942885349E-2</c:v>
                      </c:pt>
                      <c:pt idx="19">
                        <c:v>-0.1121869583893321</c:v>
                      </c:pt>
                      <c:pt idx="23">
                        <c:v>-7.7212597501671837E-2</c:v>
                      </c:pt>
                      <c:pt idx="27">
                        <c:v>6.1945932999420954E-3</c:v>
                      </c:pt>
                      <c:pt idx="31">
                        <c:v>2.2590976419891561E-3</c:v>
                      </c:pt>
                      <c:pt idx="35">
                        <c:v>3.7196086393071329E-2</c:v>
                      </c:pt>
                      <c:pt idx="39">
                        <c:v>5.844026402183311E-2</c:v>
                      </c:pt>
                      <c:pt idx="43">
                        <c:v>9.2170674873077885E-3</c:v>
                      </c:pt>
                      <c:pt idx="47">
                        <c:v>1.0708624332077817E-2</c:v>
                      </c:pt>
                      <c:pt idx="51">
                        <c:v>7.2001231297026888E-3</c:v>
                      </c:pt>
                      <c:pt idx="55">
                        <c:v>6.5549788995032943E-2</c:v>
                      </c:pt>
                      <c:pt idx="59">
                        <c:v>9.3081862157777348E-2</c:v>
                      </c:pt>
                      <c:pt idx="63">
                        <c:v>7.9487485730200078E-2</c:v>
                      </c:pt>
                      <c:pt idx="67">
                        <c:v>5.9206551747847586E-2</c:v>
                      </c:pt>
                      <c:pt idx="71">
                        <c:v>0.16817676500104303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3"/>
                <c:tx>
                  <c:v>After controls for age, sex, education, race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dPt>
                  <c:idx val="71"/>
                  <c:bubble3D val="0"/>
                  <c:spPr>
                    <a:ln>
                      <a:solidFill>
                        <a:schemeClr val="accent1"/>
                      </a:solidFill>
                      <a:prstDash val="sysDash"/>
                    </a:ln>
                  </c:spPr>
                </c:dP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DataG15.1a!$W$7:$W$82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3">
                        <c:v>-0.11181339735823326</c:v>
                      </c:pt>
                      <c:pt idx="7">
                        <c:v>-8.3987069957076638E-2</c:v>
                      </c:pt>
                      <c:pt idx="11">
                        <c:v>-0.11987877214702193</c:v>
                      </c:pt>
                      <c:pt idx="15">
                        <c:v>-8.5721869358671043E-2</c:v>
                      </c:pt>
                      <c:pt idx="19">
                        <c:v>-5.4396333181927811E-2</c:v>
                      </c:pt>
                      <c:pt idx="23">
                        <c:v>-9.584777171443698E-2</c:v>
                      </c:pt>
                      <c:pt idx="27">
                        <c:v>-0.12990768363778588</c:v>
                      </c:pt>
                      <c:pt idx="31">
                        <c:v>-0.1652622360650729</c:v>
                      </c:pt>
                      <c:pt idx="35">
                        <c:v>-0.10218984054007786</c:v>
                      </c:pt>
                      <c:pt idx="39">
                        <c:v>-0.15266725154008887</c:v>
                      </c:pt>
                      <c:pt idx="43">
                        <c:v>-0.14792333277928399</c:v>
                      </c:pt>
                      <c:pt idx="47">
                        <c:v>-9.2734301803493124E-2</c:v>
                      </c:pt>
                      <c:pt idx="51">
                        <c:v>-9.1414216874442358E-2</c:v>
                      </c:pt>
                      <c:pt idx="55">
                        <c:v>-0.12826598584889981</c:v>
                      </c:pt>
                      <c:pt idx="59">
                        <c:v>-0.10395863506796482</c:v>
                      </c:pt>
                      <c:pt idx="63">
                        <c:v>-9.1986291801271644E-2</c:v>
                      </c:pt>
                      <c:pt idx="67">
                        <c:v>-3.8657963911449288E-2</c:v>
                      </c:pt>
                      <c:pt idx="71">
                        <c:v>5.1046102222256723E-2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14329256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14329648"/>
        <c:crossesAt val="0"/>
        <c:auto val="1"/>
        <c:lblAlgn val="ctr"/>
        <c:lblOffset val="100"/>
        <c:tickLblSkip val="5"/>
        <c:tickMarkSkip val="5"/>
        <c:noMultiLvlLbl val="0"/>
      </c:catAx>
      <c:valAx>
        <c:axId val="514329648"/>
        <c:scaling>
          <c:orientation val="minMax"/>
          <c:max val="0.2"/>
          <c:min val="-0.32000000000000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14329256"/>
        <c:crosses val="autoZero"/>
        <c:crossBetween val="midCat"/>
        <c:majorUnit val="0.04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400"/>
            </a:pPr>
            <a:endParaRPr lang="fr-FR"/>
          </a:p>
        </c:txPr>
      </c:legendEntry>
      <c:layout>
        <c:manualLayout>
          <c:xMode val="edge"/>
          <c:yMode val="edge"/>
          <c:x val="8.3465770907076978E-2"/>
          <c:y val="7.7593683739464903E-2"/>
          <c:w val="0.63901260674359006"/>
          <c:h val="0.21351475179269705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2000" b="1" baseline="0">
                <a:latin typeface="Arial"/>
                <a:cs typeface="Arial"/>
              </a:rPr>
              <a:t>Social cleavages &amp; political conflict : United States</a:t>
            </a:r>
            <a:r>
              <a:rPr lang="fr-FR" sz="2000" b="0" baseline="0">
                <a:latin typeface="Arial"/>
                <a:cs typeface="Arial"/>
              </a:rPr>
              <a:t> </a:t>
            </a:r>
            <a:r>
              <a:rPr lang="fr-FR" sz="2000" b="0" baseline="0">
                <a:latin typeface="Arial Narrow" panose="020B0606020202030204" pitchFamily="34" charset="0"/>
                <a:cs typeface="Arial"/>
              </a:rPr>
              <a:t>(variants)</a:t>
            </a:r>
            <a:endParaRPr lang="fr-FR" sz="2000" b="0" baseline="0">
              <a:latin typeface="Arial Narrow" panose="020B060602020203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2083680845148735"/>
          <c:y val="2.242691585067427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705265556329661E-2"/>
          <c:y val="6.3662500577143691E-2"/>
          <c:w val="0.881790953490451"/>
          <c:h val="0.73956541968113243"/>
        </c:manualLayout>
      </c:layout>
      <c:lineChart>
        <c:grouping val="standard"/>
        <c:varyColors val="0"/>
        <c:ser>
          <c:idx val="1"/>
          <c:order val="0"/>
          <c:tx>
            <c:v>Difference between % vote Democrat among university graduates and non-university graduates (after controls)</c:v>
          </c:tx>
          <c:spPr>
            <a:ln w="41275">
              <a:solidFill>
                <a:schemeClr val="accent2"/>
              </a:solidFill>
            </a:ln>
          </c:spPr>
          <c:marker>
            <c:symbol val="squar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Pt>
            <c:idx val="71"/>
            <c:bubble3D val="0"/>
            <c:spPr>
              <a:ln w="41275">
                <a:solidFill>
                  <a:schemeClr val="accent2"/>
                </a:solidFill>
                <a:prstDash val="solid"/>
              </a:ln>
            </c:spPr>
          </c:dPt>
          <c:cat>
            <c:numRef>
              <c:f>DataG15.1a!$A$7:$A$82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cat>
          <c:val>
            <c:numRef>
              <c:f>DataG15.1a!$O$7:$O$82</c:f>
              <c:numCache>
                <c:formatCode>0%</c:formatCode>
                <c:ptCount val="76"/>
                <c:pt idx="3">
                  <c:v>-0.1360418857582224</c:v>
                </c:pt>
                <c:pt idx="7">
                  <c:v>-9.7343687713005833E-2</c:v>
                </c:pt>
                <c:pt idx="11">
                  <c:v>-6.2047689387206034E-2</c:v>
                </c:pt>
                <c:pt idx="15">
                  <c:v>-6.9960604942885349E-2</c:v>
                </c:pt>
                <c:pt idx="19">
                  <c:v>-0.1121869583893321</c:v>
                </c:pt>
                <c:pt idx="23">
                  <c:v>-7.7212597501671837E-2</c:v>
                </c:pt>
                <c:pt idx="27">
                  <c:v>6.1945932999420954E-3</c:v>
                </c:pt>
                <c:pt idx="31">
                  <c:v>2.2590976419891561E-3</c:v>
                </c:pt>
                <c:pt idx="35">
                  <c:v>3.7196086393071329E-2</c:v>
                </c:pt>
                <c:pt idx="39">
                  <c:v>5.844026402183311E-2</c:v>
                </c:pt>
                <c:pt idx="43">
                  <c:v>9.2170674873077885E-3</c:v>
                </c:pt>
                <c:pt idx="47">
                  <c:v>1.0708624332077817E-2</c:v>
                </c:pt>
                <c:pt idx="51">
                  <c:v>7.2001231297026888E-3</c:v>
                </c:pt>
                <c:pt idx="55">
                  <c:v>6.5549788995032943E-2</c:v>
                </c:pt>
                <c:pt idx="59">
                  <c:v>9.3081862157777348E-2</c:v>
                </c:pt>
                <c:pt idx="63">
                  <c:v>7.9487485730200078E-2</c:v>
                </c:pt>
                <c:pt idx="67">
                  <c:v>5.9206551747847586E-2</c:v>
                </c:pt>
                <c:pt idx="71">
                  <c:v>0.16817676500104303</c:v>
                </c:pt>
              </c:numCache>
            </c:numRef>
          </c:val>
          <c:smooth val="1"/>
        </c:ser>
        <c:ser>
          <c:idx val="4"/>
          <c:order val="2"/>
          <c:tx>
            <c:v>Difference between % vote Democrat amongh the top 10% income voters and the bottom 90% income voters (after controls)</c:v>
          </c:tx>
          <c:spPr>
            <a:ln w="38100">
              <a:solidFill>
                <a:schemeClr val="accent1"/>
              </a:solidFill>
            </a:ln>
          </c:spPr>
          <c:marker>
            <c:symbol val="star"/>
            <c:size val="1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71"/>
            <c:bubble3D val="0"/>
            <c:spPr>
              <a:ln w="38100">
                <a:solidFill>
                  <a:schemeClr val="accent1"/>
                </a:solidFill>
                <a:prstDash val="solid"/>
              </a:ln>
            </c:spPr>
          </c:dPt>
          <c:val>
            <c:numRef>
              <c:f>DataG15.1a!$W$7:$W$82</c:f>
              <c:numCache>
                <c:formatCode>0%</c:formatCode>
                <c:ptCount val="76"/>
                <c:pt idx="3">
                  <c:v>-0.11181339735823326</c:v>
                </c:pt>
                <c:pt idx="7">
                  <c:v>-8.3987069957076638E-2</c:v>
                </c:pt>
                <c:pt idx="11">
                  <c:v>-0.11987877214702193</c:v>
                </c:pt>
                <c:pt idx="15">
                  <c:v>-8.5721869358671043E-2</c:v>
                </c:pt>
                <c:pt idx="19">
                  <c:v>-5.4396333181927811E-2</c:v>
                </c:pt>
                <c:pt idx="23">
                  <c:v>-9.584777171443698E-2</c:v>
                </c:pt>
                <c:pt idx="27">
                  <c:v>-0.12990768363778588</c:v>
                </c:pt>
                <c:pt idx="31">
                  <c:v>-0.1652622360650729</c:v>
                </c:pt>
                <c:pt idx="35">
                  <c:v>-0.10218984054007786</c:v>
                </c:pt>
                <c:pt idx="39">
                  <c:v>-0.15266725154008887</c:v>
                </c:pt>
                <c:pt idx="43">
                  <c:v>-0.14792333277928399</c:v>
                </c:pt>
                <c:pt idx="47">
                  <c:v>-9.2734301803493124E-2</c:v>
                </c:pt>
                <c:pt idx="51">
                  <c:v>-9.1414216874442358E-2</c:v>
                </c:pt>
                <c:pt idx="55">
                  <c:v>-0.12826598584889981</c:v>
                </c:pt>
                <c:pt idx="59">
                  <c:v>-0.10395863506796482</c:v>
                </c:pt>
                <c:pt idx="63">
                  <c:v>-9.1986291801271644E-2</c:v>
                </c:pt>
                <c:pt idx="67">
                  <c:v>-3.8657963911449288E-2</c:v>
                </c:pt>
                <c:pt idx="71">
                  <c:v>5.1046102222256723E-2</c:v>
                </c:pt>
              </c:numCache>
            </c:numRef>
          </c:val>
          <c:smooth val="1"/>
        </c:ser>
        <c:ser>
          <c:idx val="3"/>
          <c:order val="4"/>
          <c:tx>
            <c:v>Difference between % vote Democrat among the top 10% wealth voters and the bottom 90% wealth voters (after controls)</c:v>
          </c:tx>
          <c:spPr>
            <a:ln w="38100">
              <a:solidFill>
                <a:schemeClr val="accent3"/>
              </a:solidFill>
            </a:ln>
          </c:spPr>
          <c:marker>
            <c:symbol val="x"/>
            <c:size val="1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Pt>
            <c:idx val="71"/>
            <c:bubble3D val="0"/>
            <c:spPr>
              <a:ln w="38100">
                <a:solidFill>
                  <a:schemeClr val="accent3"/>
                </a:solidFill>
                <a:prstDash val="solid"/>
              </a:ln>
            </c:spPr>
          </c:dPt>
          <c:val>
            <c:numRef>
              <c:f>DataG15.1a!$AD$7:$AD$82</c:f>
              <c:numCache>
                <c:formatCode>0%</c:formatCode>
                <c:ptCount val="76"/>
                <c:pt idx="3">
                  <c:v>-0.11860606266541374</c:v>
                </c:pt>
                <c:pt idx="7">
                  <c:v>-0.11075325676147066</c:v>
                </c:pt>
                <c:pt idx="11">
                  <c:v>-0.14664495895141594</c:v>
                </c:pt>
                <c:pt idx="15">
                  <c:v>-0.11021524694312085</c:v>
                </c:pt>
                <c:pt idx="19">
                  <c:v>-0.10119934286976594</c:v>
                </c:pt>
                <c:pt idx="23">
                  <c:v>-0.1669306378778132</c:v>
                </c:pt>
                <c:pt idx="27">
                  <c:v>-0.23745944921077858</c:v>
                </c:pt>
                <c:pt idx="31">
                  <c:v>-0.23841168925046083</c:v>
                </c:pt>
                <c:pt idx="35">
                  <c:v>-0.18951528105004561</c:v>
                </c:pt>
                <c:pt idx="39">
                  <c:v>-0.2266363722695631</c:v>
                </c:pt>
                <c:pt idx="43">
                  <c:v>-0.21389307390556589</c:v>
                </c:pt>
                <c:pt idx="47">
                  <c:v>-0.13744009499900023</c:v>
                </c:pt>
                <c:pt idx="51">
                  <c:v>-0.15895553954710062</c:v>
                </c:pt>
                <c:pt idx="55">
                  <c:v>-0.21666638949838371</c:v>
                </c:pt>
                <c:pt idx="59">
                  <c:v>-0.21009915070241642</c:v>
                </c:pt>
                <c:pt idx="63">
                  <c:v>-0.1840854126757191</c:v>
                </c:pt>
                <c:pt idx="67">
                  <c:v>-0.12392651420990985</c:v>
                </c:pt>
                <c:pt idx="71">
                  <c:v>-3.4116109041977191E-2</c:v>
                </c:pt>
              </c:numCache>
            </c:numRef>
          </c:val>
          <c:smooth val="1"/>
        </c:ser>
        <c:ser>
          <c:idx val="0"/>
          <c:order val="5"/>
          <c:spPr>
            <a:ln w="50800">
              <a:solidFill>
                <a:schemeClr val="tx1"/>
              </a:solidFill>
            </a:ln>
          </c:spPr>
          <c:marker>
            <c:symbol val="dot"/>
            <c:size val="2"/>
            <c:spPr>
              <a:solidFill>
                <a:schemeClr val="tx1"/>
              </a:solidFill>
              <a:ln w="0">
                <a:solidFill>
                  <a:schemeClr val="tx1">
                    <a:alpha val="34000"/>
                  </a:schemeClr>
                </a:solidFill>
              </a:ln>
            </c:spPr>
          </c:marker>
          <c:cat>
            <c:numRef>
              <c:f>DataG15.1a!$A$7:$A$82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cat>
          <c:val>
            <c:numRef>
              <c:f>DataG15.1a!$DK$7:$DK$82</c:f>
              <c:numCache>
                <c:formatCode>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05672"/>
        <c:axId val="187409592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After controls for age, sex, income, race</c:v>
                </c:tx>
                <c:spPr>
                  <a:ln w="31750">
                    <a:solidFill>
                      <a:schemeClr val="accent2"/>
                    </a:solidFill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DataG15.1a!$O$7:$O$82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3">
                        <c:v>-0.1360418857582224</c:v>
                      </c:pt>
                      <c:pt idx="7">
                        <c:v>-9.7343687713005833E-2</c:v>
                      </c:pt>
                      <c:pt idx="11">
                        <c:v>-6.2047689387206034E-2</c:v>
                      </c:pt>
                      <c:pt idx="15">
                        <c:v>-6.9960604942885349E-2</c:v>
                      </c:pt>
                      <c:pt idx="19">
                        <c:v>-0.1121869583893321</c:v>
                      </c:pt>
                      <c:pt idx="23">
                        <c:v>-7.7212597501671837E-2</c:v>
                      </c:pt>
                      <c:pt idx="27">
                        <c:v>6.1945932999420954E-3</c:v>
                      </c:pt>
                      <c:pt idx="31">
                        <c:v>2.2590976419891561E-3</c:v>
                      </c:pt>
                      <c:pt idx="35">
                        <c:v>3.7196086393071329E-2</c:v>
                      </c:pt>
                      <c:pt idx="39">
                        <c:v>5.844026402183311E-2</c:v>
                      </c:pt>
                      <c:pt idx="43">
                        <c:v>9.2170674873077885E-3</c:v>
                      </c:pt>
                      <c:pt idx="47">
                        <c:v>1.0708624332077817E-2</c:v>
                      </c:pt>
                      <c:pt idx="51">
                        <c:v>7.2001231297026888E-3</c:v>
                      </c:pt>
                      <c:pt idx="55">
                        <c:v>6.5549788995032943E-2</c:v>
                      </c:pt>
                      <c:pt idx="59">
                        <c:v>9.3081862157777348E-2</c:v>
                      </c:pt>
                      <c:pt idx="63">
                        <c:v>7.9487485730200078E-2</c:v>
                      </c:pt>
                      <c:pt idx="67">
                        <c:v>5.9206551747847586E-2</c:v>
                      </c:pt>
                      <c:pt idx="71">
                        <c:v>0.16817676500104303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3"/>
                <c:tx>
                  <c:v>After controls for age, sex, education, race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dPt>
                  <c:idx val="71"/>
                  <c:bubble3D val="0"/>
                  <c:spPr>
                    <a:ln>
                      <a:solidFill>
                        <a:schemeClr val="accent1"/>
                      </a:solidFill>
                      <a:prstDash val="sysDash"/>
                    </a:ln>
                  </c:spPr>
                </c:dP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DataG15.1a!$W$7:$W$82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3">
                        <c:v>-0.11181339735823326</c:v>
                      </c:pt>
                      <c:pt idx="7">
                        <c:v>-8.3987069957076638E-2</c:v>
                      </c:pt>
                      <c:pt idx="11">
                        <c:v>-0.11987877214702193</c:v>
                      </c:pt>
                      <c:pt idx="15">
                        <c:v>-8.5721869358671043E-2</c:v>
                      </c:pt>
                      <c:pt idx="19">
                        <c:v>-5.4396333181927811E-2</c:v>
                      </c:pt>
                      <c:pt idx="23">
                        <c:v>-9.584777171443698E-2</c:v>
                      </c:pt>
                      <c:pt idx="27">
                        <c:v>-0.12990768363778588</c:v>
                      </c:pt>
                      <c:pt idx="31">
                        <c:v>-0.1652622360650729</c:v>
                      </c:pt>
                      <c:pt idx="35">
                        <c:v>-0.10218984054007786</c:v>
                      </c:pt>
                      <c:pt idx="39">
                        <c:v>-0.15266725154008887</c:v>
                      </c:pt>
                      <c:pt idx="43">
                        <c:v>-0.14792333277928399</c:v>
                      </c:pt>
                      <c:pt idx="47">
                        <c:v>-9.2734301803493124E-2</c:v>
                      </c:pt>
                      <c:pt idx="51">
                        <c:v>-9.1414216874442358E-2</c:v>
                      </c:pt>
                      <c:pt idx="55">
                        <c:v>-0.12826598584889981</c:v>
                      </c:pt>
                      <c:pt idx="59">
                        <c:v>-0.10395863506796482</c:v>
                      </c:pt>
                      <c:pt idx="63">
                        <c:v>-9.1986291801271644E-2</c:v>
                      </c:pt>
                      <c:pt idx="67">
                        <c:v>-3.8657963911449288E-2</c:v>
                      </c:pt>
                      <c:pt idx="71">
                        <c:v>5.1046102222256723E-2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87405672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7409592"/>
        <c:crossesAt val="0"/>
        <c:auto val="1"/>
        <c:lblAlgn val="ctr"/>
        <c:lblOffset val="100"/>
        <c:tickLblSkip val="5"/>
        <c:tickMarkSkip val="5"/>
        <c:noMultiLvlLbl val="0"/>
      </c:catAx>
      <c:valAx>
        <c:axId val="187409592"/>
        <c:scaling>
          <c:orientation val="minMax"/>
          <c:max val="0.28000000000000003"/>
          <c:min val="-0.2800000000000000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7405672"/>
        <c:crosses val="autoZero"/>
        <c:crossBetween val="midCat"/>
        <c:majorUnit val="0.04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400"/>
            </a:pPr>
            <a:endParaRPr lang="fr-FR"/>
          </a:p>
        </c:txPr>
      </c:legendEntry>
      <c:layout>
        <c:manualLayout>
          <c:xMode val="edge"/>
          <c:yMode val="edge"/>
          <c:x val="8.3465770907076978E-2"/>
          <c:y val="7.7593683739464903E-2"/>
          <c:w val="0.63345241769716232"/>
          <c:h val="0.21351475179269705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2000" b="1" baseline="0">
                <a:latin typeface="Arial" panose="020B0604020202020204" pitchFamily="34" charset="0"/>
                <a:cs typeface="Arial" panose="020B0604020202020204" pitchFamily="34" charset="0"/>
              </a:rPr>
              <a:t>Social cleavages and political conflict: Britain </a:t>
            </a:r>
            <a:r>
              <a:rPr lang="fr-FR" sz="2000" b="0" baseline="0">
                <a:latin typeface="Arial Narrow" panose="020B0606020202030204" pitchFamily="34" charset="0"/>
                <a:cs typeface="Arial" panose="020B0604020202020204" pitchFamily="34" charset="0"/>
              </a:rPr>
              <a:t>(variants)</a:t>
            </a:r>
          </a:p>
        </c:rich>
      </c:tx>
      <c:layout>
        <c:manualLayout>
          <c:xMode val="edge"/>
          <c:yMode val="edge"/>
          <c:x val="0.16519825138621641"/>
          <c:y val="2.242691585067427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95315650180925E-2"/>
          <c:y val="5.7006169222081342E-2"/>
          <c:w val="0.881790953490451"/>
          <c:h val="0.73720056248029731"/>
        </c:manualLayout>
      </c:layout>
      <c:lineChart>
        <c:grouping val="standard"/>
        <c:varyColors val="0"/>
        <c:ser>
          <c:idx val="1"/>
          <c:order val="0"/>
          <c:tx>
            <c:v>Difference between % vote Labour among the top 10% education voters and the bottom 90% education voters (after controls)</c:v>
          </c:tx>
          <c:spPr>
            <a:ln w="41275">
              <a:solidFill>
                <a:schemeClr val="accent2"/>
              </a:solidFill>
            </a:ln>
          </c:spPr>
          <c:marker>
            <c:symbol val="squar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Pt>
            <c:idx val="66"/>
            <c:bubble3D val="0"/>
            <c:spPr>
              <a:ln w="41275">
                <a:solidFill>
                  <a:schemeClr val="accent2"/>
                </a:solidFill>
                <a:prstDash val="sysDash"/>
              </a:ln>
            </c:spPr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DataG15.10a!$AB$12:$AB$82</c15:sqref>
                  </c15:fullRef>
                </c:ext>
              </c:extLst>
              <c:f>DataG15.10a!$AB$17:$AB$82</c:f>
              <c:numCache>
                <c:formatCode>0%</c:formatCode>
                <c:ptCount val="66"/>
                <c:pt idx="0">
                  <c:v>-0.20734228983618197</c:v>
                </c:pt>
                <c:pt idx="4">
                  <c:v>-0.19048089731421577</c:v>
                </c:pt>
                <c:pt idx="9">
                  <c:v>-0.18859458973861126</c:v>
                </c:pt>
                <c:pt idx="11">
                  <c:v>-0.14493049506941935</c:v>
                </c:pt>
                <c:pt idx="15">
                  <c:v>-0.12552322920933809</c:v>
                </c:pt>
                <c:pt idx="19">
                  <c:v>-8.7274459238508684E-2</c:v>
                </c:pt>
                <c:pt idx="24">
                  <c:v>-0.14364282709454085</c:v>
                </c:pt>
                <c:pt idx="28">
                  <c:v>-7.7777629577689369E-2</c:v>
                </c:pt>
                <c:pt idx="32">
                  <c:v>1.3226379805690955E-2</c:v>
                </c:pt>
                <c:pt idx="37">
                  <c:v>2.0071415425251121E-2</c:v>
                </c:pt>
                <c:pt idx="42">
                  <c:v>1.1634987214227219E-2</c:v>
                </c:pt>
                <c:pt idx="46">
                  <c:v>2.6986494911956649E-2</c:v>
                </c:pt>
                <c:pt idx="50">
                  <c:v>5.3424802584164335E-2</c:v>
                </c:pt>
                <c:pt idx="55">
                  <c:v>8.4312178683059319E-3</c:v>
                </c:pt>
                <c:pt idx="60">
                  <c:v>7.3130150107119804E-2</c:v>
                </c:pt>
                <c:pt idx="62">
                  <c:v>0.12092561624271257</c:v>
                </c:pt>
              </c:numCache>
            </c:numRef>
          </c:val>
          <c:smooth val="1"/>
        </c:ser>
        <c:ser>
          <c:idx val="4"/>
          <c:order val="1"/>
          <c:tx>
            <c:v>Difference between % vote Labour among the top 10% income voters and the bottom 90% income voters (after controls)</c:v>
          </c:tx>
          <c:spPr>
            <a:ln w="38100"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66"/>
            <c:bubble3D val="0"/>
            <c:spPr>
              <a:ln w="38100">
                <a:solidFill>
                  <a:schemeClr val="accent1"/>
                </a:solidFill>
                <a:prstDash val="sysDash"/>
              </a:ln>
            </c:spPr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DataG15.10a!$AH$12:$AH$82</c15:sqref>
                  </c15:fullRef>
                </c:ext>
              </c:extLst>
              <c:f>DataG15.10a!$AH$17:$AH$82</c:f>
              <c:numCache>
                <c:formatCode>0%</c:formatCode>
                <c:ptCount val="66"/>
                <c:pt idx="0">
                  <c:v>-0.1125910350988101</c:v>
                </c:pt>
                <c:pt idx="4">
                  <c:v>-0.14798893794499676</c:v>
                </c:pt>
                <c:pt idx="9">
                  <c:v>-0.22998276454345185</c:v>
                </c:pt>
                <c:pt idx="11">
                  <c:v>-0.21667609465335796</c:v>
                </c:pt>
                <c:pt idx="15">
                  <c:v>-9.562408008525633E-2</c:v>
                </c:pt>
                <c:pt idx="19">
                  <c:v>-0.10908166922366271</c:v>
                </c:pt>
                <c:pt idx="24">
                  <c:v>-0.11152054659304916</c:v>
                </c:pt>
                <c:pt idx="28">
                  <c:v>-0.12198803046957318</c:v>
                </c:pt>
                <c:pt idx="32">
                  <c:v>-0.13978767869140871</c:v>
                </c:pt>
                <c:pt idx="37">
                  <c:v>-0.10433643257372154</c:v>
                </c:pt>
                <c:pt idx="42">
                  <c:v>-0.15249411283746053</c:v>
                </c:pt>
                <c:pt idx="46">
                  <c:v>-0.1304554841431885</c:v>
                </c:pt>
                <c:pt idx="50">
                  <c:v>-0.15190369364196021</c:v>
                </c:pt>
                <c:pt idx="55">
                  <c:v>-0.10358701624764075</c:v>
                </c:pt>
                <c:pt idx="60">
                  <c:v>-0.18650618183439327</c:v>
                </c:pt>
                <c:pt idx="62">
                  <c:v>-0.18872905235618503</c:v>
                </c:pt>
              </c:numCache>
            </c:numRef>
          </c:val>
          <c:smooth val="1"/>
        </c:ser>
        <c:ser>
          <c:idx val="2"/>
          <c:order val="2"/>
          <c:tx>
            <c:v>Difference between % vote Labour among the top 10% wealth voters and the bottom 90% wealth voters (after controls)</c:v>
          </c:tx>
          <c:spPr>
            <a:ln w="41275"/>
          </c:spPr>
          <c:marker>
            <c:symbol val="triangle"/>
            <c:size val="11"/>
          </c:marker>
          <c:cat>
            <c:strLit>
              <c:ptCount val="66"/>
              <c:pt idx="0">
                <c:v>1955</c:v>
              </c:pt>
              <c:pt idx="1">
                <c:v>1956</c:v>
              </c:pt>
              <c:pt idx="2">
                <c:v>1957</c:v>
              </c:pt>
              <c:pt idx="3">
                <c:v>1958</c:v>
              </c:pt>
              <c:pt idx="4">
                <c:v>1959</c:v>
              </c:pt>
              <c:pt idx="5">
                <c:v>1960</c:v>
              </c:pt>
              <c:pt idx="6">
                <c:v>1961</c:v>
              </c:pt>
              <c:pt idx="7">
                <c:v>1962</c:v>
              </c:pt>
              <c:pt idx="8">
                <c:v>1963</c:v>
              </c:pt>
              <c:pt idx="9">
                <c:v>1964</c:v>
              </c:pt>
              <c:pt idx="10">
                <c:v>1965</c:v>
              </c:pt>
              <c:pt idx="11">
                <c:v>1966</c:v>
              </c:pt>
              <c:pt idx="12">
                <c:v>1967</c:v>
              </c:pt>
              <c:pt idx="13">
                <c:v>1968</c:v>
              </c:pt>
              <c:pt idx="14">
                <c:v>1969</c:v>
              </c:pt>
              <c:pt idx="15">
                <c:v>1970</c:v>
              </c:pt>
              <c:pt idx="16">
                <c:v>1971</c:v>
              </c:pt>
              <c:pt idx="17">
                <c:v>1972</c:v>
              </c:pt>
              <c:pt idx="18">
                <c:v>1973</c:v>
              </c:pt>
              <c:pt idx="19">
                <c:v>1974</c:v>
              </c:pt>
              <c:pt idx="20">
                <c:v>1975</c:v>
              </c:pt>
              <c:pt idx="21">
                <c:v>1976</c:v>
              </c:pt>
              <c:pt idx="22">
                <c:v>1977</c:v>
              </c:pt>
              <c:pt idx="23">
                <c:v>1978</c:v>
              </c:pt>
              <c:pt idx="24">
                <c:v>1979</c:v>
              </c:pt>
              <c:pt idx="25">
                <c:v>1980</c:v>
              </c:pt>
              <c:pt idx="26">
                <c:v>1981</c:v>
              </c:pt>
              <c:pt idx="27">
                <c:v>1982</c:v>
              </c:pt>
              <c:pt idx="28">
                <c:v>1983</c:v>
              </c:pt>
              <c:pt idx="29">
                <c:v>1984</c:v>
              </c:pt>
              <c:pt idx="30">
                <c:v>1985</c:v>
              </c:pt>
              <c:pt idx="31">
                <c:v>1986</c:v>
              </c:pt>
              <c:pt idx="32">
                <c:v>1987</c:v>
              </c:pt>
              <c:pt idx="33">
                <c:v>1988</c:v>
              </c:pt>
              <c:pt idx="34">
                <c:v>1989</c:v>
              </c:pt>
              <c:pt idx="35">
                <c:v>1990</c:v>
              </c:pt>
              <c:pt idx="36">
                <c:v>1991</c:v>
              </c:pt>
              <c:pt idx="37">
                <c:v>1992</c:v>
              </c:pt>
              <c:pt idx="38">
                <c:v>1993</c:v>
              </c:pt>
              <c:pt idx="39">
                <c:v>1994</c:v>
              </c:pt>
              <c:pt idx="40">
                <c:v>1995</c:v>
              </c:pt>
              <c:pt idx="41">
                <c:v>1996</c:v>
              </c:pt>
              <c:pt idx="42">
                <c:v>1997</c:v>
              </c:pt>
              <c:pt idx="43">
                <c:v>1998</c:v>
              </c:pt>
              <c:pt idx="44">
                <c:v>1999</c:v>
              </c:pt>
              <c:pt idx="45">
                <c:v>2000</c:v>
              </c:pt>
              <c:pt idx="46">
                <c:v>2001</c:v>
              </c:pt>
              <c:pt idx="47">
                <c:v>2002</c:v>
              </c:pt>
              <c:pt idx="48">
                <c:v>2003</c:v>
              </c:pt>
              <c:pt idx="49">
                <c:v>2004</c:v>
              </c:pt>
              <c:pt idx="50">
                <c:v>2005</c:v>
              </c:pt>
              <c:pt idx="51">
                <c:v>2006</c:v>
              </c:pt>
              <c:pt idx="52">
                <c:v>2007</c:v>
              </c:pt>
              <c:pt idx="53">
                <c:v>2008</c:v>
              </c:pt>
              <c:pt idx="54">
                <c:v>2009</c:v>
              </c:pt>
              <c:pt idx="55">
                <c:v>2010</c:v>
              </c:pt>
              <c:pt idx="56">
                <c:v>2011</c:v>
              </c:pt>
              <c:pt idx="57">
                <c:v>2012</c:v>
              </c:pt>
              <c:pt idx="58">
                <c:v>2013</c:v>
              </c:pt>
              <c:pt idx="59">
                <c:v>2014</c:v>
              </c:pt>
              <c:pt idx="60">
                <c:v>2015</c:v>
              </c:pt>
              <c:pt idx="61">
                <c:v>2016</c:v>
              </c:pt>
              <c:pt idx="62">
                <c:v>2017</c:v>
              </c:pt>
              <c:pt idx="63">
                <c:v>2018</c:v>
              </c:pt>
              <c:pt idx="64">
                <c:v>2019</c:v>
              </c:pt>
              <c:pt idx="65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DataG15.10a!$AM$12:$AM$82</c15:sqref>
                  </c15:fullRef>
                </c:ext>
              </c:extLst>
              <c:f>DataG15.10a!$AM$17:$AM$82</c:f>
              <c:numCache>
                <c:formatCode>0%</c:formatCode>
                <c:ptCount val="66"/>
                <c:pt idx="0">
                  <c:v>-0.19811671685295124</c:v>
                </c:pt>
                <c:pt idx="4">
                  <c:v>-0.20309407025802587</c:v>
                </c:pt>
                <c:pt idx="9">
                  <c:v>-0.23577581953900792</c:v>
                </c:pt>
                <c:pt idx="11">
                  <c:v>-0.23305046244353081</c:v>
                </c:pt>
                <c:pt idx="15">
                  <c:v>-0.2681030054846546</c:v>
                </c:pt>
                <c:pt idx="19">
                  <c:v>-0.29984592364294405</c:v>
                </c:pt>
                <c:pt idx="24">
                  <c:v>-0.23885026002656953</c:v>
                </c:pt>
                <c:pt idx="28">
                  <c:v>-0.27255849292214596</c:v>
                </c:pt>
                <c:pt idx="32">
                  <c:v>-0.24778571212921649</c:v>
                </c:pt>
                <c:pt idx="37">
                  <c:v>-0.20868450127872396</c:v>
                </c:pt>
                <c:pt idx="42">
                  <c:v>-0.18896445882517518</c:v>
                </c:pt>
                <c:pt idx="46">
                  <c:v>-0.25925491522299576</c:v>
                </c:pt>
                <c:pt idx="50">
                  <c:v>-0.28334055188022894</c:v>
                </c:pt>
                <c:pt idx="55">
                  <c:v>-0.23177176359511656</c:v>
                </c:pt>
                <c:pt idx="60">
                  <c:v>-0.21693981178499797</c:v>
                </c:pt>
                <c:pt idx="62">
                  <c:v>-0.22121556786546648</c:v>
                </c:pt>
              </c:numCache>
            </c:numRef>
          </c:val>
          <c:smooth val="1"/>
        </c:ser>
        <c:ser>
          <c:idx val="0"/>
          <c:order val="3"/>
          <c:spPr>
            <a:ln w="50800">
              <a:solidFill>
                <a:schemeClr val="tx1"/>
              </a:solidFill>
            </a:ln>
          </c:spPr>
          <c:marker>
            <c:symbol val="dot"/>
            <c:size val="2"/>
            <c:spPr>
              <a:solidFill>
                <a:schemeClr val="tx1"/>
              </a:solidFill>
              <a:ln w="0">
                <a:solidFill>
                  <a:schemeClr val="tx1">
                    <a:alpha val="34000"/>
                  </a:schemeClr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DataG15.10a!$AW$12:$AW$82</c15:sqref>
                  </c15:fullRef>
                </c:ext>
              </c:extLst>
              <c:f>DataG15.10a!$AW$17:$AW$82</c:f>
              <c:numCache>
                <c:formatCode>0%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763176"/>
        <c:axId val="453763960"/>
        <c:extLst/>
      </c:lineChart>
      <c:catAx>
        <c:axId val="453763176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53763960"/>
        <c:crossesAt val="0"/>
        <c:auto val="1"/>
        <c:lblAlgn val="ctr"/>
        <c:lblOffset val="100"/>
        <c:tickLblSkip val="5"/>
        <c:tickMarkSkip val="5"/>
        <c:noMultiLvlLbl val="0"/>
      </c:catAx>
      <c:valAx>
        <c:axId val="453763960"/>
        <c:scaling>
          <c:orientation val="minMax"/>
          <c:max val="0.24000000000000002"/>
          <c:min val="-0.32000000000000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53763176"/>
        <c:crosses val="autoZero"/>
        <c:crossBetween val="midCat"/>
        <c:majorUnit val="0.04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400"/>
            </a:pPr>
            <a:endParaRPr lang="fr-FR"/>
          </a:p>
        </c:txPr>
      </c:legendEntry>
      <c:layout>
        <c:manualLayout>
          <c:xMode val="edge"/>
          <c:yMode val="edge"/>
          <c:x val="9.7372044507780989E-2"/>
          <c:y val="6.4171452519720562E-2"/>
          <c:w val="0.65755518049818429"/>
          <c:h val="0.21708238770559635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2000" b="1" baseline="0">
                <a:latin typeface="Arial" panose="020B0604020202020204" pitchFamily="34" charset="0"/>
                <a:cs typeface="Arial" panose="020B0604020202020204" pitchFamily="34" charset="0"/>
              </a:rPr>
              <a:t>Social cleavages and political conflict: Britain </a:t>
            </a:r>
            <a:r>
              <a:rPr lang="fr-FR" sz="2000" b="0" baseline="0">
                <a:latin typeface="Arial Narrow" panose="020B0606020202030204" pitchFamily="34" charset="0"/>
                <a:cs typeface="Arial" panose="020B0604020202020204" pitchFamily="34" charset="0"/>
              </a:rPr>
              <a:t>(variants)</a:t>
            </a:r>
          </a:p>
        </c:rich>
      </c:tx>
      <c:layout>
        <c:manualLayout>
          <c:xMode val="edge"/>
          <c:yMode val="edge"/>
          <c:x val="0.16519825138621641"/>
          <c:y val="2.242691585067427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95315650180925E-2"/>
          <c:y val="5.7006169222081342E-2"/>
          <c:w val="0.881790953490451"/>
          <c:h val="0.73720056248029731"/>
        </c:manualLayout>
      </c:layout>
      <c:lineChart>
        <c:grouping val="standard"/>
        <c:varyColors val="0"/>
        <c:ser>
          <c:idx val="1"/>
          <c:order val="0"/>
          <c:tx>
            <c:v>Difference between % vote Labour among the top 10% education voters and the bottom 90% education voters (before controls)</c:v>
          </c:tx>
          <c:spPr>
            <a:ln w="41275">
              <a:solidFill>
                <a:schemeClr val="accent2"/>
              </a:solidFill>
            </a:ln>
          </c:spPr>
          <c:marker>
            <c:symbol val="squar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Pt>
            <c:idx val="66"/>
            <c:bubble3D val="0"/>
            <c:spPr>
              <a:ln w="41275">
                <a:solidFill>
                  <a:schemeClr val="accent2"/>
                </a:solidFill>
                <a:prstDash val="sysDash"/>
              </a:ln>
            </c:spPr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DataG15.10a!$Z$12:$Z$82</c15:sqref>
                  </c15:fullRef>
                </c:ext>
              </c:extLst>
              <c:f>DataG15.10a!$Z$17:$Z$82</c:f>
              <c:numCache>
                <c:formatCode>0%</c:formatCode>
                <c:ptCount val="66"/>
                <c:pt idx="0">
                  <c:v>-0.25273054709490234</c:v>
                </c:pt>
                <c:pt idx="4">
                  <c:v>-0.27721472865793723</c:v>
                </c:pt>
                <c:pt idx="9">
                  <c:v>-0.24246268402442822</c:v>
                </c:pt>
                <c:pt idx="11">
                  <c:v>-0.22081668782984637</c:v>
                </c:pt>
                <c:pt idx="15">
                  <c:v>-0.13136911442795188</c:v>
                </c:pt>
                <c:pt idx="19">
                  <c:v>-9.8289912033994786E-2</c:v>
                </c:pt>
                <c:pt idx="24">
                  <c:v>-0.13671316038834211</c:v>
                </c:pt>
                <c:pt idx="28">
                  <c:v>-9.9897823077757783E-2</c:v>
                </c:pt>
                <c:pt idx="32">
                  <c:v>-8.5927296206867801E-2</c:v>
                </c:pt>
                <c:pt idx="37">
                  <c:v>-7.8612176515548346E-2</c:v>
                </c:pt>
                <c:pt idx="42">
                  <c:v>-2.4493541625568424E-2</c:v>
                </c:pt>
                <c:pt idx="46">
                  <c:v>-1.043380429853126E-2</c:v>
                </c:pt>
                <c:pt idx="50">
                  <c:v>1.3398790538111618E-2</c:v>
                </c:pt>
                <c:pt idx="55">
                  <c:v>1.5479041290445139E-2</c:v>
                </c:pt>
                <c:pt idx="60">
                  <c:v>6.7533978115059359E-2</c:v>
                </c:pt>
                <c:pt idx="62">
                  <c:v>0.12855382285364897</c:v>
                </c:pt>
              </c:numCache>
            </c:numRef>
          </c:val>
          <c:smooth val="1"/>
        </c:ser>
        <c:ser>
          <c:idx val="4"/>
          <c:order val="1"/>
          <c:tx>
            <c:v>Difference between % vote Labour among the top 10% income voters and the bottom 90% income voters (before controls)</c:v>
          </c:tx>
          <c:spPr>
            <a:ln w="38100"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66"/>
            <c:bubble3D val="0"/>
            <c:spPr>
              <a:ln w="38100">
                <a:solidFill>
                  <a:schemeClr val="accent1"/>
                </a:solidFill>
                <a:prstDash val="sysDash"/>
              </a:ln>
            </c:spPr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DataG15.10a!$AE$12:$AE$82</c15:sqref>
                  </c15:fullRef>
                </c:ext>
              </c:extLst>
              <c:f>DataG15.10a!$AE$17:$AE$82</c:f>
              <c:numCache>
                <c:formatCode>0%</c:formatCode>
                <c:ptCount val="66"/>
                <c:pt idx="0">
                  <c:v>-0.28898231919446227</c:v>
                </c:pt>
                <c:pt idx="4">
                  <c:v>-0.36142305107829725</c:v>
                </c:pt>
                <c:pt idx="9">
                  <c:v>-0.40229892154232139</c:v>
                </c:pt>
                <c:pt idx="11">
                  <c:v>-0.39893056707313257</c:v>
                </c:pt>
                <c:pt idx="15">
                  <c:v>-0.23116702820653354</c:v>
                </c:pt>
                <c:pt idx="19">
                  <c:v>-0.23859985876291498</c:v>
                </c:pt>
                <c:pt idx="24">
                  <c:v>-0.25952548302287903</c:v>
                </c:pt>
                <c:pt idx="28">
                  <c:v>-0.25803580286704342</c:v>
                </c:pt>
                <c:pt idx="32">
                  <c:v>-0.29240472907205606</c:v>
                </c:pt>
                <c:pt idx="37">
                  <c:v>-0.2599242868489417</c:v>
                </c:pt>
                <c:pt idx="42">
                  <c:v>-0.21361257982485082</c:v>
                </c:pt>
                <c:pt idx="46">
                  <c:v>-0.15219205832768179</c:v>
                </c:pt>
                <c:pt idx="50">
                  <c:v>-0.14298659778680384</c:v>
                </c:pt>
                <c:pt idx="55">
                  <c:v>-0.12392445332994584</c:v>
                </c:pt>
                <c:pt idx="60">
                  <c:v>-0.15126601623905506</c:v>
                </c:pt>
                <c:pt idx="62">
                  <c:v>-0.11592304712485127</c:v>
                </c:pt>
              </c:numCache>
            </c:numRef>
          </c:val>
          <c:smooth val="1"/>
        </c:ser>
        <c:ser>
          <c:idx val="2"/>
          <c:order val="2"/>
          <c:tx>
            <c:v>Difference between % vote Labour among the top 10% wealth voters and the bottom 90% wealth voters (before controls)</c:v>
          </c:tx>
          <c:spPr>
            <a:ln w="41275"/>
          </c:spPr>
          <c:marker>
            <c:symbol val="triangle"/>
            <c:size val="11"/>
          </c:marker>
          <c:cat>
            <c:strLit>
              <c:ptCount val="66"/>
              <c:pt idx="0">
                <c:v>1955</c:v>
              </c:pt>
              <c:pt idx="1">
                <c:v>1956</c:v>
              </c:pt>
              <c:pt idx="2">
                <c:v>1957</c:v>
              </c:pt>
              <c:pt idx="3">
                <c:v>1958</c:v>
              </c:pt>
              <c:pt idx="4">
                <c:v>1959</c:v>
              </c:pt>
              <c:pt idx="5">
                <c:v>1960</c:v>
              </c:pt>
              <c:pt idx="6">
                <c:v>1961</c:v>
              </c:pt>
              <c:pt idx="7">
                <c:v>1962</c:v>
              </c:pt>
              <c:pt idx="8">
                <c:v>1963</c:v>
              </c:pt>
              <c:pt idx="9">
                <c:v>1964</c:v>
              </c:pt>
              <c:pt idx="10">
                <c:v>1965</c:v>
              </c:pt>
              <c:pt idx="11">
                <c:v>1966</c:v>
              </c:pt>
              <c:pt idx="12">
                <c:v>1967</c:v>
              </c:pt>
              <c:pt idx="13">
                <c:v>1968</c:v>
              </c:pt>
              <c:pt idx="14">
                <c:v>1969</c:v>
              </c:pt>
              <c:pt idx="15">
                <c:v>1970</c:v>
              </c:pt>
              <c:pt idx="16">
                <c:v>1971</c:v>
              </c:pt>
              <c:pt idx="17">
                <c:v>1972</c:v>
              </c:pt>
              <c:pt idx="18">
                <c:v>1973</c:v>
              </c:pt>
              <c:pt idx="19">
                <c:v>1974</c:v>
              </c:pt>
              <c:pt idx="20">
                <c:v>1975</c:v>
              </c:pt>
              <c:pt idx="21">
                <c:v>1976</c:v>
              </c:pt>
              <c:pt idx="22">
                <c:v>1977</c:v>
              </c:pt>
              <c:pt idx="23">
                <c:v>1978</c:v>
              </c:pt>
              <c:pt idx="24">
                <c:v>1979</c:v>
              </c:pt>
              <c:pt idx="25">
                <c:v>1980</c:v>
              </c:pt>
              <c:pt idx="26">
                <c:v>1981</c:v>
              </c:pt>
              <c:pt idx="27">
                <c:v>1982</c:v>
              </c:pt>
              <c:pt idx="28">
                <c:v>1983</c:v>
              </c:pt>
              <c:pt idx="29">
                <c:v>1984</c:v>
              </c:pt>
              <c:pt idx="30">
                <c:v>1985</c:v>
              </c:pt>
              <c:pt idx="31">
                <c:v>1986</c:v>
              </c:pt>
              <c:pt idx="32">
                <c:v>1987</c:v>
              </c:pt>
              <c:pt idx="33">
                <c:v>1988</c:v>
              </c:pt>
              <c:pt idx="34">
                <c:v>1989</c:v>
              </c:pt>
              <c:pt idx="35">
                <c:v>1990</c:v>
              </c:pt>
              <c:pt idx="36">
                <c:v>1991</c:v>
              </c:pt>
              <c:pt idx="37">
                <c:v>1992</c:v>
              </c:pt>
              <c:pt idx="38">
                <c:v>1993</c:v>
              </c:pt>
              <c:pt idx="39">
                <c:v>1994</c:v>
              </c:pt>
              <c:pt idx="40">
                <c:v>1995</c:v>
              </c:pt>
              <c:pt idx="41">
                <c:v>1996</c:v>
              </c:pt>
              <c:pt idx="42">
                <c:v>1997</c:v>
              </c:pt>
              <c:pt idx="43">
                <c:v>1998</c:v>
              </c:pt>
              <c:pt idx="44">
                <c:v>1999</c:v>
              </c:pt>
              <c:pt idx="45">
                <c:v>2000</c:v>
              </c:pt>
              <c:pt idx="46">
                <c:v>2001</c:v>
              </c:pt>
              <c:pt idx="47">
                <c:v>2002</c:v>
              </c:pt>
              <c:pt idx="48">
                <c:v>2003</c:v>
              </c:pt>
              <c:pt idx="49">
                <c:v>2004</c:v>
              </c:pt>
              <c:pt idx="50">
                <c:v>2005</c:v>
              </c:pt>
              <c:pt idx="51">
                <c:v>2006</c:v>
              </c:pt>
              <c:pt idx="52">
                <c:v>2007</c:v>
              </c:pt>
              <c:pt idx="53">
                <c:v>2008</c:v>
              </c:pt>
              <c:pt idx="54">
                <c:v>2009</c:v>
              </c:pt>
              <c:pt idx="55">
                <c:v>2010</c:v>
              </c:pt>
              <c:pt idx="56">
                <c:v>2011</c:v>
              </c:pt>
              <c:pt idx="57">
                <c:v>2012</c:v>
              </c:pt>
              <c:pt idx="58">
                <c:v>2013</c:v>
              </c:pt>
              <c:pt idx="59">
                <c:v>2014</c:v>
              </c:pt>
              <c:pt idx="60">
                <c:v>2015</c:v>
              </c:pt>
              <c:pt idx="61">
                <c:v>2016</c:v>
              </c:pt>
              <c:pt idx="62">
                <c:v>2017</c:v>
              </c:pt>
              <c:pt idx="63">
                <c:v>2018</c:v>
              </c:pt>
              <c:pt idx="64">
                <c:v>2019</c:v>
              </c:pt>
              <c:pt idx="65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DataG15.10a!$AJ$12:$AJ$82</c15:sqref>
                  </c15:fullRef>
                </c:ext>
              </c:extLst>
              <c:f>DataG15.10a!$AJ$17:$AJ$82</c:f>
              <c:numCache>
                <c:formatCode>0%</c:formatCode>
                <c:ptCount val="66"/>
                <c:pt idx="0">
                  <c:v>-0.29577498450164275</c:v>
                </c:pt>
                <c:pt idx="4">
                  <c:v>-0.30816275937990484</c:v>
                </c:pt>
                <c:pt idx="9">
                  <c:v>-0.32440796415195788</c:v>
                </c:pt>
                <c:pt idx="11">
                  <c:v>-0.30356194891523791</c:v>
                </c:pt>
                <c:pt idx="15">
                  <c:v>-0.34483563281830609</c:v>
                </c:pt>
                <c:pt idx="19">
                  <c:v>-0.38354847079916571</c:v>
                </c:pt>
                <c:pt idx="24">
                  <c:v>-0.37356356309383387</c:v>
                </c:pt>
                <c:pt idx="28">
                  <c:v>-0.33118525605243138</c:v>
                </c:pt>
                <c:pt idx="32">
                  <c:v>-0.36719351734561656</c:v>
                </c:pt>
                <c:pt idx="37">
                  <c:v>-0.31707498082794505</c:v>
                </c:pt>
                <c:pt idx="42">
                  <c:v>-0.24587347223686168</c:v>
                </c:pt>
                <c:pt idx="46">
                  <c:v>-0.35501381126098747</c:v>
                </c:pt>
                <c:pt idx="50">
                  <c:v>-0.37310516338993904</c:v>
                </c:pt>
                <c:pt idx="55">
                  <c:v>-0.30940568169685972</c:v>
                </c:pt>
                <c:pt idx="60">
                  <c:v>-0.31196358489234832</c:v>
                </c:pt>
                <c:pt idx="62">
                  <c:v>-0.32554990100002584</c:v>
                </c:pt>
              </c:numCache>
            </c:numRef>
          </c:val>
          <c:smooth val="1"/>
        </c:ser>
        <c:ser>
          <c:idx val="0"/>
          <c:order val="3"/>
          <c:spPr>
            <a:ln w="50800">
              <a:solidFill>
                <a:schemeClr val="tx1"/>
              </a:solidFill>
            </a:ln>
          </c:spPr>
          <c:marker>
            <c:symbol val="dot"/>
            <c:size val="2"/>
            <c:spPr>
              <a:solidFill>
                <a:schemeClr val="tx1"/>
              </a:solidFill>
              <a:ln w="0">
                <a:solidFill>
                  <a:schemeClr val="tx1">
                    <a:alpha val="34000"/>
                  </a:schemeClr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DataG15.10a!$AW$12:$AW$82</c15:sqref>
                  </c15:fullRef>
                </c:ext>
              </c:extLst>
              <c:f>DataG15.10a!$AW$17:$AW$82</c:f>
              <c:numCache>
                <c:formatCode>0%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766312"/>
        <c:axId val="453764352"/>
        <c:extLst/>
      </c:lineChart>
      <c:catAx>
        <c:axId val="453766312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53764352"/>
        <c:crossesAt val="0"/>
        <c:auto val="1"/>
        <c:lblAlgn val="ctr"/>
        <c:lblOffset val="100"/>
        <c:tickLblSkip val="5"/>
        <c:tickMarkSkip val="5"/>
        <c:noMultiLvlLbl val="0"/>
      </c:catAx>
      <c:valAx>
        <c:axId val="453764352"/>
        <c:scaling>
          <c:orientation val="minMax"/>
          <c:max val="0.24000000000000002"/>
          <c:min val="-0.44000000000000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53766312"/>
        <c:crosses val="autoZero"/>
        <c:crossBetween val="midCat"/>
        <c:majorUnit val="0.04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400"/>
            </a:pPr>
            <a:endParaRPr lang="fr-FR"/>
          </a:p>
        </c:txPr>
      </c:legendEntry>
      <c:layout>
        <c:manualLayout>
          <c:xMode val="edge"/>
          <c:yMode val="edge"/>
          <c:x val="9.7372044507780989E-2"/>
          <c:y val="6.4171452519720562E-2"/>
          <c:w val="0.65755518049818429"/>
          <c:h val="0.21708238770559635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2000" b="1" baseline="0">
                <a:latin typeface="Arial" panose="020B0604020202020204" pitchFamily="34" charset="0"/>
                <a:cs typeface="Arial" panose="020B0604020202020204" pitchFamily="34" charset="0"/>
              </a:rPr>
              <a:t>Social cleavages and political conflict: Britain </a:t>
            </a:r>
            <a:r>
              <a:rPr lang="fr-FR" sz="2000" b="0" baseline="0">
                <a:latin typeface="Arial Narrow" panose="020B0606020202030204" pitchFamily="34" charset="0"/>
                <a:cs typeface="Arial" panose="020B0604020202020204" pitchFamily="34" charset="0"/>
              </a:rPr>
              <a:t>(variants)</a:t>
            </a:r>
          </a:p>
        </c:rich>
      </c:tx>
      <c:layout>
        <c:manualLayout>
          <c:xMode val="edge"/>
          <c:yMode val="edge"/>
          <c:x val="0.16519825138621641"/>
          <c:y val="2.242691585067427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95315650180925E-2"/>
          <c:y val="5.7006169222081342E-2"/>
          <c:w val="0.881790953490451"/>
          <c:h val="0.73720056248029731"/>
        </c:manualLayout>
      </c:layout>
      <c:lineChart>
        <c:grouping val="standard"/>
        <c:varyColors val="0"/>
        <c:ser>
          <c:idx val="1"/>
          <c:order val="0"/>
          <c:tx>
            <c:v>Difference between % vote Labour among university graduates and non-university graduates (before controls)</c:v>
          </c:tx>
          <c:spPr>
            <a:ln w="41275">
              <a:solidFill>
                <a:schemeClr val="accent2"/>
              </a:solidFill>
            </a:ln>
          </c:spPr>
          <c:marker>
            <c:symbol val="squar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Pt>
            <c:idx val="66"/>
            <c:bubble3D val="0"/>
            <c:spPr>
              <a:ln w="41275">
                <a:solidFill>
                  <a:schemeClr val="accent2"/>
                </a:solidFill>
                <a:prstDash val="sysDash"/>
              </a:ln>
            </c:spPr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DataG15.10a!$P$12:$P$82</c15:sqref>
                  </c15:fullRef>
                </c:ext>
              </c:extLst>
              <c:f>DataG15.10a!$P$17:$P$82</c:f>
              <c:numCache>
                <c:formatCode>0%</c:formatCode>
                <c:ptCount val="66"/>
                <c:pt idx="0">
                  <c:v>-0.25602699076273833</c:v>
                </c:pt>
                <c:pt idx="4">
                  <c:v>-0.27705796892966111</c:v>
                </c:pt>
                <c:pt idx="9">
                  <c:v>-0.23749128456200336</c:v>
                </c:pt>
                <c:pt idx="11">
                  <c:v>-0.21117365871732013</c:v>
                </c:pt>
                <c:pt idx="15">
                  <c:v>-0.12041227868783907</c:v>
                </c:pt>
                <c:pt idx="19">
                  <c:v>-8.6052673913162597E-2</c:v>
                </c:pt>
                <c:pt idx="24">
                  <c:v>-0.14260765540007886</c:v>
                </c:pt>
                <c:pt idx="28">
                  <c:v>-0.15845048044462096</c:v>
                </c:pt>
                <c:pt idx="32">
                  <c:v>-0.15331482591832798</c:v>
                </c:pt>
                <c:pt idx="37">
                  <c:v>-0.16147735853996176</c:v>
                </c:pt>
                <c:pt idx="42">
                  <c:v>-0.10271699389794763</c:v>
                </c:pt>
                <c:pt idx="46">
                  <c:v>-6.9720722466697457E-2</c:v>
                </c:pt>
                <c:pt idx="50">
                  <c:v>-2.7209167047249433E-2</c:v>
                </c:pt>
                <c:pt idx="55">
                  <c:v>-8.9197043491186234E-3</c:v>
                </c:pt>
                <c:pt idx="60">
                  <c:v>6.847959338572851E-3</c:v>
                </c:pt>
                <c:pt idx="62">
                  <c:v>5.2573044205487723E-2</c:v>
                </c:pt>
              </c:numCache>
            </c:numRef>
          </c:val>
          <c:smooth val="1"/>
        </c:ser>
        <c:ser>
          <c:idx val="4"/>
          <c:order val="1"/>
          <c:tx>
            <c:v>Difference between % vote Labour among the top 10% income voters and the bottom 90% income voters (before controls)</c:v>
          </c:tx>
          <c:spPr>
            <a:ln w="38100"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66"/>
            <c:bubble3D val="0"/>
            <c:spPr>
              <a:ln w="38100">
                <a:solidFill>
                  <a:schemeClr val="accent1"/>
                </a:solidFill>
                <a:prstDash val="sysDash"/>
              </a:ln>
            </c:spPr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DataG15.10a!$AE$12:$AE$82</c15:sqref>
                  </c15:fullRef>
                </c:ext>
              </c:extLst>
              <c:f>DataG15.10a!$AE$17:$AE$82</c:f>
              <c:numCache>
                <c:formatCode>0%</c:formatCode>
                <c:ptCount val="66"/>
                <c:pt idx="0">
                  <c:v>-0.28898231919446227</c:v>
                </c:pt>
                <c:pt idx="4">
                  <c:v>-0.36142305107829725</c:v>
                </c:pt>
                <c:pt idx="9">
                  <c:v>-0.40229892154232139</c:v>
                </c:pt>
                <c:pt idx="11">
                  <c:v>-0.39893056707313257</c:v>
                </c:pt>
                <c:pt idx="15">
                  <c:v>-0.23116702820653354</c:v>
                </c:pt>
                <c:pt idx="19">
                  <c:v>-0.23859985876291498</c:v>
                </c:pt>
                <c:pt idx="24">
                  <c:v>-0.25952548302287903</c:v>
                </c:pt>
                <c:pt idx="28">
                  <c:v>-0.25803580286704342</c:v>
                </c:pt>
                <c:pt idx="32">
                  <c:v>-0.29240472907205606</c:v>
                </c:pt>
                <c:pt idx="37">
                  <c:v>-0.2599242868489417</c:v>
                </c:pt>
                <c:pt idx="42">
                  <c:v>-0.21361257982485082</c:v>
                </c:pt>
                <c:pt idx="46">
                  <c:v>-0.15219205832768179</c:v>
                </c:pt>
                <c:pt idx="50">
                  <c:v>-0.14298659778680384</c:v>
                </c:pt>
                <c:pt idx="55">
                  <c:v>-0.12392445332994584</c:v>
                </c:pt>
                <c:pt idx="60">
                  <c:v>-0.15126601623905506</c:v>
                </c:pt>
                <c:pt idx="62">
                  <c:v>-0.11592304712485127</c:v>
                </c:pt>
              </c:numCache>
            </c:numRef>
          </c:val>
          <c:smooth val="1"/>
        </c:ser>
        <c:ser>
          <c:idx val="2"/>
          <c:order val="2"/>
          <c:tx>
            <c:v>Difference between % vote Labour among the top 10% wealth voters and the bottom 90% wealth voters (before controls)</c:v>
          </c:tx>
          <c:spPr>
            <a:ln w="41275"/>
          </c:spPr>
          <c:marker>
            <c:symbol val="triangle"/>
            <c:size val="11"/>
          </c:marker>
          <c:cat>
            <c:strLit>
              <c:ptCount val="66"/>
              <c:pt idx="0">
                <c:v>1955</c:v>
              </c:pt>
              <c:pt idx="1">
                <c:v>1956</c:v>
              </c:pt>
              <c:pt idx="2">
                <c:v>1957</c:v>
              </c:pt>
              <c:pt idx="3">
                <c:v>1958</c:v>
              </c:pt>
              <c:pt idx="4">
                <c:v>1959</c:v>
              </c:pt>
              <c:pt idx="5">
                <c:v>1960</c:v>
              </c:pt>
              <c:pt idx="6">
                <c:v>1961</c:v>
              </c:pt>
              <c:pt idx="7">
                <c:v>1962</c:v>
              </c:pt>
              <c:pt idx="8">
                <c:v>1963</c:v>
              </c:pt>
              <c:pt idx="9">
                <c:v>1964</c:v>
              </c:pt>
              <c:pt idx="10">
                <c:v>1965</c:v>
              </c:pt>
              <c:pt idx="11">
                <c:v>1966</c:v>
              </c:pt>
              <c:pt idx="12">
                <c:v>1967</c:v>
              </c:pt>
              <c:pt idx="13">
                <c:v>1968</c:v>
              </c:pt>
              <c:pt idx="14">
                <c:v>1969</c:v>
              </c:pt>
              <c:pt idx="15">
                <c:v>1970</c:v>
              </c:pt>
              <c:pt idx="16">
                <c:v>1971</c:v>
              </c:pt>
              <c:pt idx="17">
                <c:v>1972</c:v>
              </c:pt>
              <c:pt idx="18">
                <c:v>1973</c:v>
              </c:pt>
              <c:pt idx="19">
                <c:v>1974</c:v>
              </c:pt>
              <c:pt idx="20">
                <c:v>1975</c:v>
              </c:pt>
              <c:pt idx="21">
                <c:v>1976</c:v>
              </c:pt>
              <c:pt idx="22">
                <c:v>1977</c:v>
              </c:pt>
              <c:pt idx="23">
                <c:v>1978</c:v>
              </c:pt>
              <c:pt idx="24">
                <c:v>1979</c:v>
              </c:pt>
              <c:pt idx="25">
                <c:v>1980</c:v>
              </c:pt>
              <c:pt idx="26">
                <c:v>1981</c:v>
              </c:pt>
              <c:pt idx="27">
                <c:v>1982</c:v>
              </c:pt>
              <c:pt idx="28">
                <c:v>1983</c:v>
              </c:pt>
              <c:pt idx="29">
                <c:v>1984</c:v>
              </c:pt>
              <c:pt idx="30">
                <c:v>1985</c:v>
              </c:pt>
              <c:pt idx="31">
                <c:v>1986</c:v>
              </c:pt>
              <c:pt idx="32">
                <c:v>1987</c:v>
              </c:pt>
              <c:pt idx="33">
                <c:v>1988</c:v>
              </c:pt>
              <c:pt idx="34">
                <c:v>1989</c:v>
              </c:pt>
              <c:pt idx="35">
                <c:v>1990</c:v>
              </c:pt>
              <c:pt idx="36">
                <c:v>1991</c:v>
              </c:pt>
              <c:pt idx="37">
                <c:v>1992</c:v>
              </c:pt>
              <c:pt idx="38">
                <c:v>1993</c:v>
              </c:pt>
              <c:pt idx="39">
                <c:v>1994</c:v>
              </c:pt>
              <c:pt idx="40">
                <c:v>1995</c:v>
              </c:pt>
              <c:pt idx="41">
                <c:v>1996</c:v>
              </c:pt>
              <c:pt idx="42">
                <c:v>1997</c:v>
              </c:pt>
              <c:pt idx="43">
                <c:v>1998</c:v>
              </c:pt>
              <c:pt idx="44">
                <c:v>1999</c:v>
              </c:pt>
              <c:pt idx="45">
                <c:v>2000</c:v>
              </c:pt>
              <c:pt idx="46">
                <c:v>2001</c:v>
              </c:pt>
              <c:pt idx="47">
                <c:v>2002</c:v>
              </c:pt>
              <c:pt idx="48">
                <c:v>2003</c:v>
              </c:pt>
              <c:pt idx="49">
                <c:v>2004</c:v>
              </c:pt>
              <c:pt idx="50">
                <c:v>2005</c:v>
              </c:pt>
              <c:pt idx="51">
                <c:v>2006</c:v>
              </c:pt>
              <c:pt idx="52">
                <c:v>2007</c:v>
              </c:pt>
              <c:pt idx="53">
                <c:v>2008</c:v>
              </c:pt>
              <c:pt idx="54">
                <c:v>2009</c:v>
              </c:pt>
              <c:pt idx="55">
                <c:v>2010</c:v>
              </c:pt>
              <c:pt idx="56">
                <c:v>2011</c:v>
              </c:pt>
              <c:pt idx="57">
                <c:v>2012</c:v>
              </c:pt>
              <c:pt idx="58">
                <c:v>2013</c:v>
              </c:pt>
              <c:pt idx="59">
                <c:v>2014</c:v>
              </c:pt>
              <c:pt idx="60">
                <c:v>2015</c:v>
              </c:pt>
              <c:pt idx="61">
                <c:v>2016</c:v>
              </c:pt>
              <c:pt idx="62">
                <c:v>2017</c:v>
              </c:pt>
              <c:pt idx="63">
                <c:v>2018</c:v>
              </c:pt>
              <c:pt idx="64">
                <c:v>2019</c:v>
              </c:pt>
              <c:pt idx="65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DataG15.10a!$AJ$12:$AJ$82</c15:sqref>
                  </c15:fullRef>
                </c:ext>
              </c:extLst>
              <c:f>DataG15.10a!$AJ$17:$AJ$82</c:f>
              <c:numCache>
                <c:formatCode>0%</c:formatCode>
                <c:ptCount val="66"/>
                <c:pt idx="0">
                  <c:v>-0.29577498450164275</c:v>
                </c:pt>
                <c:pt idx="4">
                  <c:v>-0.30816275937990484</c:v>
                </c:pt>
                <c:pt idx="9">
                  <c:v>-0.32440796415195788</c:v>
                </c:pt>
                <c:pt idx="11">
                  <c:v>-0.30356194891523791</c:v>
                </c:pt>
                <c:pt idx="15">
                  <c:v>-0.34483563281830609</c:v>
                </c:pt>
                <c:pt idx="19">
                  <c:v>-0.38354847079916571</c:v>
                </c:pt>
                <c:pt idx="24">
                  <c:v>-0.37356356309383387</c:v>
                </c:pt>
                <c:pt idx="28">
                  <c:v>-0.33118525605243138</c:v>
                </c:pt>
                <c:pt idx="32">
                  <c:v>-0.36719351734561656</c:v>
                </c:pt>
                <c:pt idx="37">
                  <c:v>-0.31707498082794505</c:v>
                </c:pt>
                <c:pt idx="42">
                  <c:v>-0.24587347223686168</c:v>
                </c:pt>
                <c:pt idx="46">
                  <c:v>-0.35501381126098747</c:v>
                </c:pt>
                <c:pt idx="50">
                  <c:v>-0.37310516338993904</c:v>
                </c:pt>
                <c:pt idx="55">
                  <c:v>-0.30940568169685972</c:v>
                </c:pt>
                <c:pt idx="60">
                  <c:v>-0.31196358489234832</c:v>
                </c:pt>
                <c:pt idx="62">
                  <c:v>-0.32554990100002584</c:v>
                </c:pt>
              </c:numCache>
            </c:numRef>
          </c:val>
          <c:smooth val="1"/>
        </c:ser>
        <c:ser>
          <c:idx val="0"/>
          <c:order val="3"/>
          <c:spPr>
            <a:ln w="50800">
              <a:solidFill>
                <a:schemeClr val="tx1"/>
              </a:solidFill>
            </a:ln>
          </c:spPr>
          <c:marker>
            <c:symbol val="dot"/>
            <c:size val="2"/>
            <c:spPr>
              <a:solidFill>
                <a:schemeClr val="tx1"/>
              </a:solidFill>
              <a:ln w="0">
                <a:solidFill>
                  <a:schemeClr val="tx1">
                    <a:alpha val="34000"/>
                  </a:schemeClr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DataG15.10a!$AW$12:$AW$82</c15:sqref>
                  </c15:fullRef>
                </c:ext>
              </c:extLst>
              <c:f>DataG15.10a!$AW$17:$AW$82</c:f>
              <c:numCache>
                <c:formatCode>0%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765528"/>
        <c:axId val="514330432"/>
        <c:extLst/>
      </c:lineChart>
      <c:catAx>
        <c:axId val="453765528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14330432"/>
        <c:crossesAt val="0"/>
        <c:auto val="1"/>
        <c:lblAlgn val="ctr"/>
        <c:lblOffset val="100"/>
        <c:tickLblSkip val="5"/>
        <c:tickMarkSkip val="5"/>
        <c:noMultiLvlLbl val="0"/>
      </c:catAx>
      <c:valAx>
        <c:axId val="514330432"/>
        <c:scaling>
          <c:orientation val="minMax"/>
          <c:max val="0.24000000000000002"/>
          <c:min val="-0.44000000000000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53765528"/>
        <c:crosses val="autoZero"/>
        <c:crossBetween val="midCat"/>
        <c:majorUnit val="0.04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400"/>
            </a:pPr>
            <a:endParaRPr lang="fr-FR"/>
          </a:p>
        </c:txPr>
      </c:legendEntry>
      <c:layout>
        <c:manualLayout>
          <c:xMode val="edge"/>
          <c:yMode val="edge"/>
          <c:x val="9.7372044507780989E-2"/>
          <c:y val="6.4171452519720562E-2"/>
          <c:w val="0.65755518049818429"/>
          <c:h val="0.21708238770559635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2000" b="1" baseline="0">
                <a:latin typeface="Arial" panose="020B0604020202020204" pitchFamily="34" charset="0"/>
                <a:cs typeface="Arial" panose="020B0604020202020204" pitchFamily="34" charset="0"/>
              </a:rPr>
              <a:t>Social cleavages and political conflict: Britain </a:t>
            </a:r>
            <a:r>
              <a:rPr lang="fr-FR" sz="2000" b="0" baseline="0">
                <a:latin typeface="Arial Narrow" panose="020B0606020202030204" pitchFamily="34" charset="0"/>
                <a:cs typeface="Arial" panose="020B0604020202020204" pitchFamily="34" charset="0"/>
              </a:rPr>
              <a:t>(variants)</a:t>
            </a:r>
          </a:p>
        </c:rich>
      </c:tx>
      <c:layout>
        <c:manualLayout>
          <c:xMode val="edge"/>
          <c:yMode val="edge"/>
          <c:x val="0.16519825138621641"/>
          <c:y val="2.242691585067427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95315650180925E-2"/>
          <c:y val="5.7006169222081342E-2"/>
          <c:w val="0.881790953490451"/>
          <c:h val="0.73720056248029731"/>
        </c:manualLayout>
      </c:layout>
      <c:lineChart>
        <c:grouping val="standard"/>
        <c:varyColors val="0"/>
        <c:ser>
          <c:idx val="1"/>
          <c:order val="0"/>
          <c:tx>
            <c:v>Difference between % vote Labour among university graduates and non-university graduates (after controls)</c:v>
          </c:tx>
          <c:spPr>
            <a:ln w="41275">
              <a:solidFill>
                <a:schemeClr val="accent2"/>
              </a:solidFill>
            </a:ln>
          </c:spPr>
          <c:marker>
            <c:symbol val="squar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Pt>
            <c:idx val="66"/>
            <c:bubble3D val="0"/>
            <c:spPr>
              <a:ln w="41275">
                <a:solidFill>
                  <a:schemeClr val="accent2"/>
                </a:solidFill>
                <a:prstDash val="sysDash"/>
              </a:ln>
            </c:spPr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DataG15.10a!$S$12:$S$82</c15:sqref>
                  </c15:fullRef>
                </c:ext>
              </c:extLst>
              <c:f>DataG15.10a!$S$17:$S$82</c:f>
              <c:numCache>
                <c:formatCode>0%</c:formatCode>
                <c:ptCount val="66"/>
                <c:pt idx="0">
                  <c:v>-0.16876282488275435</c:v>
                </c:pt>
                <c:pt idx="4">
                  <c:v>-0.15413748887966289</c:v>
                </c:pt>
                <c:pt idx="9">
                  <c:v>-0.12968774377067396</c:v>
                </c:pt>
                <c:pt idx="11">
                  <c:v>-9.6215397626237931E-2</c:v>
                </c:pt>
                <c:pt idx="15">
                  <c:v>-4.8037878430092495E-2</c:v>
                </c:pt>
                <c:pt idx="19">
                  <c:v>-1.8061231344201539E-2</c:v>
                </c:pt>
                <c:pt idx="24">
                  <c:v>-9.1014580533756662E-2</c:v>
                </c:pt>
                <c:pt idx="28">
                  <c:v>-7.7627453549020897E-2</c:v>
                </c:pt>
                <c:pt idx="32">
                  <c:v>-2.5684525400377758E-2</c:v>
                </c:pt>
                <c:pt idx="37">
                  <c:v>-4.1144803902451489E-2</c:v>
                </c:pt>
                <c:pt idx="42">
                  <c:v>-1.7536214102735648E-2</c:v>
                </c:pt>
                <c:pt idx="46">
                  <c:v>-5.8503340584119823E-3</c:v>
                </c:pt>
                <c:pt idx="50">
                  <c:v>2.5644637481891247E-3</c:v>
                </c:pt>
                <c:pt idx="55">
                  <c:v>1.4528003441246884E-2</c:v>
                </c:pt>
                <c:pt idx="60">
                  <c:v>1.7698281931990953E-2</c:v>
                </c:pt>
                <c:pt idx="62">
                  <c:v>6.623748617635139E-2</c:v>
                </c:pt>
              </c:numCache>
            </c:numRef>
          </c:val>
          <c:smooth val="1"/>
        </c:ser>
        <c:ser>
          <c:idx val="4"/>
          <c:order val="1"/>
          <c:tx>
            <c:v>Difference between % vote Labour among the top 10% income voters and the bottom 90% income voters (after controls)</c:v>
          </c:tx>
          <c:spPr>
            <a:ln w="38100"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66"/>
            <c:bubble3D val="0"/>
            <c:spPr>
              <a:ln w="38100">
                <a:solidFill>
                  <a:schemeClr val="accent1"/>
                </a:solidFill>
                <a:prstDash val="sysDash"/>
              </a:ln>
            </c:spPr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DataG15.10a!$AH$12:$AH$82</c15:sqref>
                  </c15:fullRef>
                </c:ext>
              </c:extLst>
              <c:f>DataG15.10a!$AH$17:$AH$82</c:f>
              <c:numCache>
                <c:formatCode>0%</c:formatCode>
                <c:ptCount val="66"/>
                <c:pt idx="0">
                  <c:v>-0.1125910350988101</c:v>
                </c:pt>
                <c:pt idx="4">
                  <c:v>-0.14798893794499676</c:v>
                </c:pt>
                <c:pt idx="9">
                  <c:v>-0.22998276454345185</c:v>
                </c:pt>
                <c:pt idx="11">
                  <c:v>-0.21667609465335796</c:v>
                </c:pt>
                <c:pt idx="15">
                  <c:v>-9.562408008525633E-2</c:v>
                </c:pt>
                <c:pt idx="19">
                  <c:v>-0.10908166922366271</c:v>
                </c:pt>
                <c:pt idx="24">
                  <c:v>-0.11152054659304916</c:v>
                </c:pt>
                <c:pt idx="28">
                  <c:v>-0.12198803046957318</c:v>
                </c:pt>
                <c:pt idx="32">
                  <c:v>-0.13978767869140871</c:v>
                </c:pt>
                <c:pt idx="37">
                  <c:v>-0.10433643257372154</c:v>
                </c:pt>
                <c:pt idx="42">
                  <c:v>-0.15249411283746053</c:v>
                </c:pt>
                <c:pt idx="46">
                  <c:v>-0.1304554841431885</c:v>
                </c:pt>
                <c:pt idx="50">
                  <c:v>-0.15190369364196021</c:v>
                </c:pt>
                <c:pt idx="55">
                  <c:v>-0.10358701624764075</c:v>
                </c:pt>
                <c:pt idx="60">
                  <c:v>-0.18650618183439327</c:v>
                </c:pt>
                <c:pt idx="62">
                  <c:v>-0.18872905235618503</c:v>
                </c:pt>
              </c:numCache>
            </c:numRef>
          </c:val>
          <c:smooth val="1"/>
        </c:ser>
        <c:ser>
          <c:idx val="2"/>
          <c:order val="2"/>
          <c:tx>
            <c:v>Difference between % vote Labour among the top 10% wealth voters and the bottom 90% wealth voters (after controls)</c:v>
          </c:tx>
          <c:spPr>
            <a:ln w="41275"/>
          </c:spPr>
          <c:marker>
            <c:symbol val="triangle"/>
            <c:size val="11"/>
          </c:marker>
          <c:cat>
            <c:strLit>
              <c:ptCount val="66"/>
              <c:pt idx="0">
                <c:v>1955</c:v>
              </c:pt>
              <c:pt idx="1">
                <c:v>1956</c:v>
              </c:pt>
              <c:pt idx="2">
                <c:v>1957</c:v>
              </c:pt>
              <c:pt idx="3">
                <c:v>1958</c:v>
              </c:pt>
              <c:pt idx="4">
                <c:v>1959</c:v>
              </c:pt>
              <c:pt idx="5">
                <c:v>1960</c:v>
              </c:pt>
              <c:pt idx="6">
                <c:v>1961</c:v>
              </c:pt>
              <c:pt idx="7">
                <c:v>1962</c:v>
              </c:pt>
              <c:pt idx="8">
                <c:v>1963</c:v>
              </c:pt>
              <c:pt idx="9">
                <c:v>1964</c:v>
              </c:pt>
              <c:pt idx="10">
                <c:v>1965</c:v>
              </c:pt>
              <c:pt idx="11">
                <c:v>1966</c:v>
              </c:pt>
              <c:pt idx="12">
                <c:v>1967</c:v>
              </c:pt>
              <c:pt idx="13">
                <c:v>1968</c:v>
              </c:pt>
              <c:pt idx="14">
                <c:v>1969</c:v>
              </c:pt>
              <c:pt idx="15">
                <c:v>1970</c:v>
              </c:pt>
              <c:pt idx="16">
                <c:v>1971</c:v>
              </c:pt>
              <c:pt idx="17">
                <c:v>1972</c:v>
              </c:pt>
              <c:pt idx="18">
                <c:v>1973</c:v>
              </c:pt>
              <c:pt idx="19">
                <c:v>1974</c:v>
              </c:pt>
              <c:pt idx="20">
                <c:v>1975</c:v>
              </c:pt>
              <c:pt idx="21">
                <c:v>1976</c:v>
              </c:pt>
              <c:pt idx="22">
                <c:v>1977</c:v>
              </c:pt>
              <c:pt idx="23">
                <c:v>1978</c:v>
              </c:pt>
              <c:pt idx="24">
                <c:v>1979</c:v>
              </c:pt>
              <c:pt idx="25">
                <c:v>1980</c:v>
              </c:pt>
              <c:pt idx="26">
                <c:v>1981</c:v>
              </c:pt>
              <c:pt idx="27">
                <c:v>1982</c:v>
              </c:pt>
              <c:pt idx="28">
                <c:v>1983</c:v>
              </c:pt>
              <c:pt idx="29">
                <c:v>1984</c:v>
              </c:pt>
              <c:pt idx="30">
                <c:v>1985</c:v>
              </c:pt>
              <c:pt idx="31">
                <c:v>1986</c:v>
              </c:pt>
              <c:pt idx="32">
                <c:v>1987</c:v>
              </c:pt>
              <c:pt idx="33">
                <c:v>1988</c:v>
              </c:pt>
              <c:pt idx="34">
                <c:v>1989</c:v>
              </c:pt>
              <c:pt idx="35">
                <c:v>1990</c:v>
              </c:pt>
              <c:pt idx="36">
                <c:v>1991</c:v>
              </c:pt>
              <c:pt idx="37">
                <c:v>1992</c:v>
              </c:pt>
              <c:pt idx="38">
                <c:v>1993</c:v>
              </c:pt>
              <c:pt idx="39">
                <c:v>1994</c:v>
              </c:pt>
              <c:pt idx="40">
                <c:v>1995</c:v>
              </c:pt>
              <c:pt idx="41">
                <c:v>1996</c:v>
              </c:pt>
              <c:pt idx="42">
                <c:v>1997</c:v>
              </c:pt>
              <c:pt idx="43">
                <c:v>1998</c:v>
              </c:pt>
              <c:pt idx="44">
                <c:v>1999</c:v>
              </c:pt>
              <c:pt idx="45">
                <c:v>2000</c:v>
              </c:pt>
              <c:pt idx="46">
                <c:v>2001</c:v>
              </c:pt>
              <c:pt idx="47">
                <c:v>2002</c:v>
              </c:pt>
              <c:pt idx="48">
                <c:v>2003</c:v>
              </c:pt>
              <c:pt idx="49">
                <c:v>2004</c:v>
              </c:pt>
              <c:pt idx="50">
                <c:v>2005</c:v>
              </c:pt>
              <c:pt idx="51">
                <c:v>2006</c:v>
              </c:pt>
              <c:pt idx="52">
                <c:v>2007</c:v>
              </c:pt>
              <c:pt idx="53">
                <c:v>2008</c:v>
              </c:pt>
              <c:pt idx="54">
                <c:v>2009</c:v>
              </c:pt>
              <c:pt idx="55">
                <c:v>2010</c:v>
              </c:pt>
              <c:pt idx="56">
                <c:v>2011</c:v>
              </c:pt>
              <c:pt idx="57">
                <c:v>2012</c:v>
              </c:pt>
              <c:pt idx="58">
                <c:v>2013</c:v>
              </c:pt>
              <c:pt idx="59">
                <c:v>2014</c:v>
              </c:pt>
              <c:pt idx="60">
                <c:v>2015</c:v>
              </c:pt>
              <c:pt idx="61">
                <c:v>2016</c:v>
              </c:pt>
              <c:pt idx="62">
                <c:v>2017</c:v>
              </c:pt>
              <c:pt idx="63">
                <c:v>2018</c:v>
              </c:pt>
              <c:pt idx="64">
                <c:v>2019</c:v>
              </c:pt>
              <c:pt idx="65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DataG15.10a!$AM$12:$AM$82</c15:sqref>
                  </c15:fullRef>
                </c:ext>
              </c:extLst>
              <c:f>DataG15.10a!$AM$17:$AM$82</c:f>
              <c:numCache>
                <c:formatCode>0%</c:formatCode>
                <c:ptCount val="66"/>
                <c:pt idx="0">
                  <c:v>-0.19811671685295124</c:v>
                </c:pt>
                <c:pt idx="4">
                  <c:v>-0.20309407025802587</c:v>
                </c:pt>
                <c:pt idx="9">
                  <c:v>-0.23577581953900792</c:v>
                </c:pt>
                <c:pt idx="11">
                  <c:v>-0.23305046244353081</c:v>
                </c:pt>
                <c:pt idx="15">
                  <c:v>-0.2681030054846546</c:v>
                </c:pt>
                <c:pt idx="19">
                  <c:v>-0.29984592364294405</c:v>
                </c:pt>
                <c:pt idx="24">
                  <c:v>-0.23885026002656953</c:v>
                </c:pt>
                <c:pt idx="28">
                  <c:v>-0.27255849292214596</c:v>
                </c:pt>
                <c:pt idx="32">
                  <c:v>-0.24778571212921649</c:v>
                </c:pt>
                <c:pt idx="37">
                  <c:v>-0.20868450127872396</c:v>
                </c:pt>
                <c:pt idx="42">
                  <c:v>-0.18896445882517518</c:v>
                </c:pt>
                <c:pt idx="46">
                  <c:v>-0.25925491522299576</c:v>
                </c:pt>
                <c:pt idx="50">
                  <c:v>-0.28334055188022894</c:v>
                </c:pt>
                <c:pt idx="55">
                  <c:v>-0.23177176359511656</c:v>
                </c:pt>
                <c:pt idx="60">
                  <c:v>-0.21693981178499797</c:v>
                </c:pt>
                <c:pt idx="62">
                  <c:v>-0.22121556786546648</c:v>
                </c:pt>
              </c:numCache>
            </c:numRef>
          </c:val>
          <c:smooth val="1"/>
        </c:ser>
        <c:ser>
          <c:idx val="0"/>
          <c:order val="3"/>
          <c:spPr>
            <a:ln w="50800">
              <a:solidFill>
                <a:schemeClr val="tx1"/>
              </a:solidFill>
            </a:ln>
          </c:spPr>
          <c:marker>
            <c:symbol val="dot"/>
            <c:size val="2"/>
            <c:spPr>
              <a:solidFill>
                <a:schemeClr val="tx1"/>
              </a:solidFill>
              <a:ln w="0">
                <a:solidFill>
                  <a:schemeClr val="tx1">
                    <a:alpha val="34000"/>
                  </a:schemeClr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DataG15.10a!$A$12:$A$82</c15:sqref>
                  </c15:fullRef>
                </c:ext>
              </c:extLst>
              <c:f>DataG15.10a!$A$17:$A$82</c:f>
              <c:numCache>
                <c:formatCode>General</c:formatCode>
                <c:ptCount val="6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DataG15.10a!$AW$12:$AW$82</c15:sqref>
                  </c15:fullRef>
                </c:ext>
              </c:extLst>
              <c:f>DataG15.10a!$AW$17:$AW$82</c:f>
              <c:numCache>
                <c:formatCode>0%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331216"/>
        <c:axId val="514331608"/>
        <c:extLst/>
      </c:lineChart>
      <c:catAx>
        <c:axId val="514331216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14331608"/>
        <c:crossesAt val="0"/>
        <c:auto val="1"/>
        <c:lblAlgn val="ctr"/>
        <c:lblOffset val="100"/>
        <c:tickLblSkip val="5"/>
        <c:tickMarkSkip val="5"/>
        <c:noMultiLvlLbl val="0"/>
      </c:catAx>
      <c:valAx>
        <c:axId val="514331608"/>
        <c:scaling>
          <c:orientation val="minMax"/>
          <c:max val="0.2"/>
          <c:min val="-0.32000000000000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14331216"/>
        <c:crosses val="autoZero"/>
        <c:crossBetween val="midCat"/>
        <c:majorUnit val="0.04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400"/>
            </a:pPr>
            <a:endParaRPr lang="fr-FR"/>
          </a:p>
        </c:txPr>
      </c:legendEntry>
      <c:layout>
        <c:manualLayout>
          <c:xMode val="edge"/>
          <c:yMode val="edge"/>
          <c:x val="9.3201902722960292E-2"/>
          <c:y val="8.2213852158872558E-2"/>
          <c:w val="0.65755518049818429"/>
          <c:h val="0.21708238770559635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0.02057</cdr:x>
      <cdr:y>0.85882</cdr:y>
    </cdr:from>
    <cdr:to>
      <cdr:x>1</cdr:x>
      <cdr:y>0.93619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87960" y="4836160"/>
          <a:ext cx="8948420" cy="43568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The labour vote was associated during the 1950-1980 period to the voters with the highest diplomas and levels of income and wealth; since the 1990s, it became associated to the highest education degrees.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series: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see piketty.pse.ens.fr/ideology (figure S15.15a). </a:t>
          </a:r>
          <a:endParaRPr lang="fr-FR" sz="1100" b="0">
            <a:effectLst/>
            <a:latin typeface="Arial Narrow" panose="020B060602020203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0.02057</cdr:x>
      <cdr:y>0.85882</cdr:y>
    </cdr:from>
    <cdr:to>
      <cdr:x>1</cdr:x>
      <cdr:y>0.93619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87960" y="4836160"/>
          <a:ext cx="8948420" cy="43568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The labour vote was associated during the 1950-1980 period to the voters with the highest diplomas and levels of income and wealth; since the 1990s, it became associated to the highest education degrees.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series: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see piketty.pse.ens.fr/ideology (figure S15.15b). </a:t>
          </a:r>
          <a:endParaRPr lang="fr-FR" sz="1100" b="0">
            <a:effectLst/>
            <a:latin typeface="Arial Narrow" panose="020B060602020203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0.02057</cdr:x>
      <cdr:y>0.85882</cdr:y>
    </cdr:from>
    <cdr:to>
      <cdr:x>1</cdr:x>
      <cdr:y>0.93619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87960" y="4836160"/>
          <a:ext cx="8948420" cy="43568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The labour vote was associated during the 1950-1980 period to the voters with the highest diplomas and levels of income and wealth; since the 1990s, it became associated to the highest education degrees.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series: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see piketty.pse.ens.fr/ideology (figure S15.15c). </a:t>
          </a:r>
          <a:endParaRPr lang="fr-FR" sz="1100" b="0">
            <a:effectLst/>
            <a:latin typeface="Arial Narrow" panose="020B060602020203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0.02057</cdr:x>
      <cdr:y>0.85882</cdr:y>
    </cdr:from>
    <cdr:to>
      <cdr:x>1</cdr:x>
      <cdr:y>0.93619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87960" y="4836160"/>
          <a:ext cx="8948420" cy="43568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The labour vote was associated during the 1950-1980 period to the voters with the highest diplomas and levels of income and wealth; since the 1990s, it became associated to the highest education degrees.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series: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see piketty.pse.ens.fr/ideology (figure S15.15d). </a:t>
          </a:r>
          <a:endParaRPr lang="fr-FR" sz="1100" b="0">
            <a:effectLst/>
            <a:latin typeface="Arial Narrow" panose="020B060602020203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0.00167</cdr:x>
      <cdr:y>0.871</cdr:y>
    </cdr:from>
    <cdr:to>
      <cdr:x>1</cdr:x>
      <cdr:y>0.97189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5240" y="4904740"/>
          <a:ext cx="9121140" cy="56814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Interpretation.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During the 1950-1970 period, the democratic vote was associated to voters with the lowest levels of education and the lowest levels of income and wealth. In the 1980-2010 period it became associated to the voters with the highest degrees. In the 2010-2020 period, it is maybe close to become associated with the highest income and wealth voters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series: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see piketty.pse.ens.fr/ideology (figure S15.6a).</a:t>
          </a:r>
          <a:r>
            <a:rPr lang="fr-FR" sz="1100" b="0" i="0" baseline="0">
              <a:solidFill>
                <a:schemeClr val="lt1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alculs 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 l'auteur à partir des enquêtes post-électorales 1956-2017 (élections présidentielles et législatives). </a:t>
          </a:r>
          <a:endParaRPr lang="fr-FR">
            <a:effectLst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Lecture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en 1956, les partis de gauche (SFIO-PS, PCF, MRG, divers gauche et écologistes, extrême-gauche) obtiennent un score 12 point</a:t>
          </a:r>
          <a:endParaRPr lang="fr-FR">
            <a:effectLst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0.00167</cdr:x>
      <cdr:y>0.871</cdr:y>
    </cdr:from>
    <cdr:to>
      <cdr:x>1</cdr:x>
      <cdr:y>0.97189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5240" y="4904740"/>
          <a:ext cx="9121140" cy="56814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Interpretation.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During the 1950-1970 period, the democratic vote was associated to voters with the lowest levels of education and the lowest levels of income and wealth. In the 1980-2010 period it became associated to the voters with the highest degrees. In the 2010-2020 period, it is maybe close to become associated with the highest income and wealth voters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series: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see piketty.pse.ens.fr/ideology (figure S15.6b).</a:t>
          </a:r>
          <a:r>
            <a:rPr lang="fr-FR" sz="1100" b="0" i="0" baseline="0">
              <a:solidFill>
                <a:schemeClr val="lt1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alculs 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 l'auteur à partir des enquêtes post-électorales 1956-2017 (élections présidentielles et législatives). </a:t>
          </a:r>
          <a:endParaRPr lang="fr-FR">
            <a:effectLst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Lecture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en 1956, les partis de gauche (SFIO-PS, PCF, MRG, divers gauche et écologistes, extrême-gauche) obtiennent un score 12 point</a:t>
          </a:r>
          <a:endParaRPr lang="fr-FR">
            <a:effectLst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0.00167</cdr:x>
      <cdr:y>0.871</cdr:y>
    </cdr:from>
    <cdr:to>
      <cdr:x>1</cdr:x>
      <cdr:y>0.97189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5240" y="4904740"/>
          <a:ext cx="9121140" cy="56814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Interpretation.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During the 1950-1970 period, the democratic vote was associated to voters with the lowest levels of education and the lowest levels of income and wealth. In the 1980-2010 period it became associated to the voters with the highest degrees. In the 2010-2020 period, it is maybe close to become associated with the highest income and wealth voters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series: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see piketty.pse.ens.fr/ideology (figure S15.6c).</a:t>
          </a:r>
          <a:r>
            <a:rPr lang="fr-FR" sz="1100" b="0" i="0" baseline="0">
              <a:solidFill>
                <a:schemeClr val="lt1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alculs 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 l'auteur à partir des enquêtes post-électorales 1956-2017 (élections présidentielles et législatives). </a:t>
          </a:r>
          <a:endParaRPr lang="fr-FR">
            <a:effectLst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Lecture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en 1956, les partis de gauche (SFIO-PS, PCF, MRG, divers gauche et écologistes, extrême-gauche) obtiennent un score 12 point</a:t>
          </a:r>
          <a:endParaRPr lang="fr-FR">
            <a:effectLst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0.00167</cdr:x>
      <cdr:y>0.871</cdr:y>
    </cdr:from>
    <cdr:to>
      <cdr:x>1</cdr:x>
      <cdr:y>0.97189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5240" y="4904740"/>
          <a:ext cx="9121140" cy="56814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Interpretation.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During the 1950-1970 period, the democratic vote was associated to voters with the lowest levels of education and the lowest levels of income and wealth. In the 1980-2010 period it became associated to the voters with the highest degrees. In the 2010-2020 period, it is maybe close to become associated with the highest income and wealth voters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series: 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see piketty.pse.ens.fr/ideology (figure S15.6d).</a:t>
          </a:r>
          <a:r>
            <a:rPr lang="fr-FR" sz="1100" b="0" i="0" baseline="0">
              <a:solidFill>
                <a:schemeClr val="lt1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alculs 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 l'auteur à partir des enquêtes post-électorales 1956-2017 (élections présidentielles et législatives). </a:t>
          </a:r>
          <a:endParaRPr lang="fr-FR">
            <a:effectLst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Lecture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en 1956, les partis de gauche (SFIO-PS, PCF, MRG, divers gauche et écologistes, extrême-gauche) obtiennent un score 12 point</a:t>
          </a:r>
          <a:endParaRPr lang="fr-FR">
            <a:effectLst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WIDRussia/NPZ2017DistributionSeries/IncomeTaxData/RawTaxData/WitheldTaxAgents/&#1042;&#1051;&#1040;&#1044;/5-&#1053;&#1044;&#1060;&#1051;/&#1057;&#1074;&#1086;&#1076;&#1099;/&#1079;&#1072;%202010%20&#1075;&#1086;&#1076;/&#1085;&#1072;%2014.02.12%20&#1091;&#1090;&#1086;&#1095;&#1085;/&#1054;&#1090;&#1095;&#1077;&#1090;%205&#1053;&#1044;&#1060;&#1051;%202011%20&#1087;&#1086;%20&#1088;&#1077;&#1075;&#1080;&#1086;&#1085;&#1072;&#1084;%20&#1080;%20&#1056;&#1060;%20&#1074;%20&#1094;&#1077;&#1083;&#1086;&#10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diaassouad/Desktop/Texte/IncomeTaxData/RawTaxData/WitheldTaxAgents/&#1042;&#1051;&#1040;&#1044;/5-&#1053;&#1044;&#1060;&#1051;/&#1057;&#1074;&#1086;&#1076;&#1099;/&#1079;&#1072;%202010%20&#1075;&#1086;&#1076;/&#1085;&#1072;%2014.02.12%20&#1091;&#1090;&#1086;&#1095;&#1085;/&#1054;&#1090;&#1095;&#1077;&#1090;%205&#1053;&#1044;&#1060;&#1051;%202011%20&#1087;&#1086;%20&#1088;&#1077;&#1075;&#1080;&#1086;&#1085;&#1072;&#1084;%20&#1080;%20&#1056;&#1060;%20&#1074;%20&#1094;&#1077;&#1083;&#1086;&#10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WIDChina/PaperApril2017/minimum%20wag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Piketty2018StructureOfPoliticalConflict/All%20couples%201970%20to%202004%20MFTTAWE%20comparis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omaspiketty/Dropbox/PikettyZucmanWorldWealth/Work/CapitalIsBack/German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8"/>
      <sheetName val="79"/>
      <sheetName val="86"/>
      <sheetName val="87"/>
      <sheetName val="89"/>
      <sheetName val="Регион"/>
      <sheetName val="religionlabcorr"/>
      <sheetName val="ethniclabco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8"/>
      <sheetName val="79"/>
      <sheetName val="86"/>
      <sheetName val="87"/>
      <sheetName val="89"/>
      <sheetName val="Регио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a table"/>
      <sheetName val="Source"/>
      <sheetName val="Basic Wage"/>
      <sheetName val="Minimum wage"/>
      <sheetName val="MTAWE"/>
      <sheetName val="Minimum wage tax "/>
      <sheetName val="C10+C14 since 1971 + Reason"/>
      <sheetName val="eeh"/>
      <sheetName val="Bond material"/>
    </sheetNames>
    <sheetDataSet>
      <sheetData sheetId="0" refreshError="1">
        <row r="10">
          <cell r="C10">
            <v>17.02</v>
          </cell>
          <cell r="I10">
            <v>11.06</v>
          </cell>
        </row>
        <row r="11">
          <cell r="C11">
            <v>20.22</v>
          </cell>
          <cell r="I11">
            <v>13.84</v>
          </cell>
        </row>
        <row r="12">
          <cell r="C12">
            <v>24.63</v>
          </cell>
          <cell r="I12">
            <v>17.25</v>
          </cell>
        </row>
        <row r="13">
          <cell r="C13">
            <v>27.35</v>
          </cell>
          <cell r="I13">
            <v>19.37</v>
          </cell>
        </row>
        <row r="14">
          <cell r="C14">
            <v>28.03</v>
          </cell>
          <cell r="I14">
            <v>19.88</v>
          </cell>
        </row>
        <row r="15">
          <cell r="C15">
            <v>28.73</v>
          </cell>
          <cell r="I15">
            <v>20.02</v>
          </cell>
        </row>
        <row r="16">
          <cell r="C16">
            <v>29.87</v>
          </cell>
          <cell r="I16">
            <v>20.78</v>
          </cell>
        </row>
        <row r="17">
          <cell r="C17">
            <v>31.27</v>
          </cell>
          <cell r="I17">
            <v>21.74</v>
          </cell>
        </row>
        <row r="18">
          <cell r="C18">
            <v>31.81</v>
          </cell>
          <cell r="I18">
            <v>22.23</v>
          </cell>
        </row>
        <row r="19">
          <cell r="C19">
            <v>32.42</v>
          </cell>
          <cell r="I19">
            <v>22.94</v>
          </cell>
        </row>
        <row r="20">
          <cell r="C20">
            <v>34.270000000000003</v>
          </cell>
          <cell r="I20">
            <v>24.42</v>
          </cell>
        </row>
        <row r="21">
          <cell r="C21">
            <v>35.51</v>
          </cell>
          <cell r="I21">
            <v>25.22</v>
          </cell>
        </row>
        <row r="22">
          <cell r="C22">
            <v>36.58</v>
          </cell>
          <cell r="I22">
            <v>26.12</v>
          </cell>
        </row>
        <row r="23">
          <cell r="C23">
            <v>36.76</v>
          </cell>
          <cell r="I23">
            <v>26.22</v>
          </cell>
        </row>
        <row r="24">
          <cell r="C24">
            <v>37.69</v>
          </cell>
          <cell r="I24">
            <v>27.06</v>
          </cell>
        </row>
        <row r="25">
          <cell r="C25">
            <v>39.700000000000003</v>
          </cell>
          <cell r="I25">
            <v>28.38</v>
          </cell>
        </row>
        <row r="26">
          <cell r="C26">
            <v>40.78</v>
          </cell>
          <cell r="I26">
            <v>29.12</v>
          </cell>
        </row>
        <row r="27">
          <cell r="C27">
            <v>43.35</v>
          </cell>
          <cell r="I27">
            <v>30.97</v>
          </cell>
        </row>
        <row r="28">
          <cell r="C28">
            <v>45.5</v>
          </cell>
          <cell r="I28">
            <v>32.67</v>
          </cell>
        </row>
        <row r="29">
          <cell r="C29">
            <v>48.63</v>
          </cell>
          <cell r="I29">
            <v>34.67</v>
          </cell>
        </row>
        <row r="30">
          <cell r="C30">
            <v>51.18</v>
          </cell>
          <cell r="I30">
            <v>37.31</v>
          </cell>
        </row>
        <row r="31">
          <cell r="C31">
            <v>55.74</v>
          </cell>
          <cell r="I31">
            <v>40.92</v>
          </cell>
        </row>
        <row r="32">
          <cell r="C32">
            <v>61.66</v>
          </cell>
          <cell r="I32">
            <v>47.18</v>
          </cell>
        </row>
        <row r="33">
          <cell r="C33">
            <v>68.31</v>
          </cell>
          <cell r="I33">
            <v>53.11</v>
          </cell>
        </row>
        <row r="34">
          <cell r="C34">
            <v>80.709999999999994</v>
          </cell>
          <cell r="I34">
            <v>66.53</v>
          </cell>
        </row>
        <row r="35">
          <cell r="C35">
            <v>105.34</v>
          </cell>
          <cell r="I35">
            <v>92.96</v>
          </cell>
        </row>
        <row r="36">
          <cell r="C36">
            <v>121.01</v>
          </cell>
          <cell r="I36">
            <v>111.65</v>
          </cell>
        </row>
        <row r="37">
          <cell r="C37">
            <v>136.56</v>
          </cell>
          <cell r="I37">
            <v>127.02</v>
          </cell>
        </row>
        <row r="38">
          <cell r="C38">
            <v>149.06</v>
          </cell>
          <cell r="I38">
            <v>138.86000000000001</v>
          </cell>
        </row>
        <row r="39">
          <cell r="C39">
            <v>158.71</v>
          </cell>
          <cell r="I39">
            <v>146.96</v>
          </cell>
        </row>
        <row r="40">
          <cell r="C40">
            <v>172.46</v>
          </cell>
          <cell r="I40">
            <v>157.81</v>
          </cell>
        </row>
        <row r="41">
          <cell r="C41">
            <v>191.43</v>
          </cell>
          <cell r="I41">
            <v>177.74</v>
          </cell>
        </row>
        <row r="42">
          <cell r="C42">
            <v>214.45</v>
          </cell>
          <cell r="I42">
            <v>198.19</v>
          </cell>
        </row>
        <row r="43">
          <cell r="C43" t="str">
            <v>n.a.</v>
          </cell>
          <cell r="I43" t="str">
            <v>n.a.</v>
          </cell>
        </row>
        <row r="44">
          <cell r="C44" t="str">
            <v>n.a.</v>
          </cell>
          <cell r="I44" t="str">
            <v>n.a.</v>
          </cell>
        </row>
        <row r="45">
          <cell r="C45" t="str">
            <v>n.a.</v>
          </cell>
          <cell r="I45" t="str">
            <v>n.a.</v>
          </cell>
        </row>
        <row r="46">
          <cell r="C46" t="str">
            <v>n.a.</v>
          </cell>
          <cell r="I46" t="str">
            <v>n.a.</v>
          </cell>
        </row>
        <row r="47">
          <cell r="C47" t="str">
            <v>n.a.</v>
          </cell>
          <cell r="I47" t="str">
            <v>n.a.</v>
          </cell>
        </row>
        <row r="48">
          <cell r="C48" t="str">
            <v>n.a.</v>
          </cell>
          <cell r="I48" t="str">
            <v>n.a.</v>
          </cell>
        </row>
        <row r="49">
          <cell r="C49" t="str">
            <v>n.a.</v>
          </cell>
          <cell r="I49" t="str">
            <v>n.a.</v>
          </cell>
        </row>
      </sheetData>
      <sheetData sheetId="1"/>
      <sheetData sheetId="2"/>
      <sheetData sheetId="3"/>
      <sheetData sheetId="4"/>
      <sheetData sheetId="5"/>
      <sheetData sheetId="6">
        <row r="10">
          <cell r="C10">
            <v>17.02</v>
          </cell>
        </row>
      </sheetData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rba table"/>
    </sheetNames>
    <sheetDataSet>
      <sheetData sheetId="0">
        <row r="7">
          <cell r="B7" t="b">
            <v>1</v>
          </cell>
        </row>
      </sheetData>
      <sheetData sheetId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DE1"/>
      <sheetName val="TableDE2"/>
      <sheetName val="TableDE3"/>
      <sheetName val="TableDE3b"/>
      <sheetName val="TableDE3c"/>
      <sheetName val="TableDE3d"/>
      <sheetName val="TableDE3e"/>
      <sheetName val="TableDE4a"/>
      <sheetName val="TableDE4b"/>
      <sheetName val="TableDE4c"/>
      <sheetName val="TableDE4e"/>
      <sheetName val="TableDE4f"/>
      <sheetName val="TableDE4g"/>
      <sheetName val="TableDE5a"/>
      <sheetName val="TableDE5b"/>
      <sheetName val="TableDE5c"/>
      <sheetName val="TableDE6a"/>
      <sheetName val="TableDE6b"/>
      <sheetName val="TableDE6c"/>
      <sheetName val="TableDE6d"/>
      <sheetName val="TableDE6e"/>
      <sheetName val="TableDE6f"/>
      <sheetName val="TableDE6g"/>
      <sheetName val="TableDE8"/>
      <sheetName val="TableDE9"/>
      <sheetName val="TableDE10"/>
      <sheetName val="TableDE11a"/>
      <sheetName val="TableDE11b"/>
      <sheetName val="TableDE12"/>
      <sheetName val="TableDE12b"/>
      <sheetName val="TableDE12c"/>
      <sheetName val="TableDE13"/>
      <sheetName val="TableDE15a"/>
      <sheetName val="DataDE1"/>
      <sheetName val="DateDE1b"/>
      <sheetName val="DataDE1c"/>
      <sheetName val="DataDE2"/>
      <sheetName val="DataDE2b"/>
      <sheetName val="Sour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Table DE.4b: Sources of private wealth accumulation in Germany, 1870-2010 - Multiplicative decomposition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/>
  </sheetViews>
  <sheetFormatPr baseColWidth="10" defaultColWidth="8.77734375" defaultRowHeight="14.4" x14ac:dyDescent="0.3"/>
  <cols>
    <col min="1" max="1" width="15.33203125" customWidth="1"/>
  </cols>
  <sheetData>
    <row r="1" spans="1:1" ht="15.6" x14ac:dyDescent="0.3">
      <c r="A1" s="72" t="s">
        <v>187</v>
      </c>
    </row>
    <row r="2" spans="1:1" ht="15.6" x14ac:dyDescent="0.3">
      <c r="A2" s="2" t="s">
        <v>188</v>
      </c>
    </row>
    <row r="3" spans="1:1" ht="15.6" x14ac:dyDescent="0.3">
      <c r="A3" s="72" t="s">
        <v>192</v>
      </c>
    </row>
    <row r="5" spans="1:1" ht="15.6" x14ac:dyDescent="0.3">
      <c r="A5" s="2" t="s">
        <v>189</v>
      </c>
    </row>
    <row r="6" spans="1:1" ht="15.6" x14ac:dyDescent="0.3">
      <c r="A6" s="72" t="s">
        <v>190</v>
      </c>
    </row>
    <row r="7" spans="1:1" ht="15.6" x14ac:dyDescent="0.3">
      <c r="A7" s="72" t="s">
        <v>191</v>
      </c>
    </row>
    <row r="8" spans="1:1" ht="15.6" x14ac:dyDescent="0.3">
      <c r="A8" s="72"/>
    </row>
    <row r="9" spans="1:1" ht="15.6" x14ac:dyDescent="0.3">
      <c r="A9" s="2"/>
    </row>
    <row r="10" spans="1:1" ht="15.6" x14ac:dyDescent="0.3">
      <c r="A10" s="72"/>
    </row>
    <row r="11" spans="1:1" ht="15.6" x14ac:dyDescent="0.3">
      <c r="A11" s="7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A3"/>
    </sheetView>
  </sheetViews>
  <sheetFormatPr baseColWidth="10" defaultColWidth="8.88671875" defaultRowHeight="14.4" x14ac:dyDescent="0.3"/>
  <sheetData>
    <row r="1" spans="1:7" ht="15.6" x14ac:dyDescent="0.3">
      <c r="A1" s="1" t="s">
        <v>161</v>
      </c>
    </row>
    <row r="2" spans="1:7" ht="15.6" x14ac:dyDescent="0.3">
      <c r="A2" s="1"/>
    </row>
    <row r="3" spans="1:7" ht="15.6" x14ac:dyDescent="0.3">
      <c r="A3" s="1" t="s">
        <v>163</v>
      </c>
    </row>
    <row r="4" spans="1:7" ht="15.6" x14ac:dyDescent="0.3">
      <c r="A4" s="1" t="s">
        <v>113</v>
      </c>
      <c r="B4" s="1" t="s">
        <v>153</v>
      </c>
      <c r="C4" s="1" t="s">
        <v>152</v>
      </c>
      <c r="D4" s="1" t="s">
        <v>151</v>
      </c>
      <c r="E4" s="1" t="s">
        <v>150</v>
      </c>
      <c r="F4" s="1" t="s">
        <v>149</v>
      </c>
      <c r="G4" s="1"/>
    </row>
    <row r="5" spans="1:7" ht="15.6" x14ac:dyDescent="0.3">
      <c r="A5" s="1">
        <v>1955</v>
      </c>
      <c r="B5" s="1">
        <v>0</v>
      </c>
      <c r="C5" s="3">
        <v>0.47809784368479458</v>
      </c>
      <c r="D5" s="3">
        <v>0.41319523570928701</v>
      </c>
      <c r="E5" s="3">
        <v>0.62805938720703125</v>
      </c>
      <c r="F5" s="3"/>
      <c r="G5" s="1"/>
    </row>
    <row r="6" spans="1:7" ht="15.6" x14ac:dyDescent="0.3">
      <c r="A6" s="1">
        <v>1959</v>
      </c>
      <c r="B6" s="1">
        <v>0</v>
      </c>
      <c r="C6" s="3">
        <v>0.46263081598649486</v>
      </c>
      <c r="D6" s="3">
        <v>0.49601052359450648</v>
      </c>
      <c r="E6" s="3">
        <v>0.60605156421661377</v>
      </c>
      <c r="F6" s="3"/>
      <c r="G6" s="1"/>
    </row>
    <row r="7" spans="1:7" ht="15.6" x14ac:dyDescent="0.3">
      <c r="A7" s="1">
        <v>1964</v>
      </c>
      <c r="B7" s="1">
        <v>0</v>
      </c>
      <c r="C7" s="3">
        <v>0.49547171760384251</v>
      </c>
      <c r="D7" s="3">
        <v>0.48893964555240832</v>
      </c>
      <c r="E7" s="3">
        <v>0.6499902606010437</v>
      </c>
      <c r="F7" s="3"/>
      <c r="G7" s="1"/>
    </row>
    <row r="8" spans="1:7" ht="15.6" x14ac:dyDescent="0.3">
      <c r="A8" s="1">
        <v>1966</v>
      </c>
      <c r="B8" s="1">
        <v>0</v>
      </c>
      <c r="C8" s="3">
        <v>0.52531426240074142</v>
      </c>
      <c r="D8" s="3">
        <v>0.4818687675103101</v>
      </c>
      <c r="E8" s="3">
        <v>0.62174326181411743</v>
      </c>
      <c r="F8" s="3"/>
      <c r="G8" s="1"/>
    </row>
    <row r="9" spans="1:7" ht="15.6" x14ac:dyDescent="0.3">
      <c r="A9" s="1">
        <v>1970</v>
      </c>
      <c r="B9" s="1">
        <v>0</v>
      </c>
      <c r="C9" s="3">
        <v>0.2708075443486998</v>
      </c>
      <c r="D9" s="3">
        <v>0.35760503734325949</v>
      </c>
      <c r="E9" s="3">
        <v>0.56146746873855591</v>
      </c>
      <c r="F9" s="3"/>
      <c r="G9" s="1"/>
    </row>
    <row r="10" spans="1:7" ht="15.6" x14ac:dyDescent="0.3">
      <c r="A10" s="1">
        <v>1974</v>
      </c>
      <c r="B10" s="1">
        <v>0</v>
      </c>
      <c r="C10" s="3">
        <v>0.32954770658686994</v>
      </c>
      <c r="D10" s="3">
        <v>0.45414960919547354</v>
      </c>
      <c r="E10" s="3">
        <v>0.5857352614402771</v>
      </c>
      <c r="F10" s="3"/>
      <c r="G10" s="1"/>
    </row>
    <row r="11" spans="1:7" ht="15.6" x14ac:dyDescent="0.3">
      <c r="A11" s="1">
        <v>1979</v>
      </c>
      <c r="B11" s="1">
        <v>0</v>
      </c>
      <c r="C11" s="3">
        <v>0.43072482654371097</v>
      </c>
      <c r="D11" s="3">
        <v>0.4907926084219475</v>
      </c>
      <c r="E11" s="3">
        <v>0.49933338165283203</v>
      </c>
      <c r="F11" s="3">
        <v>0.85417509078979492</v>
      </c>
      <c r="G11" s="1"/>
    </row>
    <row r="12" spans="1:7" ht="15.6" x14ac:dyDescent="0.3">
      <c r="A12" s="1">
        <v>1983</v>
      </c>
      <c r="B12" s="1">
        <v>0</v>
      </c>
      <c r="C12" s="3">
        <v>0.36610324432247082</v>
      </c>
      <c r="D12" s="3">
        <v>0.52743560764842146</v>
      </c>
      <c r="E12" s="3">
        <v>0.45845067501068115</v>
      </c>
      <c r="F12" s="3">
        <v>0.70835018157958984</v>
      </c>
      <c r="G12" s="1"/>
    </row>
    <row r="13" spans="1:7" ht="15.6" x14ac:dyDescent="0.3">
      <c r="A13" s="1">
        <v>1987</v>
      </c>
      <c r="B13" s="1">
        <v>0</v>
      </c>
      <c r="C13" s="3">
        <v>0.3863768685608458</v>
      </c>
      <c r="D13" s="3">
        <v>0.4065883363457084</v>
      </c>
      <c r="E13" s="3">
        <v>0.5000646710395813</v>
      </c>
      <c r="F13" s="3">
        <v>0.72680085897445679</v>
      </c>
      <c r="G13" s="1"/>
    </row>
    <row r="14" spans="1:7" ht="15.6" x14ac:dyDescent="0.3">
      <c r="A14" s="1">
        <v>1992</v>
      </c>
      <c r="B14" s="1">
        <v>0</v>
      </c>
      <c r="C14" s="3">
        <v>0.42466210218812195</v>
      </c>
      <c r="D14" s="3">
        <v>0.41370839708336465</v>
      </c>
      <c r="E14" s="3">
        <v>0.50942999124526978</v>
      </c>
      <c r="F14" s="3">
        <v>0.73568093776702881</v>
      </c>
      <c r="G14" s="1"/>
    </row>
    <row r="15" spans="1:7" ht="15.6" x14ac:dyDescent="0.3">
      <c r="A15" s="1">
        <v>1997</v>
      </c>
      <c r="B15" s="1">
        <v>0</v>
      </c>
      <c r="C15" s="3">
        <v>0.53325138547273976</v>
      </c>
      <c r="D15" s="3">
        <v>0.60571854638149947</v>
      </c>
      <c r="E15" s="3">
        <v>0.67167854309082031</v>
      </c>
      <c r="F15" s="3">
        <v>0.81148660182952881</v>
      </c>
      <c r="G15" s="1"/>
    </row>
    <row r="16" spans="1:7" ht="15.6" x14ac:dyDescent="0.3">
      <c r="A16" s="1">
        <v>2001</v>
      </c>
      <c r="B16" s="1">
        <v>0</v>
      </c>
      <c r="C16" s="3">
        <v>0.51344126644588528</v>
      </c>
      <c r="D16" s="3">
        <v>0.58596396324739586</v>
      </c>
      <c r="E16" s="3">
        <v>0.64061027765274048</v>
      </c>
      <c r="F16" s="3">
        <v>0.91013872623443604</v>
      </c>
      <c r="G16" s="1"/>
    </row>
    <row r="17" spans="1:7" ht="15.6" x14ac:dyDescent="0.3">
      <c r="A17" s="1">
        <v>2005</v>
      </c>
      <c r="B17" s="1">
        <v>0</v>
      </c>
      <c r="C17" s="3">
        <v>0.48490116346491874</v>
      </c>
      <c r="D17" s="3">
        <v>0.50527415331543568</v>
      </c>
      <c r="E17" s="3">
        <v>0.60274344682693481</v>
      </c>
      <c r="F17" s="3">
        <v>0.80744516849517822</v>
      </c>
      <c r="G17" s="1"/>
    </row>
    <row r="18" spans="1:7" ht="15.6" x14ac:dyDescent="0.3">
      <c r="A18" s="1">
        <v>2010</v>
      </c>
      <c r="B18" s="1">
        <v>0</v>
      </c>
      <c r="C18" s="3">
        <v>0.40031815975816232</v>
      </c>
      <c r="D18" s="3">
        <v>0.63822494520935613</v>
      </c>
      <c r="E18" s="3">
        <v>0.47320812940597534</v>
      </c>
      <c r="F18" s="3">
        <v>0.89646828174591064</v>
      </c>
      <c r="G18" s="1"/>
    </row>
    <row r="19" spans="1:7" ht="15.6" x14ac:dyDescent="0.3">
      <c r="A19" s="1">
        <v>2015</v>
      </c>
      <c r="B19" s="1">
        <v>0</v>
      </c>
      <c r="C19" s="3">
        <v>0.37581527548288274</v>
      </c>
      <c r="D19" s="3">
        <v>0.53633725751782368</v>
      </c>
      <c r="E19" s="3">
        <v>0.50420182943344116</v>
      </c>
      <c r="F19" s="3">
        <v>0.86328995227813721</v>
      </c>
      <c r="G19" s="1"/>
    </row>
    <row r="20" spans="1:7" ht="15.6" x14ac:dyDescent="0.3">
      <c r="A20" s="1">
        <v>2016</v>
      </c>
      <c r="B20" s="1">
        <v>0</v>
      </c>
      <c r="C20" s="3">
        <v>0.43490134150740933</v>
      </c>
      <c r="D20" s="3">
        <v>0.59171466323828836</v>
      </c>
      <c r="E20" s="3">
        <v>0.50298500061035156</v>
      </c>
      <c r="F20" s="3">
        <v>0.697651207447052</v>
      </c>
      <c r="G20" s="1"/>
    </row>
    <row r="21" spans="1:7" ht="15.6" x14ac:dyDescent="0.3">
      <c r="A21" s="1">
        <v>2017</v>
      </c>
      <c r="B21" s="1">
        <v>0</v>
      </c>
      <c r="C21" s="3">
        <v>0.38677641442113719</v>
      </c>
      <c r="D21" s="3">
        <v>0.56264252626584188</v>
      </c>
      <c r="E21" s="3">
        <v>0.54251402616500854</v>
      </c>
      <c r="F21" s="3">
        <v>0.96159237623214722</v>
      </c>
      <c r="G21" s="1"/>
    </row>
    <row r="22" spans="1:7" ht="15.6" x14ac:dyDescent="0.3">
      <c r="A22" s="1"/>
      <c r="B22" s="1"/>
      <c r="C22" s="1"/>
      <c r="D22" s="1"/>
      <c r="E22" s="1"/>
      <c r="F22" s="1"/>
      <c r="G22" s="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baseColWidth="10" defaultColWidth="8.88671875" defaultRowHeight="14.4" x14ac:dyDescent="0.3"/>
  <sheetData>
    <row r="1" spans="1:7" ht="15.6" x14ac:dyDescent="0.3">
      <c r="A1" s="1" t="s">
        <v>165</v>
      </c>
    </row>
    <row r="2" spans="1:7" ht="15.6" x14ac:dyDescent="0.3">
      <c r="A2" s="1"/>
    </row>
    <row r="3" spans="1:7" ht="15.6" x14ac:dyDescent="0.3">
      <c r="A3" s="1" t="s">
        <v>164</v>
      </c>
    </row>
    <row r="4" spans="1:7" ht="15.6" x14ac:dyDescent="0.3">
      <c r="A4" s="1" t="s">
        <v>113</v>
      </c>
      <c r="B4" s="1" t="s">
        <v>153</v>
      </c>
      <c r="C4" s="1" t="s">
        <v>157</v>
      </c>
      <c r="D4" s="1" t="s">
        <v>156</v>
      </c>
      <c r="E4" s="1" t="s">
        <v>155</v>
      </c>
      <c r="F4" s="1" t="s">
        <v>154</v>
      </c>
      <c r="G4" s="1"/>
    </row>
    <row r="5" spans="1:7" ht="15.6" x14ac:dyDescent="0.3">
      <c r="A5" s="1">
        <v>1955</v>
      </c>
      <c r="B5" s="3">
        <v>0.48283040523529053</v>
      </c>
      <c r="C5" s="3"/>
      <c r="D5" s="3"/>
      <c r="E5" s="3"/>
      <c r="F5" s="3"/>
      <c r="G5" s="1"/>
    </row>
    <row r="6" spans="1:7" ht="15.6" x14ac:dyDescent="0.3">
      <c r="A6" s="1">
        <v>1959</v>
      </c>
      <c r="B6" s="3">
        <v>0.46995708346366882</v>
      </c>
      <c r="C6" s="3"/>
      <c r="D6" s="3"/>
      <c r="E6" s="3"/>
      <c r="F6" s="3"/>
      <c r="G6" s="1"/>
    </row>
    <row r="7" spans="1:7" ht="15.6" x14ac:dyDescent="0.3">
      <c r="A7" s="1">
        <v>1964</v>
      </c>
      <c r="B7" s="3">
        <v>0.50400000810623169</v>
      </c>
      <c r="C7" s="3"/>
      <c r="D7" s="3"/>
      <c r="E7" s="3"/>
      <c r="F7" s="3"/>
      <c r="G7" s="1"/>
    </row>
    <row r="8" spans="1:7" ht="15.6" x14ac:dyDescent="0.3">
      <c r="A8" s="1">
        <v>1966</v>
      </c>
      <c r="B8" s="3">
        <v>0.53392654657363892</v>
      </c>
      <c r="C8" s="3"/>
      <c r="D8" s="3"/>
      <c r="E8" s="3"/>
      <c r="F8" s="3"/>
      <c r="G8" s="1"/>
    </row>
    <row r="9" spans="1:7" ht="15.6" x14ac:dyDescent="0.3">
      <c r="A9" s="1">
        <v>1970</v>
      </c>
      <c r="B9" s="3">
        <v>0.4815642237663269</v>
      </c>
      <c r="C9" s="3"/>
      <c r="D9" s="3"/>
      <c r="E9" s="3"/>
      <c r="F9" s="3"/>
      <c r="G9" s="1"/>
    </row>
    <row r="10" spans="1:7" ht="15.6" x14ac:dyDescent="0.3">
      <c r="A10" s="1">
        <v>1974</v>
      </c>
      <c r="B10" s="3">
        <v>0.50899404287338257</v>
      </c>
      <c r="C10" s="3"/>
      <c r="D10" s="3"/>
      <c r="E10" s="3"/>
      <c r="F10" s="3"/>
      <c r="G10" s="1"/>
    </row>
    <row r="11" spans="1:7" ht="15.6" x14ac:dyDescent="0.3">
      <c r="A11" s="1">
        <v>1979</v>
      </c>
      <c r="B11" s="3">
        <v>0.44346755743026733</v>
      </c>
      <c r="C11" s="3">
        <v>0.45420071482658386</v>
      </c>
      <c r="D11" s="3">
        <v>0.86746585369110107</v>
      </c>
      <c r="E11" s="3">
        <v>0.94833135604858398</v>
      </c>
      <c r="F11" s="3"/>
      <c r="G11" s="1"/>
    </row>
    <row r="12" spans="1:7" ht="15.6" x14ac:dyDescent="0.3">
      <c r="A12" s="1">
        <v>1983</v>
      </c>
      <c r="B12" s="3">
        <v>0.29218944907188416</v>
      </c>
      <c r="C12" s="3">
        <v>0.38438156247138977</v>
      </c>
      <c r="D12" s="3">
        <v>0.73249596357345581</v>
      </c>
      <c r="E12" s="3">
        <v>0.84717530012130737</v>
      </c>
      <c r="F12" s="3"/>
      <c r="G12" s="1"/>
    </row>
    <row r="13" spans="1:7" ht="15.6" x14ac:dyDescent="0.3">
      <c r="A13" s="1">
        <v>1987</v>
      </c>
      <c r="B13" s="3">
        <v>0.3063943088054657</v>
      </c>
      <c r="C13" s="3">
        <v>0.41135427355766296</v>
      </c>
      <c r="D13" s="3">
        <v>0.79167260726292932</v>
      </c>
      <c r="E13" s="3">
        <v>0.77166664600372314</v>
      </c>
      <c r="F13" s="3"/>
      <c r="G13" s="1"/>
    </row>
    <row r="14" spans="1:7" ht="15.6" x14ac:dyDescent="0.3">
      <c r="A14" s="1">
        <v>1992</v>
      </c>
      <c r="B14" s="3">
        <v>0.38449504971504211</v>
      </c>
      <c r="C14" s="3">
        <v>0.4398466944694519</v>
      </c>
      <c r="D14" s="3">
        <v>0.77505600452423096</v>
      </c>
      <c r="E14" s="3">
        <v>0.57977122068405151</v>
      </c>
      <c r="F14" s="3"/>
      <c r="G14" s="1"/>
    </row>
    <row r="15" spans="1:7" ht="15.6" x14ac:dyDescent="0.3">
      <c r="A15" s="1">
        <v>1997</v>
      </c>
      <c r="B15" s="3">
        <v>0.47952099144458771</v>
      </c>
      <c r="C15" s="3">
        <v>0.57257705926895142</v>
      </c>
      <c r="D15" s="3">
        <v>0.87049752473831177</v>
      </c>
      <c r="E15" s="3">
        <v>0.81659233570098877</v>
      </c>
      <c r="F15" s="3">
        <v>0.72328025102615356</v>
      </c>
      <c r="G15" s="1"/>
    </row>
    <row r="16" spans="1:7" ht="15.6" x14ac:dyDescent="0.3">
      <c r="A16" s="1">
        <v>2001</v>
      </c>
      <c r="B16" s="3">
        <v>0.5745469331741333</v>
      </c>
      <c r="C16" s="3">
        <v>0.55142003297805786</v>
      </c>
      <c r="D16" s="3">
        <v>0.96593904495239258</v>
      </c>
      <c r="E16" s="3">
        <v>0.94800031185150146</v>
      </c>
      <c r="F16" s="3">
        <v>0.61172711849212646</v>
      </c>
      <c r="G16" s="1"/>
    </row>
    <row r="17" spans="1:7" ht="15.6" x14ac:dyDescent="0.3">
      <c r="A17" s="1">
        <v>2005</v>
      </c>
      <c r="B17" s="3">
        <v>0.54115241765975952</v>
      </c>
      <c r="C17" s="3">
        <v>0.51157695055007935</v>
      </c>
      <c r="D17" s="3">
        <v>0.89195740222930908</v>
      </c>
      <c r="E17" s="3">
        <v>0.73346626758575439</v>
      </c>
      <c r="F17" s="3">
        <v>0.68376284837722778</v>
      </c>
      <c r="G17" s="1"/>
    </row>
    <row r="18" spans="1:7" ht="15.6" x14ac:dyDescent="0.3">
      <c r="A18" s="1">
        <v>2010</v>
      </c>
      <c r="B18" s="3">
        <v>0.17786943912506104</v>
      </c>
      <c r="C18" s="3">
        <v>0.40828964114189148</v>
      </c>
      <c r="D18" s="3">
        <v>0.85323202610015869</v>
      </c>
      <c r="E18" s="3">
        <v>0.83841234445571899</v>
      </c>
      <c r="F18" s="3">
        <v>0.63228583335876465</v>
      </c>
      <c r="G18" s="1"/>
    </row>
    <row r="19" spans="1:7" ht="15.6" x14ac:dyDescent="0.3">
      <c r="A19" s="1">
        <v>2015</v>
      </c>
      <c r="B19" s="3">
        <v>0.64091008901596069</v>
      </c>
      <c r="C19" s="3">
        <v>0.40781030058860779</v>
      </c>
      <c r="D19" s="3">
        <v>0.82101911306381226</v>
      </c>
      <c r="E19" s="3">
        <v>0.73930627107620239</v>
      </c>
      <c r="F19" s="3">
        <v>0.68298876285552979</v>
      </c>
      <c r="G19" s="1"/>
    </row>
    <row r="20" spans="1:7" ht="15.6" x14ac:dyDescent="0.3">
      <c r="A20" s="1">
        <v>2016</v>
      </c>
      <c r="B20" s="3">
        <v>0.59102517366409302</v>
      </c>
      <c r="C20" s="3">
        <v>0.45556440949440002</v>
      </c>
      <c r="D20" s="3">
        <v>0.73040241003036499</v>
      </c>
      <c r="E20" s="3">
        <v>0.67029905319213867</v>
      </c>
      <c r="F20" s="3">
        <v>0.71710628271102905</v>
      </c>
      <c r="G20" s="1"/>
    </row>
    <row r="21" spans="1:7" ht="15.6" x14ac:dyDescent="0.3">
      <c r="A21" s="1">
        <v>2017</v>
      </c>
      <c r="B21" s="3">
        <v>0.77079093456268311</v>
      </c>
      <c r="C21" s="3">
        <v>0.44168484210968018</v>
      </c>
      <c r="D21" s="3">
        <v>0.81231796741485596</v>
      </c>
      <c r="E21" s="3">
        <v>0.82278215885162354</v>
      </c>
      <c r="F21" s="3">
        <v>0.68595618009567261</v>
      </c>
      <c r="G21" s="1"/>
    </row>
    <row r="22" spans="1:7" ht="15.6" x14ac:dyDescent="0.3">
      <c r="A22" s="1"/>
      <c r="B22" s="1"/>
      <c r="C22" s="1"/>
      <c r="D22" s="1"/>
      <c r="E22" s="1"/>
      <c r="F22" s="1"/>
      <c r="G22" s="1"/>
    </row>
    <row r="23" spans="1:7" ht="15.6" x14ac:dyDescent="0.3">
      <c r="A23" s="1"/>
      <c r="B23" s="1"/>
      <c r="C23" s="1"/>
      <c r="D23" s="1"/>
      <c r="E23" s="1"/>
      <c r="F23" s="1"/>
      <c r="G23" s="1"/>
    </row>
    <row r="24" spans="1:7" ht="15.6" x14ac:dyDescent="0.3">
      <c r="A24" s="1"/>
      <c r="B24" s="1"/>
      <c r="C24" s="1"/>
      <c r="D24" s="1"/>
      <c r="E24" s="1"/>
      <c r="F24" s="1"/>
      <c r="G24" s="1"/>
    </row>
    <row r="25" spans="1:7" ht="15.6" x14ac:dyDescent="0.3">
      <c r="A25" s="1"/>
      <c r="B25" s="1"/>
      <c r="C25" s="1"/>
      <c r="D25" s="1"/>
      <c r="E25" s="1"/>
      <c r="F25" s="1"/>
      <c r="G2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97"/>
  <sheetViews>
    <sheetView workbookViewId="0">
      <pane xSplit="1" ySplit="6" topLeftCell="DA7" activePane="bottomRight" state="frozen"/>
      <selection activeCell="F15" sqref="F15"/>
      <selection pane="topRight" activeCell="F15" sqref="F15"/>
      <selection pane="bottomLeft" activeCell="F15" sqref="F15"/>
      <selection pane="bottomRight" activeCell="I7" sqref="I7"/>
    </sheetView>
  </sheetViews>
  <sheetFormatPr baseColWidth="10" defaultRowHeight="14.4" x14ac:dyDescent="0.3"/>
  <cols>
    <col min="1" max="1" width="10.77734375" customWidth="1"/>
    <col min="2" max="2" width="12.5546875" customWidth="1"/>
    <col min="3" max="3" width="11.21875" customWidth="1"/>
    <col min="4" max="9" width="10.77734375" customWidth="1"/>
  </cols>
  <sheetData>
    <row r="1" spans="1:116" ht="15.6" x14ac:dyDescent="0.3">
      <c r="A1" s="29" t="s">
        <v>158</v>
      </c>
    </row>
    <row r="2" spans="1:116" ht="18" customHeight="1" thickBot="1" x14ac:dyDescent="0.35">
      <c r="A2" s="49" t="s">
        <v>0</v>
      </c>
      <c r="B2" s="65"/>
      <c r="C2" s="65"/>
      <c r="D2" s="65"/>
      <c r="E2" s="65"/>
      <c r="F2" s="65"/>
      <c r="G2" s="65"/>
      <c r="H2" s="65"/>
      <c r="I2" s="65"/>
    </row>
    <row r="3" spans="1:116" ht="40.049999999999997" customHeight="1" thickTop="1" thickBot="1" x14ac:dyDescent="0.35">
      <c r="A3" s="75" t="s">
        <v>55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7"/>
    </row>
    <row r="4" spans="1:116" ht="18" customHeight="1" thickTop="1" thickBot="1" x14ac:dyDescent="0.35">
      <c r="A4" s="65"/>
      <c r="B4" s="65"/>
      <c r="C4" s="65"/>
      <c r="D4" s="65"/>
      <c r="E4" s="65"/>
      <c r="F4" s="65"/>
      <c r="G4" s="65"/>
      <c r="H4" s="65"/>
      <c r="I4" s="65"/>
    </row>
    <row r="5" spans="1:116" ht="18" customHeight="1" thickTop="1" thickBot="1" x14ac:dyDescent="0.35">
      <c r="A5" s="78" t="s">
        <v>54</v>
      </c>
      <c r="B5" s="80" t="s">
        <v>53</v>
      </c>
      <c r="C5" s="80"/>
      <c r="D5" s="80"/>
      <c r="E5" s="80" t="s">
        <v>52</v>
      </c>
      <c r="F5" s="80"/>
      <c r="G5" s="81" t="s">
        <v>51</v>
      </c>
      <c r="H5" s="82"/>
      <c r="I5" s="83"/>
      <c r="J5" s="81" t="s">
        <v>50</v>
      </c>
      <c r="K5" s="82"/>
      <c r="L5" s="83"/>
      <c r="M5" s="81" t="s">
        <v>49</v>
      </c>
      <c r="N5" s="82"/>
      <c r="O5" s="82"/>
      <c r="P5" s="82"/>
      <c r="Q5" s="73" t="s">
        <v>48</v>
      </c>
      <c r="R5" s="74"/>
      <c r="S5" s="74"/>
      <c r="T5" s="74"/>
      <c r="U5" s="81" t="s">
        <v>47</v>
      </c>
      <c r="V5" s="82"/>
      <c r="W5" s="82"/>
      <c r="X5" s="61"/>
      <c r="Y5" s="64" t="s">
        <v>46</v>
      </c>
      <c r="Z5" s="63"/>
      <c r="AA5" s="63"/>
      <c r="AB5" s="63"/>
      <c r="AC5" s="73" t="s">
        <v>45</v>
      </c>
      <c r="AD5" s="74"/>
      <c r="AE5" s="63"/>
      <c r="AF5" s="62" t="s">
        <v>44</v>
      </c>
      <c r="AG5" s="61"/>
      <c r="AH5" s="61"/>
      <c r="AI5" s="61"/>
      <c r="AJ5" s="61"/>
      <c r="AK5" s="61"/>
      <c r="AL5" s="61"/>
      <c r="AM5" s="62" t="s">
        <v>43</v>
      </c>
      <c r="AN5" s="61"/>
      <c r="AO5" s="61"/>
      <c r="AP5" s="61"/>
      <c r="AQ5" s="61"/>
      <c r="AR5" s="61"/>
      <c r="AS5" s="61"/>
      <c r="AT5" s="61"/>
      <c r="AU5" s="61"/>
      <c r="AV5" s="61"/>
      <c r="AW5" s="62" t="s">
        <v>42</v>
      </c>
      <c r="AX5" s="62"/>
      <c r="AY5" s="61"/>
      <c r="AZ5" s="61"/>
      <c r="BA5" s="62" t="s">
        <v>41</v>
      </c>
      <c r="BB5" s="61"/>
      <c r="BC5" s="61"/>
      <c r="BD5" s="61"/>
      <c r="BE5" s="61"/>
      <c r="BF5" s="73" t="s">
        <v>40</v>
      </c>
      <c r="BG5" s="74"/>
      <c r="BH5" s="74"/>
      <c r="BI5" s="84"/>
      <c r="BJ5" s="61"/>
      <c r="BK5" s="61"/>
      <c r="BL5" s="61"/>
      <c r="BM5" s="61"/>
      <c r="BN5" s="61"/>
      <c r="BO5" s="61"/>
      <c r="BP5" s="61"/>
      <c r="BQ5" s="61"/>
      <c r="BR5" s="61"/>
      <c r="BS5" s="61"/>
    </row>
    <row r="6" spans="1:116" ht="60" customHeight="1" thickTop="1" thickBot="1" x14ac:dyDescent="0.35">
      <c r="A6" s="79"/>
      <c r="B6" s="60" t="s">
        <v>39</v>
      </c>
      <c r="C6" s="60" t="s">
        <v>38</v>
      </c>
      <c r="D6" s="60" t="s">
        <v>37</v>
      </c>
      <c r="E6" s="60" t="s">
        <v>36</v>
      </c>
      <c r="F6" s="60" t="s">
        <v>35</v>
      </c>
      <c r="G6" s="59" t="s">
        <v>34</v>
      </c>
      <c r="H6" s="59"/>
      <c r="I6" s="59"/>
      <c r="J6" s="59" t="s">
        <v>33</v>
      </c>
      <c r="K6" s="59"/>
      <c r="L6" s="59"/>
      <c r="M6" s="59" t="s">
        <v>32</v>
      </c>
      <c r="N6" s="59" t="s">
        <v>28</v>
      </c>
      <c r="O6" s="59" t="s">
        <v>30</v>
      </c>
      <c r="P6" s="59"/>
      <c r="Q6" s="59" t="s">
        <v>31</v>
      </c>
      <c r="R6" s="59" t="s">
        <v>28</v>
      </c>
      <c r="S6" s="59" t="s">
        <v>30</v>
      </c>
      <c r="T6" s="59"/>
      <c r="U6" s="59" t="s">
        <v>26</v>
      </c>
      <c r="V6" s="59" t="s">
        <v>28</v>
      </c>
      <c r="W6" s="59" t="s">
        <v>25</v>
      </c>
      <c r="X6" s="59"/>
      <c r="Y6" s="59" t="s">
        <v>29</v>
      </c>
      <c r="Z6" s="59" t="s">
        <v>28</v>
      </c>
      <c r="AA6" s="59" t="s">
        <v>27</v>
      </c>
      <c r="AB6" s="59"/>
      <c r="AC6" s="59" t="s">
        <v>26</v>
      </c>
      <c r="AD6" s="59" t="s">
        <v>25</v>
      </c>
      <c r="AE6" s="59"/>
      <c r="AF6" s="59" t="s">
        <v>24</v>
      </c>
      <c r="AG6" s="59" t="s">
        <v>22</v>
      </c>
      <c r="AH6" s="59" t="s">
        <v>23</v>
      </c>
      <c r="AI6" s="59" t="s">
        <v>22</v>
      </c>
      <c r="AJ6" s="59" t="s">
        <v>21</v>
      </c>
      <c r="AK6" s="59" t="s">
        <v>20</v>
      </c>
      <c r="AL6" s="59"/>
      <c r="AM6" s="59" t="s">
        <v>19</v>
      </c>
      <c r="AN6" s="59" t="s">
        <v>17</v>
      </c>
      <c r="AO6" s="59" t="s">
        <v>18</v>
      </c>
      <c r="AP6" s="59" t="s">
        <v>17</v>
      </c>
      <c r="AQ6" s="59" t="s">
        <v>16</v>
      </c>
      <c r="AR6" s="59" t="s">
        <v>15</v>
      </c>
      <c r="AS6" s="59" t="s">
        <v>14</v>
      </c>
      <c r="AT6" s="59" t="s">
        <v>13</v>
      </c>
      <c r="AU6" s="59" t="s">
        <v>12</v>
      </c>
      <c r="AV6" s="59"/>
      <c r="AW6" s="59" t="s">
        <v>11</v>
      </c>
      <c r="AX6" s="59" t="s">
        <v>10</v>
      </c>
      <c r="AY6" s="59" t="s">
        <v>9</v>
      </c>
      <c r="AZ6" s="59" t="s">
        <v>8</v>
      </c>
      <c r="BA6" s="59" t="s">
        <v>7</v>
      </c>
      <c r="BB6" s="59" t="s">
        <v>6</v>
      </c>
      <c r="BC6" s="59" t="s">
        <v>5</v>
      </c>
      <c r="BD6" s="59"/>
      <c r="BE6" s="59"/>
      <c r="BF6" s="59" t="s">
        <v>4</v>
      </c>
      <c r="BG6" s="59" t="s">
        <v>3</v>
      </c>
      <c r="BH6" s="59" t="s">
        <v>2</v>
      </c>
      <c r="BI6" s="59" t="s">
        <v>1</v>
      </c>
      <c r="BJ6" s="58"/>
      <c r="BK6" s="58"/>
      <c r="BL6" s="58"/>
      <c r="BM6" s="58"/>
      <c r="BN6" s="58"/>
      <c r="BO6" s="58"/>
      <c r="BP6" s="58"/>
      <c r="BQ6" s="58"/>
      <c r="BR6" s="58"/>
      <c r="BT6" s="59"/>
      <c r="BV6" s="59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</row>
    <row r="7" spans="1:116" ht="18" customHeight="1" thickTop="1" x14ac:dyDescent="0.3">
      <c r="A7" s="57">
        <v>1945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>
        <v>0.72799999999999998</v>
      </c>
      <c r="BA7" s="52"/>
      <c r="BB7" s="52"/>
      <c r="BC7" s="52"/>
      <c r="BD7" s="52"/>
      <c r="BE7" s="52"/>
      <c r="BF7" s="52"/>
      <c r="BG7" s="52"/>
      <c r="BH7" s="52"/>
      <c r="BI7" s="52"/>
      <c r="BJ7" s="51"/>
      <c r="BK7" s="49" t="s">
        <v>100</v>
      </c>
      <c r="BL7" s="51"/>
      <c r="BM7" s="51"/>
      <c r="BN7" s="51"/>
      <c r="BO7" s="51"/>
      <c r="BP7" s="51"/>
      <c r="BQ7" s="51"/>
      <c r="BR7" s="51"/>
      <c r="BT7" s="52"/>
      <c r="BV7" s="52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0">
        <v>0</v>
      </c>
      <c r="DL7" s="50">
        <v>0.5</v>
      </c>
    </row>
    <row r="8" spans="1:116" ht="18" customHeight="1" x14ac:dyDescent="0.3">
      <c r="A8" s="54">
        <f t="shared" ref="A8:A39" si="0">A7+1</f>
        <v>1946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>
        <v>0.81799999999999995</v>
      </c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1"/>
      <c r="BK8" s="49" t="s">
        <v>101</v>
      </c>
      <c r="BL8" s="51"/>
      <c r="BM8" s="51"/>
      <c r="BN8" s="51"/>
      <c r="BO8" s="51"/>
      <c r="BP8" s="51"/>
      <c r="BQ8" s="51"/>
      <c r="BR8" s="51"/>
      <c r="BT8" s="52"/>
      <c r="BV8" s="52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0">
        <v>0</v>
      </c>
      <c r="DL8" s="50">
        <v>0.5</v>
      </c>
    </row>
    <row r="9" spans="1:116" ht="18" customHeight="1" x14ac:dyDescent="0.3">
      <c r="A9" s="54">
        <f t="shared" si="0"/>
        <v>1947</v>
      </c>
      <c r="B9" s="53"/>
      <c r="C9" s="53"/>
      <c r="D9" s="53"/>
      <c r="E9" s="53"/>
      <c r="F9" s="51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1"/>
      <c r="BK9" s="51"/>
      <c r="BL9" s="51"/>
      <c r="BM9" s="51"/>
      <c r="BN9" s="51"/>
      <c r="BO9" s="51"/>
      <c r="BP9" s="51"/>
      <c r="BQ9" s="51"/>
      <c r="BR9" s="51"/>
      <c r="BT9" s="52"/>
      <c r="BV9" s="52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0">
        <v>0</v>
      </c>
      <c r="DL9" s="50">
        <v>0.5</v>
      </c>
    </row>
    <row r="10" spans="1:116" ht="18" customHeight="1" x14ac:dyDescent="0.3">
      <c r="A10" s="54">
        <f t="shared" si="0"/>
        <v>1948</v>
      </c>
      <c r="B10" s="53">
        <v>0.51022999519017764</v>
      </c>
      <c r="C10" s="53">
        <v>0.46502422648514591</v>
      </c>
      <c r="D10" s="53">
        <v>2.4745778324676473E-2</v>
      </c>
      <c r="E10" s="56">
        <f>B10/($B10+$C10)</f>
        <v>0.52317640247041219</v>
      </c>
      <c r="F10" s="55">
        <f>C10/($B10+$C10)</f>
        <v>0.47682359752958786</v>
      </c>
      <c r="G10" s="52">
        <v>-2.1429169147715865E-2</v>
      </c>
      <c r="H10" s="52"/>
      <c r="I10" s="52"/>
      <c r="J10" s="50">
        <v>0.10462593239119133</v>
      </c>
      <c r="K10" s="52"/>
      <c r="L10" s="52"/>
      <c r="M10" s="52">
        <v>-0.20004687192873222</v>
      </c>
      <c r="N10" s="52">
        <v>-0.20843648244742222</v>
      </c>
      <c r="O10" s="52">
        <v>-0.1360418857582224</v>
      </c>
      <c r="P10" s="52"/>
      <c r="Q10" s="52">
        <v>-0.20629892286317167</v>
      </c>
      <c r="R10" s="52">
        <v>-0.22115568132791175</v>
      </c>
      <c r="S10" s="52">
        <v>-0.15910479414774431</v>
      </c>
      <c r="T10" s="51"/>
      <c r="U10" s="50">
        <v>-0.21595529923117651</v>
      </c>
      <c r="V10" s="50">
        <v>-0.22241808136222219</v>
      </c>
      <c r="W10" s="50">
        <v>-0.11181339735823326</v>
      </c>
      <c r="Y10" s="50">
        <v>0.11142363047402776</v>
      </c>
      <c r="Z10" s="50">
        <v>9.4398064674049098E-2</v>
      </c>
      <c r="AA10" s="50">
        <v>2.5671877171709656E-2</v>
      </c>
      <c r="AB10" s="50"/>
      <c r="AC10" s="50">
        <f>U10+AVERAGE(AU7:AU17)</f>
        <v>-0.22274796453835699</v>
      </c>
      <c r="AD10" s="50">
        <f>AC10+(W10-U10)</f>
        <v>-0.11860606266541374</v>
      </c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>
        <v>0.53</v>
      </c>
      <c r="AX10" s="52"/>
      <c r="AY10" s="52"/>
      <c r="AZ10" s="52"/>
      <c r="BA10" s="52">
        <v>0.21755549907684324</v>
      </c>
      <c r="BB10" s="52"/>
      <c r="BC10" s="52"/>
      <c r="BD10" s="52"/>
      <c r="BE10" s="52"/>
      <c r="BF10" s="52">
        <v>0.64</v>
      </c>
      <c r="BG10" s="52">
        <v>0.51</v>
      </c>
      <c r="BH10" s="52">
        <v>0.22</v>
      </c>
      <c r="BI10" s="52">
        <f>BH10-AVERAGE(BG10:BG10)+0.02</f>
        <v>-0.27</v>
      </c>
      <c r="BJ10" s="51"/>
      <c r="BK10" s="51"/>
      <c r="BL10" s="51"/>
      <c r="BM10" s="51"/>
      <c r="BN10" s="51"/>
      <c r="BO10" s="51"/>
      <c r="BP10" s="51"/>
      <c r="BQ10" s="51"/>
      <c r="BR10" s="51"/>
      <c r="BT10" s="52"/>
      <c r="BV10" s="52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0">
        <v>0</v>
      </c>
      <c r="DL10" s="50">
        <v>0.5</v>
      </c>
    </row>
    <row r="11" spans="1:116" ht="18" customHeight="1" x14ac:dyDescent="0.3">
      <c r="A11" s="54">
        <f t="shared" si="0"/>
        <v>1949</v>
      </c>
      <c r="B11" s="12"/>
      <c r="C11" s="12"/>
      <c r="D11" s="12"/>
      <c r="E11" s="11"/>
      <c r="F11" s="10"/>
      <c r="G11" s="52"/>
      <c r="H11" s="52"/>
      <c r="I11" s="52"/>
      <c r="J11" s="50"/>
      <c r="K11" s="52"/>
      <c r="L11" s="52"/>
      <c r="M11" s="52"/>
      <c r="N11" s="52"/>
      <c r="O11" s="52"/>
      <c r="P11" s="52"/>
      <c r="U11" s="50"/>
      <c r="V11" s="50"/>
      <c r="W11" s="50"/>
      <c r="Y11" s="50"/>
      <c r="Z11" s="50"/>
      <c r="AA11" s="50"/>
      <c r="AB11" s="50"/>
      <c r="AC11" s="50"/>
      <c r="AD11" s="50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B11" s="52"/>
      <c r="BC11" s="52"/>
      <c r="BD11" s="52"/>
      <c r="BE11" s="52"/>
      <c r="BF11" s="52"/>
      <c r="BG11" s="52"/>
      <c r="BH11" s="52"/>
      <c r="BI11" s="52"/>
      <c r="BJ11" s="51"/>
      <c r="BK11" s="51"/>
      <c r="BL11" s="51"/>
      <c r="BM11" s="51"/>
      <c r="BN11" s="51"/>
      <c r="BO11" s="51"/>
      <c r="BP11" s="51"/>
      <c r="BQ11" s="51"/>
      <c r="BR11" s="51"/>
      <c r="BT11" s="52"/>
      <c r="BV11" s="52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0">
        <v>0</v>
      </c>
      <c r="DL11" s="50">
        <v>0.5</v>
      </c>
    </row>
    <row r="12" spans="1:116" ht="18" customHeight="1" x14ac:dyDescent="0.3">
      <c r="A12" s="54">
        <f t="shared" si="0"/>
        <v>1950</v>
      </c>
      <c r="B12" s="53"/>
      <c r="C12" s="53"/>
      <c r="D12" s="53"/>
      <c r="E12" s="56"/>
      <c r="F12" s="55"/>
      <c r="G12" s="52"/>
      <c r="H12" s="52"/>
      <c r="I12" s="52"/>
      <c r="J12" s="50"/>
      <c r="K12" s="52"/>
      <c r="L12" s="52"/>
      <c r="M12" s="52"/>
      <c r="N12" s="52"/>
      <c r="O12" s="52"/>
      <c r="P12" s="52"/>
      <c r="U12" s="50"/>
      <c r="V12" s="50"/>
      <c r="W12" s="50"/>
      <c r="Y12" s="50"/>
      <c r="Z12" s="50"/>
      <c r="AA12" s="50"/>
      <c r="AB12" s="50"/>
      <c r="AC12" s="50"/>
      <c r="AD12" s="50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>
        <v>0.83899999999999997</v>
      </c>
      <c r="BB12" s="52"/>
      <c r="BC12" s="52"/>
      <c r="BD12" s="52"/>
      <c r="BE12" s="52"/>
      <c r="BF12" s="52"/>
      <c r="BG12" s="52"/>
      <c r="BH12" s="52"/>
      <c r="BI12" s="52"/>
      <c r="BJ12" s="51"/>
      <c r="BK12" s="51"/>
      <c r="BL12" s="51"/>
      <c r="BM12" s="51"/>
      <c r="BN12" s="51"/>
      <c r="BO12" s="51"/>
      <c r="BP12" s="51"/>
      <c r="BQ12" s="51"/>
      <c r="BR12" s="51"/>
      <c r="BT12" s="52"/>
      <c r="BV12" s="52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0">
        <v>0</v>
      </c>
      <c r="DL12" s="50">
        <v>0.5</v>
      </c>
    </row>
    <row r="13" spans="1:116" ht="18" customHeight="1" x14ac:dyDescent="0.3">
      <c r="A13" s="54">
        <f t="shared" si="0"/>
        <v>1951</v>
      </c>
      <c r="B13" s="53"/>
      <c r="C13" s="53"/>
      <c r="D13" s="53"/>
      <c r="E13" s="56"/>
      <c r="F13" s="55"/>
      <c r="G13" s="52"/>
      <c r="H13" s="52"/>
      <c r="I13" s="52"/>
      <c r="J13" s="50"/>
      <c r="K13" s="52"/>
      <c r="L13" s="52"/>
      <c r="M13" s="52"/>
      <c r="N13" s="52"/>
      <c r="O13" s="52"/>
      <c r="P13" s="52"/>
      <c r="U13" s="50"/>
      <c r="V13" s="50"/>
      <c r="W13" s="50"/>
      <c r="Y13" s="50"/>
      <c r="Z13" s="50"/>
      <c r="AA13" s="50"/>
      <c r="AB13" s="50"/>
      <c r="AC13" s="50"/>
      <c r="AD13" s="50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>
        <v>0.80100000000000005</v>
      </c>
      <c r="AZ13" s="52">
        <v>0.82599999999999996</v>
      </c>
      <c r="BB13" s="52"/>
      <c r="BC13" s="52"/>
      <c r="BD13" s="52"/>
      <c r="BE13" s="52"/>
      <c r="BF13" s="52"/>
      <c r="BG13" s="52"/>
      <c r="BH13" s="52"/>
      <c r="BI13" s="52"/>
      <c r="BJ13" s="51"/>
      <c r="BK13" s="51"/>
      <c r="BL13" s="51"/>
      <c r="BM13" s="51"/>
      <c r="BN13" s="51"/>
      <c r="BO13" s="51"/>
      <c r="BP13" s="51"/>
      <c r="BQ13" s="51"/>
      <c r="BR13" s="51"/>
      <c r="BT13" s="52"/>
      <c r="BV13" s="52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0">
        <v>0</v>
      </c>
      <c r="DL13" s="50">
        <v>0.5</v>
      </c>
    </row>
    <row r="14" spans="1:116" ht="18" customHeight="1" x14ac:dyDescent="0.3">
      <c r="A14" s="54">
        <f t="shared" si="0"/>
        <v>1952</v>
      </c>
      <c r="B14" s="53">
        <v>0.44710556311935046</v>
      </c>
      <c r="C14" s="53">
        <v>0.55289443688064954</v>
      </c>
      <c r="D14" s="53">
        <v>0</v>
      </c>
      <c r="E14" s="56">
        <f>B14/($B14+$C14)</f>
        <v>0.44710556311935046</v>
      </c>
      <c r="F14" s="55">
        <f>C14/($B14+$C14)</f>
        <v>0.55289443688064954</v>
      </c>
      <c r="G14" s="52">
        <v>-2.1429169147715865E-2</v>
      </c>
      <c r="H14" s="52"/>
      <c r="I14" s="52"/>
      <c r="J14" s="50">
        <v>9.0508133363666504E-2</v>
      </c>
      <c r="K14" s="52"/>
      <c r="L14" s="52"/>
      <c r="M14" s="52">
        <v>-0.13806162469393315</v>
      </c>
      <c r="N14" s="52">
        <v>-0.15153242948469342</v>
      </c>
      <c r="O14" s="52">
        <v>-9.7343687713005833E-2</v>
      </c>
      <c r="P14" s="52"/>
      <c r="Q14" s="52">
        <v>-0.16620448914297623</v>
      </c>
      <c r="R14" s="52">
        <v>-0.18027694867476349</v>
      </c>
      <c r="S14" s="52">
        <v>-0.13513684439437373</v>
      </c>
      <c r="T14" s="51"/>
      <c r="U14" s="50">
        <v>-0.165925651733143</v>
      </c>
      <c r="V14" s="50">
        <v>-0.17237082107184476</v>
      </c>
      <c r="W14" s="50">
        <v>-8.3987069957076638E-2</v>
      </c>
      <c r="Y14" s="50">
        <v>0.24361177102441903</v>
      </c>
      <c r="Z14" s="50">
        <v>0.23309431883892787</v>
      </c>
      <c r="AA14" s="50">
        <v>0.19738952114580735</v>
      </c>
      <c r="AB14" s="50"/>
      <c r="AC14" s="50">
        <f>U14+AVERAGE(AU11:AU21)</f>
        <v>-0.19269183853753702</v>
      </c>
      <c r="AD14" s="50">
        <f>AC14+(W14-U14)</f>
        <v>-0.11075325676147066</v>
      </c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>
        <v>0.63300000000000001</v>
      </c>
      <c r="AX14" s="52"/>
      <c r="AY14" s="52"/>
      <c r="AZ14" s="52"/>
      <c r="BA14" s="52">
        <v>0.16674709320068359</v>
      </c>
      <c r="BB14" s="52"/>
      <c r="BC14" s="52"/>
      <c r="BD14" s="52"/>
      <c r="BE14" s="52"/>
      <c r="BF14" s="52">
        <v>0.52</v>
      </c>
      <c r="BG14" s="52">
        <v>0.45</v>
      </c>
      <c r="BH14" s="52">
        <v>0.34</v>
      </c>
      <c r="BI14" s="52">
        <f>BH14-AVERAGE(BF14:BG14)</f>
        <v>-0.14499999999999996</v>
      </c>
      <c r="BJ14" s="51"/>
      <c r="BK14" s="51"/>
      <c r="BL14" s="51"/>
      <c r="BM14" s="51"/>
      <c r="BN14" s="51"/>
      <c r="BO14" s="51"/>
      <c r="BP14" s="51"/>
      <c r="BQ14" s="51"/>
      <c r="BR14" s="51"/>
      <c r="BT14" s="52"/>
      <c r="BV14" s="52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0">
        <v>0</v>
      </c>
      <c r="DL14" s="50">
        <v>0.5</v>
      </c>
    </row>
    <row r="15" spans="1:116" ht="18" customHeight="1" x14ac:dyDescent="0.3">
      <c r="A15" s="54">
        <f t="shared" si="0"/>
        <v>1953</v>
      </c>
      <c r="B15" s="12"/>
      <c r="C15" s="12"/>
      <c r="D15" s="12"/>
      <c r="E15" s="11"/>
      <c r="F15" s="10"/>
      <c r="G15" s="52"/>
      <c r="H15" s="52"/>
      <c r="I15" s="52"/>
      <c r="J15" s="50"/>
      <c r="K15" s="52"/>
      <c r="L15" s="52"/>
      <c r="M15" s="52"/>
      <c r="N15" s="52"/>
      <c r="O15" s="52"/>
      <c r="P15" s="52"/>
      <c r="U15" s="50"/>
      <c r="V15" s="50"/>
      <c r="W15" s="50"/>
      <c r="Y15" s="50"/>
      <c r="Z15" s="50"/>
      <c r="AA15" s="50"/>
      <c r="AB15" s="50"/>
      <c r="AC15" s="50"/>
      <c r="AD15" s="50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B15" s="52"/>
      <c r="BC15" s="52"/>
      <c r="BD15" s="52"/>
      <c r="BE15" s="52"/>
      <c r="BF15" s="52"/>
      <c r="BG15" s="52"/>
      <c r="BH15" s="52"/>
      <c r="BI15" s="52"/>
      <c r="BJ15" s="51"/>
      <c r="BK15" s="51"/>
      <c r="BL15" s="51"/>
      <c r="BM15" s="51"/>
      <c r="BN15" s="51"/>
      <c r="BO15" s="51"/>
      <c r="BP15" s="51"/>
      <c r="BQ15" s="51"/>
      <c r="BR15" s="51"/>
      <c r="BT15" s="52"/>
      <c r="BV15" s="52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0">
        <v>0</v>
      </c>
      <c r="DL15" s="50">
        <v>0.5</v>
      </c>
    </row>
    <row r="16" spans="1:116" ht="18" customHeight="1" x14ac:dyDescent="0.3">
      <c r="A16" s="54">
        <f t="shared" si="0"/>
        <v>1954</v>
      </c>
      <c r="B16" s="53"/>
      <c r="C16" s="53"/>
      <c r="D16" s="53"/>
      <c r="E16" s="56"/>
      <c r="F16" s="55"/>
      <c r="G16" s="52"/>
      <c r="H16" s="52"/>
      <c r="I16" s="52"/>
      <c r="J16" s="50"/>
      <c r="K16" s="52"/>
      <c r="L16" s="52"/>
      <c r="M16" s="52"/>
      <c r="N16" s="52"/>
      <c r="O16" s="52"/>
      <c r="P16" s="52"/>
      <c r="U16" s="50"/>
      <c r="V16" s="50"/>
      <c r="W16" s="50"/>
      <c r="Y16" s="50"/>
      <c r="Z16" s="50"/>
      <c r="AA16" s="50"/>
      <c r="AB16" s="50"/>
      <c r="AC16" s="50"/>
      <c r="AD16" s="50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B16" s="52"/>
      <c r="BC16" s="52"/>
      <c r="BD16" s="52"/>
      <c r="BE16" s="52"/>
      <c r="BF16" s="52"/>
      <c r="BG16" s="52"/>
      <c r="BH16" s="52"/>
      <c r="BI16" s="52"/>
      <c r="BJ16" s="51"/>
      <c r="BK16" s="51"/>
      <c r="BL16" s="51"/>
      <c r="BM16" s="51"/>
      <c r="BN16" s="51"/>
      <c r="BO16" s="51"/>
      <c r="BP16" s="51"/>
      <c r="BQ16" s="51"/>
      <c r="BR16" s="51"/>
      <c r="BT16" s="52"/>
      <c r="BV16" s="52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0">
        <v>0</v>
      </c>
      <c r="DL16" s="50">
        <v>0.5</v>
      </c>
    </row>
    <row r="17" spans="1:116" ht="18" customHeight="1" x14ac:dyDescent="0.3">
      <c r="A17" s="54">
        <f t="shared" si="0"/>
        <v>1955</v>
      </c>
      <c r="B17" s="53"/>
      <c r="C17" s="53"/>
      <c r="D17" s="53"/>
      <c r="E17" s="56"/>
      <c r="F17" s="55"/>
      <c r="G17" s="52"/>
      <c r="H17" s="52"/>
      <c r="I17" s="52"/>
      <c r="J17" s="50"/>
      <c r="K17" s="52"/>
      <c r="L17" s="52"/>
      <c r="M17" s="52"/>
      <c r="N17" s="52"/>
      <c r="O17" s="52"/>
      <c r="P17" s="52"/>
      <c r="U17" s="50"/>
      <c r="V17" s="50"/>
      <c r="W17" s="50"/>
      <c r="Y17" s="50"/>
      <c r="Z17" s="50"/>
      <c r="AA17" s="50"/>
      <c r="AB17" s="50"/>
      <c r="AC17" s="50"/>
      <c r="AD17" s="50"/>
      <c r="AF17" s="52"/>
      <c r="AG17" s="52"/>
      <c r="AH17" s="52"/>
      <c r="AI17" s="52"/>
      <c r="AJ17" s="52"/>
      <c r="AK17" s="52"/>
      <c r="AL17" s="52"/>
      <c r="AM17" s="52">
        <v>-0.25602699076273833</v>
      </c>
      <c r="AN17" s="52">
        <v>-0.16876282488275435</v>
      </c>
      <c r="AO17" s="52">
        <v>-0.25273054709490234</v>
      </c>
      <c r="AP17" s="52">
        <v>-0.20734228983618197</v>
      </c>
      <c r="AQ17" s="52">
        <v>-0.28898231919446227</v>
      </c>
      <c r="AR17" s="52">
        <v>-0.20392825578793672</v>
      </c>
      <c r="AS17" s="52">
        <v>-0.29577498450164275</v>
      </c>
      <c r="AT17" s="52">
        <v>-0.19811671685295124</v>
      </c>
      <c r="AU17" s="52">
        <f>AS17-AQ17</f>
        <v>-6.7926653071804788E-3</v>
      </c>
      <c r="AV17" s="52"/>
      <c r="AW17" s="52"/>
      <c r="AX17" s="52"/>
      <c r="AY17" s="52"/>
      <c r="AZ17" s="52">
        <v>0.76800000000000002</v>
      </c>
      <c r="BB17" s="52"/>
      <c r="BC17" s="52">
        <v>1.6373752057552343E-2</v>
      </c>
      <c r="BD17" s="52"/>
      <c r="BE17" s="52"/>
      <c r="BF17" s="52"/>
      <c r="BG17" s="52"/>
      <c r="BH17" s="52"/>
      <c r="BI17" s="52"/>
      <c r="BJ17" s="51"/>
      <c r="BK17" s="51"/>
      <c r="BL17" s="51"/>
      <c r="BM17" s="51"/>
      <c r="BN17" s="51"/>
      <c r="BO17" s="51"/>
      <c r="BP17" s="51"/>
      <c r="BQ17" s="51"/>
      <c r="BR17" s="51"/>
      <c r="BT17" s="52"/>
      <c r="BV17" s="52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0">
        <v>0</v>
      </c>
      <c r="DL17" s="50">
        <v>0.5</v>
      </c>
    </row>
    <row r="18" spans="1:116" ht="18" customHeight="1" x14ac:dyDescent="0.3">
      <c r="A18" s="54">
        <f t="shared" si="0"/>
        <v>1956</v>
      </c>
      <c r="B18" s="53">
        <v>0.42235660318635493</v>
      </c>
      <c r="C18" s="53">
        <v>0.57764339681364507</v>
      </c>
      <c r="D18" s="53">
        <v>0</v>
      </c>
      <c r="E18" s="56">
        <f>B18/($B18+$C18)</f>
        <v>0.42235660318635493</v>
      </c>
      <c r="F18" s="55">
        <f>C18/($B18+$C18)</f>
        <v>0.57764339681364507</v>
      </c>
      <c r="G18" s="52">
        <v>-6.2717333569231454E-2</v>
      </c>
      <c r="H18" s="52"/>
      <c r="I18" s="52"/>
      <c r="J18" s="50">
        <v>2.7760837014101182E-2</v>
      </c>
      <c r="K18" s="52"/>
      <c r="L18" s="52"/>
      <c r="M18" s="52">
        <v>-9.9365137987333929E-2</v>
      </c>
      <c r="N18" s="52">
        <v>-0.11354813320528589</v>
      </c>
      <c r="O18" s="52">
        <v>-6.2047689387206034E-2</v>
      </c>
      <c r="P18" s="52"/>
      <c r="Q18" s="52">
        <v>-0.10323329020514768</v>
      </c>
      <c r="R18" s="52">
        <v>-0.11592850570687746</v>
      </c>
      <c r="S18" s="52">
        <v>-7.2986013809184777E-2</v>
      </c>
      <c r="T18" s="51"/>
      <c r="U18" s="50">
        <v>-0.15514739982766945</v>
      </c>
      <c r="V18" s="50">
        <v>-0.15604411181305108</v>
      </c>
      <c r="W18" s="50">
        <v>-0.11987877214702193</v>
      </c>
      <c r="Y18" s="50">
        <v>0.24664513382517828</v>
      </c>
      <c r="Z18" s="50">
        <v>0.24951127698721567</v>
      </c>
      <c r="AA18" s="50">
        <v>0.2238798089243276</v>
      </c>
      <c r="AB18" s="50"/>
      <c r="AC18" s="50">
        <f>U18+AVERAGE(AU15:AU25)</f>
        <v>-0.18191358663206347</v>
      </c>
      <c r="AD18" s="50">
        <f>AC18+(W18-U18)</f>
        <v>-0.14664495895141594</v>
      </c>
      <c r="AF18" s="52">
        <v>-0.17095420247872828</v>
      </c>
      <c r="AG18" s="52">
        <v>-0.12807629848408494</v>
      </c>
      <c r="AH18" s="52">
        <v>-0.13522129837336494</v>
      </c>
      <c r="AI18" s="52">
        <v>-0.13876086235211549</v>
      </c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>
        <v>0.60599999999999998</v>
      </c>
      <c r="AX18" s="52"/>
      <c r="AY18" s="52">
        <v>0.82799999999999996</v>
      </c>
      <c r="AZ18" s="52"/>
      <c r="BA18" s="52">
        <v>0.1790701150894165</v>
      </c>
      <c r="BB18" s="52"/>
      <c r="BD18" s="52"/>
      <c r="BE18" s="52"/>
      <c r="BF18" s="52">
        <v>0.5</v>
      </c>
      <c r="BG18" s="52">
        <v>0.42</v>
      </c>
      <c r="BH18" s="52">
        <v>0.31</v>
      </c>
      <c r="BI18" s="52">
        <f>BH18-AVERAGE(BF18:BG18)</f>
        <v>-0.14999999999999997</v>
      </c>
      <c r="BJ18" s="51"/>
      <c r="BK18" s="51"/>
      <c r="BL18" s="51"/>
      <c r="BM18" s="51"/>
      <c r="BN18" s="51"/>
      <c r="BO18" s="51"/>
      <c r="BP18" s="51"/>
      <c r="BQ18" s="51"/>
      <c r="BR18" s="51"/>
      <c r="BT18" s="52"/>
      <c r="BV18" s="52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0">
        <v>0</v>
      </c>
      <c r="DL18" s="50">
        <v>0.5</v>
      </c>
    </row>
    <row r="19" spans="1:116" ht="18" customHeight="1" x14ac:dyDescent="0.3">
      <c r="A19" s="54">
        <f t="shared" si="0"/>
        <v>1957</v>
      </c>
      <c r="B19" s="12"/>
      <c r="C19" s="12"/>
      <c r="D19" s="12"/>
      <c r="E19" s="11"/>
      <c r="F19" s="10"/>
      <c r="G19" s="52"/>
      <c r="H19" s="52"/>
      <c r="I19" s="52"/>
      <c r="J19" s="50"/>
      <c r="K19" s="52"/>
      <c r="L19" s="52"/>
      <c r="M19" s="52"/>
      <c r="N19" s="52"/>
      <c r="O19" s="52"/>
      <c r="P19" s="52"/>
      <c r="U19" s="50"/>
      <c r="V19" s="50"/>
      <c r="W19" s="50"/>
      <c r="Y19" s="50"/>
      <c r="Z19" s="50"/>
      <c r="AA19" s="50"/>
      <c r="AB19" s="50"/>
      <c r="AC19" s="50"/>
      <c r="AD19" s="50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B19" s="52"/>
      <c r="BD19" s="52"/>
      <c r="BE19" s="52"/>
      <c r="BF19" s="52"/>
      <c r="BG19" s="52"/>
      <c r="BH19" s="52"/>
      <c r="BI19" s="52"/>
      <c r="BJ19" s="51"/>
      <c r="BK19" s="51"/>
      <c r="BL19" s="51"/>
      <c r="BM19" s="51"/>
      <c r="BN19" s="51"/>
      <c r="BO19" s="51"/>
      <c r="BP19" s="51"/>
      <c r="BQ19" s="51"/>
      <c r="BR19" s="51"/>
      <c r="BT19" s="52"/>
      <c r="BV19" s="52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0">
        <v>0</v>
      </c>
      <c r="DL19" s="50">
        <v>0.5</v>
      </c>
    </row>
    <row r="20" spans="1:116" ht="18" customHeight="1" x14ac:dyDescent="0.3">
      <c r="A20" s="54">
        <f t="shared" si="0"/>
        <v>1958</v>
      </c>
      <c r="B20" s="53"/>
      <c r="C20" s="53"/>
      <c r="D20" s="53"/>
      <c r="E20" s="56"/>
      <c r="F20" s="55"/>
      <c r="G20" s="52"/>
      <c r="H20" s="52"/>
      <c r="I20" s="52"/>
      <c r="J20" s="50"/>
      <c r="K20" s="52"/>
      <c r="L20" s="52"/>
      <c r="M20" s="52"/>
      <c r="N20" s="52"/>
      <c r="O20" s="52"/>
      <c r="P20" s="52"/>
      <c r="U20" s="50"/>
      <c r="V20" s="50"/>
      <c r="W20" s="50"/>
      <c r="Y20" s="50"/>
      <c r="Z20" s="50"/>
      <c r="AA20" s="50"/>
      <c r="AB20" s="50"/>
      <c r="AC20" s="50"/>
      <c r="AD20" s="50"/>
      <c r="AF20" s="52">
        <v>-0.21277940719276286</v>
      </c>
      <c r="AG20" s="52">
        <v>-0.15379812724710182</v>
      </c>
      <c r="AH20" s="52">
        <v>-0.14523681870467178</v>
      </c>
      <c r="AI20" s="52">
        <v>-9.6557522577120108E-2</v>
      </c>
      <c r="AJ20" s="52">
        <v>-0.12375687479972834</v>
      </c>
      <c r="AK20" s="52">
        <v>-9.1817537972755062E-2</v>
      </c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>
        <v>0.77700000000000002</v>
      </c>
      <c r="AZ20" s="52"/>
      <c r="BB20" s="52">
        <v>1.4585709429922378E-2</v>
      </c>
      <c r="BD20" s="52"/>
      <c r="BE20" s="52"/>
      <c r="BF20" s="52"/>
      <c r="BG20" s="52"/>
      <c r="BH20" s="52"/>
      <c r="BI20" s="52"/>
      <c r="BJ20" s="51"/>
      <c r="BK20" s="51"/>
      <c r="BL20" s="51"/>
      <c r="BM20" s="51"/>
      <c r="BN20" s="51"/>
      <c r="BO20" s="51"/>
      <c r="BP20" s="51"/>
      <c r="BQ20" s="51"/>
      <c r="BR20" s="51"/>
      <c r="BT20" s="52"/>
      <c r="BV20" s="52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0">
        <v>0</v>
      </c>
      <c r="DL20" s="50">
        <v>0.5</v>
      </c>
    </row>
    <row r="21" spans="1:116" ht="18" customHeight="1" x14ac:dyDescent="0.3">
      <c r="A21" s="54">
        <f t="shared" si="0"/>
        <v>1959</v>
      </c>
      <c r="B21" s="53"/>
      <c r="C21" s="53"/>
      <c r="D21" s="53"/>
      <c r="E21" s="56"/>
      <c r="F21" s="55"/>
      <c r="G21" s="52"/>
      <c r="H21" s="52"/>
      <c r="I21" s="52"/>
      <c r="J21" s="50"/>
      <c r="K21" s="52"/>
      <c r="L21" s="52"/>
      <c r="M21" s="52"/>
      <c r="N21" s="52"/>
      <c r="O21" s="52"/>
      <c r="P21" s="52"/>
      <c r="U21" s="50"/>
      <c r="V21" s="50"/>
      <c r="W21" s="50"/>
      <c r="Y21" s="50"/>
      <c r="Z21" s="50"/>
      <c r="AA21" s="50"/>
      <c r="AB21" s="50"/>
      <c r="AC21" s="50"/>
      <c r="AD21" s="50"/>
      <c r="AF21" s="52"/>
      <c r="AG21" s="52"/>
      <c r="AH21" s="52"/>
      <c r="AI21" s="52"/>
      <c r="AJ21" s="52"/>
      <c r="AK21" s="52"/>
      <c r="AL21" s="52"/>
      <c r="AM21" s="52">
        <v>-0.27705796892966111</v>
      </c>
      <c r="AN21" s="52">
        <v>-0.15413748887966289</v>
      </c>
      <c r="AO21" s="52">
        <v>-0.27721472865793723</v>
      </c>
      <c r="AP21" s="52">
        <v>-0.19048089731421577</v>
      </c>
      <c r="AQ21" s="52">
        <v>-0.36142305107829725</v>
      </c>
      <c r="AR21" s="52">
        <v>-0.25272831833767129</v>
      </c>
      <c r="AS21" s="52">
        <v>-0.30816275937990484</v>
      </c>
      <c r="AT21" s="52">
        <v>-0.20309407025802587</v>
      </c>
      <c r="AU21" s="52">
        <f>AS21-AQ21-0.1</f>
        <v>-4.6739708301607591E-2</v>
      </c>
      <c r="AV21" s="52"/>
      <c r="AW21" s="52"/>
      <c r="AX21" s="52"/>
      <c r="AY21" s="52"/>
      <c r="AZ21" s="52">
        <v>0.78700000000000003</v>
      </c>
      <c r="BB21" s="52"/>
      <c r="BC21" s="52">
        <v>3.1822505593299882E-2</v>
      </c>
      <c r="BD21" s="52"/>
      <c r="BE21" s="52"/>
      <c r="BF21" s="52"/>
      <c r="BG21" s="52"/>
      <c r="BH21" s="52"/>
      <c r="BI21" s="52"/>
      <c r="BJ21" s="51"/>
      <c r="BK21" s="51"/>
      <c r="BL21" s="51"/>
      <c r="BM21" s="51"/>
      <c r="BN21" s="51"/>
      <c r="BO21" s="51"/>
      <c r="BP21" s="51"/>
      <c r="BQ21" s="51"/>
      <c r="BR21" s="51"/>
      <c r="BT21" s="52"/>
      <c r="BV21" s="52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0">
        <v>0</v>
      </c>
      <c r="DL21" s="50">
        <v>0.5</v>
      </c>
    </row>
    <row r="22" spans="1:116" ht="18" customHeight="1" x14ac:dyDescent="0.3">
      <c r="A22" s="54">
        <f t="shared" si="0"/>
        <v>1960</v>
      </c>
      <c r="B22" s="53">
        <v>0.50086759489530441</v>
      </c>
      <c r="C22" s="53">
        <v>0.49913240510469559</v>
      </c>
      <c r="D22" s="53">
        <v>0</v>
      </c>
      <c r="E22" s="56">
        <f>B22/($B22+$C22)</f>
        <v>0.50086759489530441</v>
      </c>
      <c r="F22" s="55">
        <f>C22/($B22+$C22)</f>
        <v>0.49913240510469559</v>
      </c>
      <c r="G22" s="52">
        <v>-5.3617082008792755E-2</v>
      </c>
      <c r="H22" s="52"/>
      <c r="I22" s="52"/>
      <c r="J22" s="50">
        <v>0.12738559745395153</v>
      </c>
      <c r="K22" s="52"/>
      <c r="L22" s="52"/>
      <c r="M22" s="52">
        <v>-0.12162872326629098</v>
      </c>
      <c r="N22" s="52">
        <v>-0.12659786572984277</v>
      </c>
      <c r="O22" s="52">
        <v>-6.9960604942885349E-2</v>
      </c>
      <c r="P22" s="52"/>
      <c r="Q22" s="52">
        <v>-0.12202573734593992</v>
      </c>
      <c r="R22" s="52">
        <v>-0.12701040329006205</v>
      </c>
      <c r="S22" s="52">
        <v>-7.076090685928306E-2</v>
      </c>
      <c r="T22" s="51"/>
      <c r="U22" s="50">
        <v>-0.13535268457673763</v>
      </c>
      <c r="V22" s="50">
        <v>-0.15552938707935524</v>
      </c>
      <c r="W22" s="50">
        <v>-8.5721869358671043E-2</v>
      </c>
      <c r="Y22" s="50">
        <v>0.2267020412998218</v>
      </c>
      <c r="Z22" s="50">
        <v>0.22871790417760651</v>
      </c>
      <c r="AA22" s="50">
        <v>0.17733505849487372</v>
      </c>
      <c r="AB22" s="50"/>
      <c r="AC22" s="50">
        <f>U22+AVERAGE(AU19:AU29)</f>
        <v>-0.15984606216118744</v>
      </c>
      <c r="AD22" s="50">
        <f>AC22+(W22-U22)</f>
        <v>-0.11021524694312085</v>
      </c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>
        <v>0.628</v>
      </c>
      <c r="AX22" s="52"/>
      <c r="AY22" s="52"/>
      <c r="AZ22" s="52"/>
      <c r="BA22" s="52">
        <v>0.14636609554290775</v>
      </c>
      <c r="BB22" s="52"/>
      <c r="BD22" s="52"/>
      <c r="BE22" s="52"/>
      <c r="BF22" s="52">
        <v>0.55000000000000004</v>
      </c>
      <c r="BG22" s="52">
        <v>0.52</v>
      </c>
      <c r="BH22" s="52">
        <v>0.39</v>
      </c>
      <c r="BI22" s="52">
        <f>BH22-AVERAGE(BF22:BG22)</f>
        <v>-0.14500000000000002</v>
      </c>
      <c r="BJ22" s="51"/>
      <c r="BK22" s="51"/>
      <c r="BL22" s="51"/>
      <c r="BM22" s="51"/>
      <c r="BN22" s="51"/>
      <c r="BO22" s="51"/>
      <c r="BP22" s="51"/>
      <c r="BQ22" s="51"/>
      <c r="BR22" s="51"/>
      <c r="BT22" s="52"/>
      <c r="BV22" s="52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0">
        <v>0</v>
      </c>
      <c r="DL22" s="50">
        <v>0.5</v>
      </c>
    </row>
    <row r="23" spans="1:116" ht="18" customHeight="1" x14ac:dyDescent="0.3">
      <c r="A23" s="54">
        <f t="shared" si="0"/>
        <v>1961</v>
      </c>
      <c r="B23" s="12"/>
      <c r="C23" s="12"/>
      <c r="D23" s="12"/>
      <c r="E23" s="11"/>
      <c r="F23" s="10"/>
      <c r="G23" s="52"/>
      <c r="H23" s="52"/>
      <c r="I23" s="52"/>
      <c r="J23" s="50"/>
      <c r="K23" s="52"/>
      <c r="L23" s="52"/>
      <c r="M23" s="52"/>
      <c r="N23" s="52"/>
      <c r="O23" s="52"/>
      <c r="P23" s="52"/>
      <c r="U23" s="50"/>
      <c r="V23" s="50"/>
      <c r="W23" s="50"/>
      <c r="Y23" s="50"/>
      <c r="Z23" s="50"/>
      <c r="AA23" s="50"/>
      <c r="AB23" s="50"/>
      <c r="AC23" s="50"/>
      <c r="AD23" s="50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B23" s="52"/>
      <c r="BD23" s="52"/>
      <c r="BE23" s="52"/>
      <c r="BF23" s="52"/>
      <c r="BG23" s="52"/>
      <c r="BH23" s="52"/>
      <c r="BI23" s="52"/>
      <c r="BJ23" s="51"/>
      <c r="BK23" s="51"/>
      <c r="BL23" s="51"/>
      <c r="BM23" s="51"/>
      <c r="BN23" s="51"/>
      <c r="BO23" s="51"/>
      <c r="BP23" s="51"/>
      <c r="BQ23" s="51"/>
      <c r="BR23" s="51"/>
      <c r="BT23" s="52"/>
      <c r="BV23" s="52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0">
        <v>0</v>
      </c>
      <c r="DL23" s="50">
        <v>0.5</v>
      </c>
    </row>
    <row r="24" spans="1:116" ht="18" customHeight="1" x14ac:dyDescent="0.3">
      <c r="A24" s="54">
        <f t="shared" si="0"/>
        <v>1962</v>
      </c>
      <c r="B24" s="53"/>
      <c r="C24" s="53"/>
      <c r="D24" s="53"/>
      <c r="E24" s="56"/>
      <c r="F24" s="55"/>
      <c r="G24" s="52"/>
      <c r="H24" s="52"/>
      <c r="I24" s="52"/>
      <c r="J24" s="50"/>
      <c r="K24" s="52"/>
      <c r="L24" s="52"/>
      <c r="M24" s="52"/>
      <c r="N24" s="52"/>
      <c r="O24" s="52"/>
      <c r="P24" s="52"/>
      <c r="U24" s="50"/>
      <c r="V24" s="50"/>
      <c r="W24" s="50"/>
      <c r="Y24" s="50"/>
      <c r="Z24" s="50"/>
      <c r="AA24" s="50"/>
      <c r="AB24" s="50"/>
      <c r="AC24" s="50"/>
      <c r="AD24" s="50"/>
      <c r="AF24" s="52">
        <v>-0.13702624944278829</v>
      </c>
      <c r="AG24" s="52">
        <v>-7.1994045592061212E-2</v>
      </c>
      <c r="AH24" s="52">
        <v>-0.14037505258830457</v>
      </c>
      <c r="AI24" s="52">
        <v>-9.686558244341284E-2</v>
      </c>
      <c r="AJ24" s="52">
        <v>-0.13309996657901341</v>
      </c>
      <c r="AK24" s="52">
        <v>-9.4294246350595246E-2</v>
      </c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>
        <v>0.68700000000000006</v>
      </c>
      <c r="AZ24" s="52"/>
      <c r="BB24" s="52"/>
      <c r="BD24" s="52"/>
      <c r="BE24" s="52"/>
      <c r="BF24" s="52"/>
      <c r="BG24" s="52"/>
      <c r="BH24" s="52"/>
      <c r="BI24" s="52"/>
      <c r="BJ24" s="51"/>
      <c r="BK24" s="51"/>
      <c r="BL24" s="51"/>
      <c r="BM24" s="51"/>
      <c r="BN24" s="51"/>
      <c r="BO24" s="51"/>
      <c r="BP24" s="51"/>
      <c r="BQ24" s="51"/>
      <c r="BR24" s="51"/>
      <c r="BT24" s="52"/>
      <c r="BV24" s="52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0">
        <v>0</v>
      </c>
      <c r="DL24" s="50">
        <v>0.5</v>
      </c>
    </row>
    <row r="25" spans="1:116" ht="18" customHeight="1" x14ac:dyDescent="0.3">
      <c r="A25" s="54">
        <f t="shared" si="0"/>
        <v>1963</v>
      </c>
      <c r="B25" s="53"/>
      <c r="C25" s="53"/>
      <c r="D25" s="53"/>
      <c r="E25" s="56"/>
      <c r="F25" s="55"/>
      <c r="G25" s="52"/>
      <c r="H25" s="52"/>
      <c r="I25" s="52"/>
      <c r="J25" s="50"/>
      <c r="K25" s="52"/>
      <c r="L25" s="52"/>
      <c r="M25" s="52"/>
      <c r="N25" s="52"/>
      <c r="O25" s="52"/>
      <c r="P25" s="52"/>
      <c r="U25" s="50"/>
      <c r="V25" s="50"/>
      <c r="W25" s="50"/>
      <c r="Y25" s="50"/>
      <c r="Z25" s="50"/>
      <c r="AA25" s="50"/>
      <c r="AB25" s="50"/>
      <c r="AC25" s="50"/>
      <c r="AD25" s="50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B25" s="52"/>
      <c r="BD25" s="52"/>
      <c r="BE25" s="52"/>
      <c r="BF25" s="52"/>
      <c r="BG25" s="52"/>
      <c r="BH25" s="52"/>
      <c r="BI25" s="52"/>
      <c r="BJ25" s="51"/>
      <c r="BK25" s="51"/>
      <c r="BL25" s="51"/>
      <c r="BM25" s="51"/>
      <c r="BN25" s="51"/>
      <c r="BO25" s="51"/>
      <c r="BP25" s="51"/>
      <c r="BQ25" s="51"/>
      <c r="BR25" s="51"/>
      <c r="BT25" s="52"/>
      <c r="BV25" s="52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0">
        <v>0</v>
      </c>
      <c r="DL25" s="50">
        <v>0.5</v>
      </c>
    </row>
    <row r="26" spans="1:116" ht="18" customHeight="1" x14ac:dyDescent="0.3">
      <c r="A26" s="54">
        <f t="shared" si="0"/>
        <v>1964</v>
      </c>
      <c r="B26" s="53">
        <v>0.61343967836036972</v>
      </c>
      <c r="C26" s="53">
        <v>0.38656032163963022</v>
      </c>
      <c r="D26" s="53">
        <v>0</v>
      </c>
      <c r="E26" s="56">
        <f>B26/($B26+$C26)</f>
        <v>0.61343967836036972</v>
      </c>
      <c r="F26" s="55">
        <f>C26/($B26+$C26)</f>
        <v>0.38656032163963022</v>
      </c>
      <c r="G26" s="52">
        <v>4.0218662861554219E-2</v>
      </c>
      <c r="H26" s="52"/>
      <c r="I26" s="52"/>
      <c r="J26" s="50">
        <v>0.17572805885653386</v>
      </c>
      <c r="K26" s="52"/>
      <c r="L26" s="52"/>
      <c r="M26" s="52">
        <v>-0.15317710178909588</v>
      </c>
      <c r="N26" s="52">
        <v>-0.16649565070011149</v>
      </c>
      <c r="O26" s="52">
        <v>-0.1121869583893321</v>
      </c>
      <c r="P26" s="52"/>
      <c r="Q26" s="52">
        <v>-0.15220543611652293</v>
      </c>
      <c r="R26" s="52">
        <v>-0.16401674674261923</v>
      </c>
      <c r="S26" s="52">
        <v>-0.11328117948078605</v>
      </c>
      <c r="T26" s="51"/>
      <c r="U26" s="50">
        <v>-0.14749860064144987</v>
      </c>
      <c r="V26" s="50">
        <v>-0.15317454987338128</v>
      </c>
      <c r="W26" s="50">
        <v>-5.4396333181927811E-2</v>
      </c>
      <c r="Y26" s="50">
        <v>0.4192754897590375</v>
      </c>
      <c r="Z26" s="50">
        <v>0.40993499734142985</v>
      </c>
      <c r="AA26" s="50">
        <v>0.33805915382673507</v>
      </c>
      <c r="AB26" s="50"/>
      <c r="AC26" s="50">
        <f>U26+AVERAGE(AU23:AU33)</f>
        <v>-0.194301610329288</v>
      </c>
      <c r="AD26" s="50">
        <f>AC26+(W26-U26)</f>
        <v>-0.10119934286976594</v>
      </c>
      <c r="AF26" s="52"/>
      <c r="AG26" s="52"/>
      <c r="AH26" s="52"/>
      <c r="AI26" s="52"/>
      <c r="AJ26" s="52"/>
      <c r="AK26" s="52"/>
      <c r="AL26" s="52"/>
      <c r="AM26" s="52">
        <v>-0.23749128456200336</v>
      </c>
      <c r="AN26" s="52">
        <v>-0.12968774377067396</v>
      </c>
      <c r="AO26" s="52">
        <v>-0.24246268402442822</v>
      </c>
      <c r="AP26" s="52">
        <v>-0.18859458973861126</v>
      </c>
      <c r="AQ26" s="52">
        <v>-0.40229892154232139</v>
      </c>
      <c r="AR26" s="52">
        <v>-0.32202331607698398</v>
      </c>
      <c r="AS26" s="52">
        <v>-0.32440796415195788</v>
      </c>
      <c r="AT26" s="52">
        <v>-0.23577581953900792</v>
      </c>
      <c r="AU26" s="52">
        <f>AS26-AQ26-0.1</f>
        <v>-2.2109042609636503E-2</v>
      </c>
      <c r="AV26" s="52"/>
      <c r="AW26" s="52">
        <v>0.61899999999999999</v>
      </c>
      <c r="AX26" s="52"/>
      <c r="AY26" s="52"/>
      <c r="AZ26" s="52">
        <v>0.77100000000000002</v>
      </c>
      <c r="BA26" s="52">
        <v>0.14053519964218142</v>
      </c>
      <c r="BB26" s="52">
        <v>8.9208086331685477E-3</v>
      </c>
      <c r="BC26" s="52">
        <v>2.3729312419891346E-2</v>
      </c>
      <c r="BD26" s="52"/>
      <c r="BE26" s="52"/>
      <c r="BF26" s="52">
        <v>0.66</v>
      </c>
      <c r="BG26" s="52">
        <v>0.62</v>
      </c>
      <c r="BH26" s="52">
        <v>0.52</v>
      </c>
      <c r="BI26" s="52">
        <f>BH26-AVERAGE(BF26:BG26)</f>
        <v>-0.12</v>
      </c>
      <c r="BJ26" s="51"/>
      <c r="BK26" s="51"/>
      <c r="BL26" s="51"/>
      <c r="BM26" s="51"/>
      <c r="BN26" s="51"/>
      <c r="BO26" s="51"/>
      <c r="BP26" s="51"/>
      <c r="BQ26" s="51"/>
      <c r="BR26" s="51"/>
      <c r="BT26" s="52"/>
      <c r="BV26" s="52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0">
        <v>0</v>
      </c>
      <c r="DL26" s="50">
        <v>0.5</v>
      </c>
    </row>
    <row r="27" spans="1:116" ht="18" customHeight="1" x14ac:dyDescent="0.3">
      <c r="A27" s="54">
        <f t="shared" si="0"/>
        <v>1965</v>
      </c>
      <c r="B27" s="12"/>
      <c r="C27" s="12"/>
      <c r="D27" s="12"/>
      <c r="E27" s="11"/>
      <c r="F27" s="10"/>
      <c r="G27" s="52"/>
      <c r="H27" s="52"/>
      <c r="I27" s="52"/>
      <c r="J27" s="50"/>
      <c r="K27" s="52"/>
      <c r="L27" s="52"/>
      <c r="M27" s="52"/>
      <c r="N27" s="52"/>
      <c r="O27" s="52"/>
      <c r="P27" s="52"/>
      <c r="U27" s="50"/>
      <c r="V27" s="50"/>
      <c r="W27" s="50"/>
      <c r="Y27" s="50"/>
      <c r="Z27" s="50"/>
      <c r="AA27" s="50"/>
      <c r="AB27" s="50"/>
      <c r="AC27" s="50"/>
      <c r="AD27" s="50"/>
      <c r="AF27" s="52">
        <v>-6.7994704818464202E-2</v>
      </c>
      <c r="AG27" s="52">
        <v>1.351369968122057E-2</v>
      </c>
      <c r="AH27" s="52">
        <v>-7.0592972953057609E-2</v>
      </c>
      <c r="AI27" s="52">
        <v>-1.8502208520412809E-2</v>
      </c>
      <c r="AJ27" s="52">
        <v>-0.13224413187586093</v>
      </c>
      <c r="AK27" s="52">
        <v>-0.12023642810397854</v>
      </c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>
        <v>0.84319999999999995</v>
      </c>
      <c r="AY27" s="52"/>
      <c r="AZ27" s="52"/>
      <c r="BB27" s="52"/>
      <c r="BD27" s="52"/>
      <c r="BE27" s="52"/>
      <c r="BF27" s="52"/>
      <c r="BG27" s="52"/>
      <c r="BH27" s="52"/>
      <c r="BI27" s="52"/>
      <c r="BJ27" s="51"/>
      <c r="BK27" s="51"/>
      <c r="BL27" s="51"/>
      <c r="BM27" s="51"/>
      <c r="BN27" s="51"/>
      <c r="BO27" s="51"/>
      <c r="BP27" s="51"/>
      <c r="BQ27" s="51"/>
      <c r="BR27" s="51"/>
      <c r="BT27" s="52"/>
      <c r="BV27" s="52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0">
        <v>0</v>
      </c>
      <c r="DL27" s="50">
        <v>0.5</v>
      </c>
    </row>
    <row r="28" spans="1:116" ht="18" customHeight="1" x14ac:dyDescent="0.3">
      <c r="A28" s="54">
        <f t="shared" si="0"/>
        <v>1966</v>
      </c>
      <c r="B28" s="53"/>
      <c r="C28" s="53"/>
      <c r="D28" s="53"/>
      <c r="E28" s="56"/>
      <c r="F28" s="55"/>
      <c r="G28" s="52"/>
      <c r="H28" s="52"/>
      <c r="I28" s="52"/>
      <c r="J28" s="50"/>
      <c r="K28" s="52"/>
      <c r="L28" s="52"/>
      <c r="M28" s="52"/>
      <c r="N28" s="52"/>
      <c r="O28" s="52"/>
      <c r="P28" s="52"/>
      <c r="U28" s="50"/>
      <c r="V28" s="50"/>
      <c r="W28" s="50"/>
      <c r="Y28" s="50"/>
      <c r="Z28" s="50"/>
      <c r="AA28" s="50"/>
      <c r="AB28" s="50"/>
      <c r="AC28" s="50"/>
      <c r="AD28" s="50"/>
      <c r="AF28" s="52"/>
      <c r="AG28" s="52"/>
      <c r="AH28" s="52"/>
      <c r="AI28" s="52"/>
      <c r="AJ28" s="52"/>
      <c r="AK28" s="52"/>
      <c r="AL28" s="52"/>
      <c r="AM28" s="52">
        <v>-0.21117365871732013</v>
      </c>
      <c r="AN28" s="52">
        <v>-9.6215397626237931E-2</v>
      </c>
      <c r="AO28" s="52">
        <v>-0.22081668782984637</v>
      </c>
      <c r="AP28" s="52">
        <v>-0.14493049506941935</v>
      </c>
      <c r="AQ28" s="52">
        <v>-0.39893056707313257</v>
      </c>
      <c r="AR28" s="52">
        <v>-0.31507222552319125</v>
      </c>
      <c r="AS28" s="52">
        <v>-0.30356194891523791</v>
      </c>
      <c r="AT28" s="52">
        <v>-0.23305046244353081</v>
      </c>
      <c r="AU28" s="52">
        <f>AS28-AQ28-0.1</f>
        <v>-4.6313818421053476E-3</v>
      </c>
      <c r="AV28" s="52"/>
      <c r="AW28" s="52"/>
      <c r="AX28" s="52"/>
      <c r="AY28" s="52"/>
      <c r="AZ28" s="52">
        <v>0.75800000000000001</v>
      </c>
      <c r="BB28" s="52"/>
      <c r="BC28" s="52">
        <v>3.5338249802589428E-2</v>
      </c>
      <c r="BD28" s="52"/>
      <c r="BE28" s="52"/>
      <c r="BF28" s="52"/>
      <c r="BG28" s="52"/>
      <c r="BH28" s="52"/>
      <c r="BI28" s="52"/>
      <c r="BJ28" s="51"/>
      <c r="BK28" s="51"/>
      <c r="BL28" s="51"/>
      <c r="BM28" s="51"/>
      <c r="BN28" s="51"/>
      <c r="BO28" s="51"/>
      <c r="BP28" s="51"/>
      <c r="BQ28" s="51"/>
      <c r="BR28" s="51"/>
      <c r="BT28" s="52"/>
      <c r="BV28" s="52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0">
        <v>0</v>
      </c>
      <c r="DL28" s="50">
        <v>0.5</v>
      </c>
    </row>
    <row r="29" spans="1:116" ht="18" customHeight="1" x14ac:dyDescent="0.3">
      <c r="A29" s="54">
        <f t="shared" si="0"/>
        <v>1967</v>
      </c>
      <c r="B29" s="53"/>
      <c r="C29" s="53"/>
      <c r="D29" s="53"/>
      <c r="E29" s="56"/>
      <c r="F29" s="55"/>
      <c r="G29" s="52"/>
      <c r="H29" s="52"/>
      <c r="I29" s="52"/>
      <c r="J29" s="50"/>
      <c r="K29" s="52"/>
      <c r="L29" s="52"/>
      <c r="M29" s="52"/>
      <c r="N29" s="52"/>
      <c r="O29" s="52"/>
      <c r="P29" s="52"/>
      <c r="U29" s="50"/>
      <c r="V29" s="50"/>
      <c r="W29" s="50"/>
      <c r="Y29" s="50"/>
      <c r="Z29" s="50"/>
      <c r="AA29" s="50"/>
      <c r="AB29" s="50"/>
      <c r="AC29" s="50"/>
      <c r="AD29" s="50"/>
      <c r="AF29" s="52">
        <v>-5.0456751202025724E-2</v>
      </c>
      <c r="AG29" s="52">
        <v>4.4701460431833984E-2</v>
      </c>
      <c r="AH29" s="52">
        <v>-9.2889842586353188E-2</v>
      </c>
      <c r="AI29" s="52">
        <v>5.7591921651700267E-3</v>
      </c>
      <c r="AJ29" s="52">
        <v>-0.13443720104603052</v>
      </c>
      <c r="AK29" s="52">
        <v>-0.12987997344807567</v>
      </c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>
        <v>0.80920000000000003</v>
      </c>
      <c r="AZ29" s="52"/>
      <c r="BB29" s="52">
        <v>4.2234739661216741E-2</v>
      </c>
      <c r="BD29" s="52"/>
      <c r="BE29" s="52"/>
      <c r="BF29" s="52"/>
      <c r="BG29" s="52"/>
      <c r="BH29" s="52"/>
      <c r="BI29" s="52"/>
      <c r="BJ29" s="51"/>
      <c r="BK29" s="51"/>
      <c r="BL29" s="51"/>
      <c r="BM29" s="51"/>
      <c r="BN29" s="51"/>
      <c r="BO29" s="51"/>
      <c r="BP29" s="51"/>
      <c r="BQ29" s="51"/>
      <c r="BR29" s="51"/>
      <c r="BT29" s="52"/>
      <c r="BV29" s="52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0">
        <v>0</v>
      </c>
      <c r="DL29" s="50">
        <v>0.5</v>
      </c>
    </row>
    <row r="30" spans="1:116" ht="18" customHeight="1" x14ac:dyDescent="0.3">
      <c r="A30" s="54">
        <f t="shared" si="0"/>
        <v>1968</v>
      </c>
      <c r="B30" s="53">
        <v>0.42718706493994313</v>
      </c>
      <c r="C30" s="53">
        <v>0.43415743689121472</v>
      </c>
      <c r="D30" s="53">
        <v>0.13865549816884215</v>
      </c>
      <c r="E30" s="56">
        <f>B30/($B30+$C30)</f>
        <v>0.49595378391778605</v>
      </c>
      <c r="F30" s="55">
        <f>C30/($B30+$C30)</f>
        <v>0.504046216082214</v>
      </c>
      <c r="G30" s="52">
        <v>1.9082809721584534E-2</v>
      </c>
      <c r="H30" s="52"/>
      <c r="I30" s="52"/>
      <c r="J30" s="50">
        <v>3.0810947296351525E-2</v>
      </c>
      <c r="K30" s="52"/>
      <c r="L30" s="52"/>
      <c r="M30" s="52">
        <v>-0.11034233855242903</v>
      </c>
      <c r="N30" s="52">
        <v>-0.11912770775224933</v>
      </c>
      <c r="O30" s="52">
        <v>-7.7212597501671837E-2</v>
      </c>
      <c r="P30" s="52"/>
      <c r="Q30" s="52">
        <v>-8.7357891823025932E-2</v>
      </c>
      <c r="R30" s="52">
        <v>-9.4441858384943886E-2</v>
      </c>
      <c r="S30" s="52">
        <v>-5.1290604517681984E-2</v>
      </c>
      <c r="T30" s="51"/>
      <c r="U30" s="50">
        <v>-0.16566733540452366</v>
      </c>
      <c r="V30" s="50">
        <v>-0.17114759783089845</v>
      </c>
      <c r="W30" s="50">
        <v>-9.584777171443698E-2</v>
      </c>
      <c r="Y30" s="50">
        <v>0.48318840548615088</v>
      </c>
      <c r="Z30" s="50">
        <v>0.47867361614798742</v>
      </c>
      <c r="AA30" s="50">
        <v>0.43843122595732464</v>
      </c>
      <c r="AB30" s="50"/>
      <c r="AC30" s="50">
        <f>U30+AVERAGE(AU27:AU37)</f>
        <v>-0.23675020156789989</v>
      </c>
      <c r="AD30" s="50">
        <f>AC30+(W30-U30)</f>
        <v>-0.1669306378778132</v>
      </c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>
        <v>0.60899999999999999</v>
      </c>
      <c r="AX30" s="52"/>
      <c r="AY30" s="52">
        <v>0.79959999999999998</v>
      </c>
      <c r="AZ30" s="52"/>
      <c r="BA30" s="52">
        <v>0.15520725250244144</v>
      </c>
      <c r="BB30" s="52"/>
      <c r="BD30" s="52"/>
      <c r="BE30" s="52"/>
      <c r="BF30" s="52"/>
      <c r="BG30" s="52"/>
      <c r="BH30" s="52"/>
      <c r="BI30" s="52"/>
      <c r="BJ30" s="51"/>
      <c r="BK30" s="51"/>
      <c r="BL30" s="51"/>
      <c r="BM30" s="51"/>
      <c r="BN30" s="51"/>
      <c r="BO30" s="51"/>
      <c r="BP30" s="51"/>
      <c r="BQ30" s="51"/>
      <c r="BR30" s="51"/>
      <c r="BT30" s="52"/>
      <c r="BV30" s="52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0">
        <v>0</v>
      </c>
      <c r="DL30" s="50">
        <v>0.5</v>
      </c>
    </row>
    <row r="31" spans="1:116" ht="18" customHeight="1" x14ac:dyDescent="0.3">
      <c r="A31" s="54">
        <f t="shared" si="0"/>
        <v>1969</v>
      </c>
      <c r="B31" s="12"/>
      <c r="C31" s="12"/>
      <c r="D31" s="12"/>
      <c r="E31" s="11"/>
      <c r="F31" s="10"/>
      <c r="G31" s="52"/>
      <c r="H31" s="52"/>
      <c r="I31" s="52"/>
      <c r="J31" s="50"/>
      <c r="K31" s="52"/>
      <c r="L31" s="52"/>
      <c r="M31" s="52"/>
      <c r="N31" s="52"/>
      <c r="O31" s="52"/>
      <c r="P31" s="52"/>
      <c r="U31" s="50"/>
      <c r="V31" s="50"/>
      <c r="W31" s="50"/>
      <c r="Y31" s="50"/>
      <c r="Z31" s="50"/>
      <c r="AA31" s="50"/>
      <c r="AB31" s="50"/>
      <c r="AC31" s="50"/>
      <c r="AD31" s="50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>
        <v>0.77590000000000003</v>
      </c>
      <c r="AY31" s="52"/>
      <c r="AZ31" s="52"/>
      <c r="BB31" s="52"/>
      <c r="BD31" s="52"/>
      <c r="BE31" s="52"/>
      <c r="BF31" s="52"/>
      <c r="BG31" s="52"/>
      <c r="BH31" s="52"/>
      <c r="BI31" s="52"/>
      <c r="BJ31" s="51"/>
      <c r="BK31" s="51"/>
      <c r="BL31" s="51"/>
      <c r="BM31" s="51"/>
      <c r="BN31" s="51"/>
      <c r="BO31" s="51"/>
      <c r="BP31" s="51"/>
      <c r="BQ31" s="51"/>
      <c r="BR31" s="51"/>
      <c r="BT31" s="52"/>
      <c r="BV31" s="52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0">
        <v>0</v>
      </c>
      <c r="DL31" s="50">
        <v>0.5</v>
      </c>
    </row>
    <row r="32" spans="1:116" ht="18" customHeight="1" x14ac:dyDescent="0.3">
      <c r="A32" s="54">
        <f t="shared" si="0"/>
        <v>1970</v>
      </c>
      <c r="B32" s="53"/>
      <c r="C32" s="53"/>
      <c r="D32" s="53"/>
      <c r="E32" s="56"/>
      <c r="F32" s="55"/>
      <c r="G32" s="52"/>
      <c r="H32" s="52"/>
      <c r="I32" s="52"/>
      <c r="J32" s="50"/>
      <c r="K32" s="52"/>
      <c r="L32" s="52"/>
      <c r="M32" s="52"/>
      <c r="N32" s="52"/>
      <c r="O32" s="52"/>
      <c r="P32" s="52"/>
      <c r="U32" s="50"/>
      <c r="V32" s="50"/>
      <c r="W32" s="50"/>
      <c r="Y32" s="50"/>
      <c r="Z32" s="50"/>
      <c r="AA32" s="50"/>
      <c r="AB32" s="50"/>
      <c r="AC32" s="50"/>
      <c r="AD32" s="50"/>
      <c r="AF32" s="14"/>
      <c r="AG32" s="14"/>
      <c r="AH32" s="14"/>
      <c r="AI32" s="14"/>
      <c r="AJ32" s="14"/>
      <c r="AK32" s="14"/>
      <c r="AL32" s="14"/>
      <c r="AM32" s="52">
        <v>-0.12041227868783907</v>
      </c>
      <c r="AN32" s="52">
        <v>-4.8037878430092495E-2</v>
      </c>
      <c r="AO32" s="52">
        <v>-0.13136911442795188</v>
      </c>
      <c r="AP32" s="52">
        <v>-0.12552322920933809</v>
      </c>
      <c r="AQ32" s="52">
        <v>-0.23116702820653354</v>
      </c>
      <c r="AR32" s="52">
        <v>-0.16310011890992876</v>
      </c>
      <c r="AS32" s="52">
        <v>-0.34483563281830609</v>
      </c>
      <c r="AT32" s="52">
        <v>-0.2681030054846546</v>
      </c>
      <c r="AU32" s="52">
        <f>AS32-AQ32</f>
        <v>-0.11366860461177256</v>
      </c>
      <c r="AV32" s="52"/>
      <c r="AW32" s="52"/>
      <c r="AX32" s="52"/>
      <c r="AY32" s="52"/>
      <c r="AZ32" s="52">
        <v>0.72799999999999998</v>
      </c>
      <c r="BB32" s="14"/>
      <c r="BC32" s="52">
        <v>1.5273120999336226E-2</v>
      </c>
      <c r="BD32" s="14"/>
      <c r="BE32" s="14"/>
      <c r="BF32" s="12"/>
      <c r="BG32" s="12"/>
      <c r="BH32" s="12"/>
      <c r="BI32" s="12"/>
      <c r="BJ32" s="13"/>
      <c r="BK32" s="13"/>
      <c r="BL32" s="13"/>
      <c r="BM32" s="13"/>
      <c r="BN32" s="13"/>
      <c r="BO32" s="13"/>
      <c r="BP32" s="13"/>
      <c r="BQ32" s="13"/>
      <c r="BR32" s="13"/>
      <c r="BT32" s="12"/>
      <c r="BV32" s="12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50">
        <v>0</v>
      </c>
      <c r="DL32" s="50">
        <v>0.5</v>
      </c>
    </row>
    <row r="33" spans="1:116" ht="18" customHeight="1" x14ac:dyDescent="0.3">
      <c r="A33" s="54">
        <f t="shared" si="0"/>
        <v>1971</v>
      </c>
      <c r="B33" s="53"/>
      <c r="C33" s="53"/>
      <c r="D33" s="53"/>
      <c r="E33" s="56"/>
      <c r="F33" s="55"/>
      <c r="G33" s="52"/>
      <c r="H33" s="52"/>
      <c r="I33" s="52"/>
      <c r="J33" s="50"/>
      <c r="K33" s="52"/>
      <c r="L33" s="52"/>
      <c r="M33" s="52"/>
      <c r="N33" s="52"/>
      <c r="O33" s="52"/>
      <c r="P33" s="52"/>
      <c r="U33" s="50"/>
      <c r="V33" s="50"/>
      <c r="W33" s="50"/>
      <c r="Y33" s="50"/>
      <c r="Z33" s="50"/>
      <c r="AA33" s="50"/>
      <c r="AB33" s="50"/>
      <c r="AC33" s="50"/>
      <c r="AD33" s="50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B33" s="52"/>
      <c r="BD33" s="52"/>
      <c r="BE33" s="52"/>
      <c r="BF33" s="52"/>
      <c r="BG33" s="52"/>
      <c r="BH33" s="52"/>
      <c r="BI33" s="52"/>
      <c r="BJ33" s="51"/>
      <c r="BK33" s="51"/>
      <c r="BL33" s="51"/>
      <c r="BM33" s="51"/>
      <c r="BN33" s="51"/>
      <c r="BO33" s="51"/>
      <c r="BP33" s="51"/>
      <c r="BQ33" s="51"/>
      <c r="BR33" s="51"/>
      <c r="BT33" s="52"/>
      <c r="BV33" s="52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0">
        <v>0</v>
      </c>
      <c r="DL33" s="50">
        <v>0.5</v>
      </c>
    </row>
    <row r="34" spans="1:116" ht="18" customHeight="1" x14ac:dyDescent="0.3">
      <c r="A34" s="54">
        <f t="shared" si="0"/>
        <v>1972</v>
      </c>
      <c r="B34" s="53">
        <v>0.37533357864584049</v>
      </c>
      <c r="C34" s="53">
        <v>0.60693243211910508</v>
      </c>
      <c r="D34" s="53">
        <v>1.7733989235054474E-2</v>
      </c>
      <c r="E34" s="56">
        <f>B34/($B34+$C34)</f>
        <v>0.38210991170665387</v>
      </c>
      <c r="F34" s="55">
        <f>C34/($B34+$C34)</f>
        <v>0.61789008829334613</v>
      </c>
      <c r="G34" s="52">
        <v>6.7893123969995389E-2</v>
      </c>
      <c r="H34" s="52"/>
      <c r="I34" s="52"/>
      <c r="J34" s="50">
        <v>0.12131029197255619</v>
      </c>
      <c r="K34" s="52"/>
      <c r="L34" s="52"/>
      <c r="M34" s="52">
        <v>-3.292774030138737E-2</v>
      </c>
      <c r="N34" s="52">
        <v>-4.1250211404196123E-2</v>
      </c>
      <c r="O34" s="52">
        <v>6.1945932999420954E-3</v>
      </c>
      <c r="P34" s="52"/>
      <c r="Q34" s="52">
        <v>-1.602046272225733E-2</v>
      </c>
      <c r="R34" s="52">
        <v>-2.1365809525610232E-2</v>
      </c>
      <c r="S34" s="52">
        <v>2.60667529411393E-2</v>
      </c>
      <c r="T34" s="51"/>
      <c r="U34" s="50">
        <v>-0.16037756784833793</v>
      </c>
      <c r="V34" s="50">
        <v>-0.14996705236963859</v>
      </c>
      <c r="W34" s="50">
        <v>-0.12990768363778588</v>
      </c>
      <c r="Y34" s="50">
        <v>0.50877973217621031</v>
      </c>
      <c r="Z34" s="50">
        <v>0.49990550753002122</v>
      </c>
      <c r="AA34" s="50">
        <v>0.48762558497371328</v>
      </c>
      <c r="AB34" s="50"/>
      <c r="AC34" s="50">
        <f>U34+AVERAGE(AU31:AU41)</f>
        <v>-0.26792933342133063</v>
      </c>
      <c r="AD34" s="50">
        <f>AC34+(W34-U34)</f>
        <v>-0.23745944921077858</v>
      </c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>
        <v>0.55200000000000005</v>
      </c>
      <c r="AX34" s="52"/>
      <c r="AY34" s="52"/>
      <c r="AZ34" s="52"/>
      <c r="BA34" s="52">
        <v>0.17110416889190677</v>
      </c>
      <c r="BB34" s="52"/>
      <c r="BD34" s="52"/>
      <c r="BE34" s="52"/>
      <c r="BF34" s="52"/>
      <c r="BG34" s="52"/>
      <c r="BH34" s="52"/>
      <c r="BI34" s="52">
        <v>-0.08</v>
      </c>
      <c r="BJ34" s="51"/>
      <c r="BK34" s="51"/>
      <c r="BL34" s="51"/>
      <c r="BM34" s="51"/>
      <c r="BN34" s="51"/>
      <c r="BO34" s="51"/>
      <c r="BP34" s="51"/>
      <c r="BQ34" s="51"/>
      <c r="BR34" s="51"/>
      <c r="BT34" s="52"/>
      <c r="BV34" s="52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0">
        <v>0</v>
      </c>
      <c r="DL34" s="50">
        <v>0.5</v>
      </c>
    </row>
    <row r="35" spans="1:116" ht="18" customHeight="1" x14ac:dyDescent="0.3">
      <c r="A35" s="54">
        <f t="shared" si="0"/>
        <v>1973</v>
      </c>
      <c r="B35" s="12"/>
      <c r="C35" s="12"/>
      <c r="D35" s="12"/>
      <c r="E35" s="11"/>
      <c r="F35" s="10"/>
      <c r="G35" s="52"/>
      <c r="H35" s="52"/>
      <c r="I35" s="52"/>
      <c r="J35" s="50"/>
      <c r="K35" s="52"/>
      <c r="L35" s="52"/>
      <c r="M35" s="52"/>
      <c r="N35" s="52"/>
      <c r="O35" s="52"/>
      <c r="P35" s="52"/>
      <c r="U35" s="50"/>
      <c r="V35" s="50"/>
      <c r="W35" s="50"/>
      <c r="Y35" s="50"/>
      <c r="Z35" s="50"/>
      <c r="AA35" s="50"/>
      <c r="AB35" s="50"/>
      <c r="AC35" s="50"/>
      <c r="AD35" s="50"/>
      <c r="AF35" s="52">
        <v>-3.8651371703616988E-2</v>
      </c>
      <c r="AG35" s="52">
        <v>3.3019235536870875E-2</v>
      </c>
      <c r="AH35" s="52">
        <v>-4.2147935952964795E-2</v>
      </c>
      <c r="AI35" s="52">
        <v>2.7748432753021812E-2</v>
      </c>
      <c r="AJ35" s="52">
        <v>-0.14988260136710274</v>
      </c>
      <c r="AK35" s="52">
        <v>-7.7395751636122168E-2</v>
      </c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>
        <v>0.81240000000000001</v>
      </c>
      <c r="AZ35" s="52"/>
      <c r="BB35" s="52">
        <v>2.2670468688011203E-2</v>
      </c>
      <c r="BD35" s="52"/>
      <c r="BE35" s="52"/>
      <c r="BF35" s="52"/>
      <c r="BG35" s="52"/>
      <c r="BH35" s="52"/>
      <c r="BI35" s="52"/>
      <c r="BJ35" s="51"/>
      <c r="BK35" s="51"/>
      <c r="BL35" s="51"/>
      <c r="BM35" s="51"/>
      <c r="BN35" s="51"/>
      <c r="BO35" s="51"/>
      <c r="BP35" s="51"/>
      <c r="BQ35" s="51"/>
      <c r="BR35" s="51"/>
      <c r="BT35" s="52"/>
      <c r="BV35" s="52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0">
        <v>0</v>
      </c>
      <c r="DL35" s="50">
        <v>0.5</v>
      </c>
    </row>
    <row r="36" spans="1:116" ht="18" customHeight="1" x14ac:dyDescent="0.3">
      <c r="A36" s="54">
        <f t="shared" si="0"/>
        <v>1974</v>
      </c>
      <c r="B36" s="53"/>
      <c r="C36" s="53"/>
      <c r="D36" s="53"/>
      <c r="E36" s="56"/>
      <c r="F36" s="55"/>
      <c r="G36" s="52"/>
      <c r="H36" s="52"/>
      <c r="I36" s="52"/>
      <c r="J36" s="50"/>
      <c r="K36" s="52"/>
      <c r="L36" s="52"/>
      <c r="M36" s="52"/>
      <c r="N36" s="52"/>
      <c r="O36" s="52"/>
      <c r="P36" s="52"/>
      <c r="U36" s="50"/>
      <c r="V36" s="50"/>
      <c r="W36" s="50"/>
      <c r="Y36" s="50"/>
      <c r="Z36" s="50"/>
      <c r="AA36" s="50"/>
      <c r="AB36" s="50"/>
      <c r="AC36" s="50"/>
      <c r="AD36" s="50"/>
      <c r="AF36" s="52">
        <v>8.0515281483861667E-4</v>
      </c>
      <c r="AG36" s="52">
        <v>5.7048487121470086E-2</v>
      </c>
      <c r="AH36" s="52">
        <v>-1.8057982981227599E-3</v>
      </c>
      <c r="AI36" s="52">
        <v>5.1504321073816757E-2</v>
      </c>
      <c r="AJ36" s="52">
        <v>-0.11227475272284604</v>
      </c>
      <c r="AK36" s="52">
        <v>-6.6562678095146127E-2</v>
      </c>
      <c r="AL36" s="52"/>
      <c r="AM36" s="52">
        <v>-8.6052673913162597E-2</v>
      </c>
      <c r="AN36" s="52">
        <v>-1.8061231344201539E-2</v>
      </c>
      <c r="AO36" s="52">
        <v>-9.8289912033994786E-2</v>
      </c>
      <c r="AP36" s="52">
        <v>-8.7274459238508684E-2</v>
      </c>
      <c r="AQ36" s="52">
        <v>-0.23859985876291498</v>
      </c>
      <c r="AR36" s="52">
        <v>-0.18754236645473416</v>
      </c>
      <c r="AS36" s="52">
        <v>-0.38354847079916571</v>
      </c>
      <c r="AT36" s="52">
        <v>-0.29984592364294405</v>
      </c>
      <c r="AU36" s="52">
        <f>AS36-AQ36+0.05</f>
        <v>-9.4948612036250726E-2</v>
      </c>
      <c r="AV36" s="52"/>
      <c r="AW36" s="52"/>
      <c r="AX36" s="52">
        <v>0.87329999999999997</v>
      </c>
      <c r="AY36" s="52"/>
      <c r="AZ36" s="52">
        <v>0.76800000000000002</v>
      </c>
      <c r="BB36" s="52">
        <v>2.3537805676460272E-2</v>
      </c>
      <c r="BC36" s="52">
        <v>5.4073119163513206E-2</v>
      </c>
      <c r="BD36" s="52"/>
      <c r="BE36" s="52"/>
      <c r="BF36" s="52"/>
      <c r="BG36" s="52"/>
      <c r="BH36" s="52"/>
      <c r="BI36" s="52"/>
      <c r="BJ36" s="51"/>
      <c r="BK36" s="51"/>
      <c r="BL36" s="51"/>
      <c r="BM36" s="51"/>
      <c r="BN36" s="51"/>
      <c r="BO36" s="51"/>
      <c r="BP36" s="51"/>
      <c r="BQ36" s="51"/>
      <c r="BR36" s="51"/>
      <c r="BT36" s="52"/>
      <c r="BV36" s="52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0">
        <v>0</v>
      </c>
      <c r="DL36" s="50">
        <v>0.5</v>
      </c>
    </row>
    <row r="37" spans="1:116" ht="18" customHeight="1" x14ac:dyDescent="0.3">
      <c r="A37" s="54">
        <f t="shared" si="0"/>
        <v>1975</v>
      </c>
      <c r="B37" s="53"/>
      <c r="C37" s="53"/>
      <c r="D37" s="53"/>
      <c r="E37" s="56"/>
      <c r="F37" s="55"/>
      <c r="G37" s="52"/>
      <c r="H37" s="52"/>
      <c r="I37" s="52"/>
      <c r="J37" s="50"/>
      <c r="K37" s="52"/>
      <c r="L37" s="52"/>
      <c r="M37" s="52"/>
      <c r="N37" s="52"/>
      <c r="O37" s="52"/>
      <c r="P37" s="52"/>
      <c r="U37" s="50"/>
      <c r="V37" s="50"/>
      <c r="W37" s="50"/>
      <c r="Y37" s="50"/>
      <c r="Z37" s="50"/>
      <c r="AA37" s="50"/>
      <c r="AB37" s="50"/>
      <c r="AC37" s="50"/>
      <c r="AD37" s="50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B37" s="52"/>
      <c r="BD37" s="52"/>
      <c r="BE37" s="52"/>
      <c r="BF37" s="52"/>
      <c r="BG37" s="52"/>
      <c r="BH37" s="52"/>
      <c r="BI37" s="52"/>
      <c r="BJ37" s="51"/>
      <c r="BK37" s="51"/>
      <c r="BL37" s="51"/>
      <c r="BM37" s="51"/>
      <c r="BN37" s="51"/>
      <c r="BO37" s="51"/>
      <c r="BP37" s="51"/>
      <c r="BQ37" s="51"/>
      <c r="BR37" s="51"/>
      <c r="BT37" s="52"/>
      <c r="BV37" s="52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0">
        <v>0</v>
      </c>
      <c r="DL37" s="50">
        <v>0.5</v>
      </c>
    </row>
    <row r="38" spans="1:116" ht="18" customHeight="1" x14ac:dyDescent="0.3">
      <c r="A38" s="54">
        <f t="shared" si="0"/>
        <v>1976</v>
      </c>
      <c r="B38" s="53">
        <v>0.50064763563548431</v>
      </c>
      <c r="C38" s="53">
        <v>0.48001184807144953</v>
      </c>
      <c r="D38" s="53">
        <v>1.9340516293066219E-2</v>
      </c>
      <c r="E38" s="56">
        <f>B38/($B38+$C38)</f>
        <v>0.51052138275664793</v>
      </c>
      <c r="F38" s="55">
        <f>C38/($B38+$C38)</f>
        <v>0.48947861724335212</v>
      </c>
      <c r="G38" s="52">
        <v>4.2491418168097282E-2</v>
      </c>
      <c r="H38" s="52"/>
      <c r="I38" s="52"/>
      <c r="J38" s="50">
        <v>3.9455795532605219E-2</v>
      </c>
      <c r="K38" s="52"/>
      <c r="L38" s="52"/>
      <c r="M38" s="52">
        <v>-6.3333028569046657E-2</v>
      </c>
      <c r="N38" s="52">
        <v>-6.9257758967214089E-2</v>
      </c>
      <c r="O38" s="52">
        <v>2.2590976419891561E-3</v>
      </c>
      <c r="P38" s="52"/>
      <c r="Q38" s="52">
        <v>-4.8564801180830064E-2</v>
      </c>
      <c r="R38" s="52">
        <v>-5.0342609796524301E-2</v>
      </c>
      <c r="S38" s="52">
        <v>1.7945280284057976E-2</v>
      </c>
      <c r="T38" s="51"/>
      <c r="U38" s="50">
        <v>-0.2319881964868524</v>
      </c>
      <c r="V38" s="50">
        <v>-0.23689530491476382</v>
      </c>
      <c r="W38" s="50">
        <v>-0.1652622360650729</v>
      </c>
      <c r="Y38" s="50">
        <v>0.43905189048609639</v>
      </c>
      <c r="Z38" s="50">
        <v>0.43802950215804726</v>
      </c>
      <c r="AA38" s="50">
        <v>0.36681255027529774</v>
      </c>
      <c r="AB38" s="50"/>
      <c r="AC38" s="50">
        <f>U38+AVERAGE(AU45:AU46)</f>
        <v>-0.30513764967224033</v>
      </c>
      <c r="AD38" s="50">
        <f>AC38+(W38-U38)</f>
        <v>-0.23841168925046083</v>
      </c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>
        <v>0.53500000000000003</v>
      </c>
      <c r="AX38" s="52"/>
      <c r="AY38" s="52"/>
      <c r="AZ38" s="52"/>
      <c r="BA38" s="52">
        <v>0.14525077342987064</v>
      </c>
      <c r="BB38" s="52"/>
      <c r="BD38" s="52"/>
      <c r="BE38" s="52"/>
      <c r="BF38" s="52"/>
      <c r="BG38" s="52"/>
      <c r="BH38" s="52"/>
      <c r="BI38" s="52"/>
      <c r="BJ38" s="51"/>
      <c r="BK38" s="51"/>
      <c r="BL38" s="51"/>
      <c r="BM38" s="51"/>
      <c r="BN38" s="51"/>
      <c r="BO38" s="51"/>
      <c r="BP38" s="51"/>
      <c r="BQ38" s="51"/>
      <c r="BR38" s="51"/>
      <c r="BT38" s="52"/>
      <c r="BV38" s="52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0">
        <v>0</v>
      </c>
      <c r="DL38" s="50">
        <v>0.5</v>
      </c>
    </row>
    <row r="39" spans="1:116" ht="18" customHeight="1" x14ac:dyDescent="0.3">
      <c r="A39" s="54">
        <f t="shared" si="0"/>
        <v>1977</v>
      </c>
      <c r="B39" s="12"/>
      <c r="C39" s="12"/>
      <c r="D39" s="12"/>
      <c r="E39" s="11"/>
      <c r="F39" s="10"/>
      <c r="G39" s="52"/>
      <c r="H39" s="52"/>
      <c r="I39" s="52"/>
      <c r="J39" s="50"/>
      <c r="K39" s="52"/>
      <c r="L39" s="52"/>
      <c r="M39" s="52"/>
      <c r="N39" s="52"/>
      <c r="O39" s="52"/>
      <c r="P39" s="52"/>
      <c r="U39" s="50"/>
      <c r="V39" s="50"/>
      <c r="W39" s="50"/>
      <c r="Y39" s="50"/>
      <c r="Z39" s="50"/>
      <c r="AA39" s="50"/>
      <c r="AB39" s="50"/>
      <c r="AC39" s="50"/>
      <c r="AD39" s="50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B39" s="52"/>
      <c r="BD39" s="52"/>
      <c r="BE39" s="52"/>
      <c r="BF39" s="52"/>
      <c r="BG39" s="52"/>
      <c r="BH39" s="52"/>
      <c r="BI39" s="52"/>
      <c r="BJ39" s="51"/>
      <c r="BK39" s="51"/>
      <c r="BL39" s="51"/>
      <c r="BM39" s="51"/>
      <c r="BN39" s="51"/>
      <c r="BO39" s="51"/>
      <c r="BP39" s="51"/>
      <c r="BQ39" s="51"/>
      <c r="BR39" s="51"/>
      <c r="BT39" s="52"/>
      <c r="BV39" s="52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0">
        <v>0</v>
      </c>
      <c r="DL39" s="50">
        <v>0.5</v>
      </c>
    </row>
    <row r="40" spans="1:116" ht="18" customHeight="1" x14ac:dyDescent="0.3">
      <c r="A40" s="54">
        <f t="shared" ref="A40:A71" si="1">A39+1</f>
        <v>1978</v>
      </c>
      <c r="B40" s="53"/>
      <c r="C40" s="53"/>
      <c r="D40" s="53"/>
      <c r="E40" s="56"/>
      <c r="F40" s="55"/>
      <c r="G40" s="52"/>
      <c r="H40" s="52"/>
      <c r="I40" s="52"/>
      <c r="J40" s="50"/>
      <c r="K40" s="52"/>
      <c r="L40" s="52"/>
      <c r="M40" s="52"/>
      <c r="N40" s="52"/>
      <c r="O40" s="52"/>
      <c r="P40" s="52"/>
      <c r="U40" s="50"/>
      <c r="V40" s="50"/>
      <c r="W40" s="50"/>
      <c r="Y40" s="50"/>
      <c r="Z40" s="50"/>
      <c r="AA40" s="50"/>
      <c r="AB40" s="50"/>
      <c r="AC40" s="50"/>
      <c r="AD40" s="50"/>
      <c r="AF40" s="52">
        <v>-1.3074857960086228E-2</v>
      </c>
      <c r="AG40" s="52">
        <v>3.7494616712119906E-2</v>
      </c>
      <c r="AH40" s="52">
        <v>-1.7165073737302101E-2</v>
      </c>
      <c r="AI40" s="52">
        <v>3.1888356471467247E-2</v>
      </c>
      <c r="AJ40" s="52">
        <v>-0.15238048964076567</v>
      </c>
      <c r="AK40" s="52">
        <v>-8.4298816945388905E-2</v>
      </c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>
        <v>0.82779999999999998</v>
      </c>
      <c r="AZ40" s="52"/>
      <c r="BB40" s="52">
        <v>2.0625716447830206E-2</v>
      </c>
      <c r="BD40" s="52"/>
      <c r="BE40" s="52"/>
      <c r="BF40" s="52"/>
      <c r="BG40" s="52"/>
      <c r="BH40" s="52"/>
      <c r="BI40" s="52"/>
      <c r="BJ40" s="51"/>
      <c r="BK40" s="51"/>
      <c r="BL40" s="51"/>
      <c r="BM40" s="51"/>
      <c r="BN40" s="51"/>
      <c r="BO40" s="51"/>
      <c r="BP40" s="51"/>
      <c r="BQ40" s="51"/>
      <c r="BR40" s="51"/>
      <c r="BT40" s="52"/>
      <c r="BV40" s="52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0">
        <v>0</v>
      </c>
      <c r="DL40" s="50">
        <v>0.5</v>
      </c>
    </row>
    <row r="41" spans="1:116" ht="18" customHeight="1" x14ac:dyDescent="0.3">
      <c r="A41" s="54">
        <f t="shared" si="1"/>
        <v>1979</v>
      </c>
      <c r="B41" s="53"/>
      <c r="C41" s="53"/>
      <c r="D41" s="53"/>
      <c r="E41" s="56"/>
      <c r="F41" s="55"/>
      <c r="G41" s="52"/>
      <c r="H41" s="52"/>
      <c r="I41" s="52"/>
      <c r="J41" s="50"/>
      <c r="K41" s="52"/>
      <c r="L41" s="52"/>
      <c r="M41" s="52"/>
      <c r="N41" s="52"/>
      <c r="O41" s="52"/>
      <c r="P41" s="52"/>
      <c r="U41" s="50"/>
      <c r="V41" s="50"/>
      <c r="W41" s="50"/>
      <c r="Y41" s="50"/>
      <c r="Z41" s="50"/>
      <c r="AA41" s="50"/>
      <c r="AB41" s="50"/>
      <c r="AC41" s="50"/>
      <c r="AD41" s="50"/>
      <c r="AF41" s="52"/>
      <c r="AG41" s="52"/>
      <c r="AH41" s="52"/>
      <c r="AI41" s="52"/>
      <c r="AJ41" s="52"/>
      <c r="AK41" s="52"/>
      <c r="AL41" s="52"/>
      <c r="AM41" s="52">
        <v>-0.14260765540007886</v>
      </c>
      <c r="AN41" s="52">
        <v>-9.1014580533756662E-2</v>
      </c>
      <c r="AO41" s="52">
        <v>-0.13671316038834211</v>
      </c>
      <c r="AP41" s="52">
        <v>-0.14364282709454085</v>
      </c>
      <c r="AQ41" s="52">
        <v>-0.25952548302287903</v>
      </c>
      <c r="AR41" s="52">
        <v>-0.19322845239877859</v>
      </c>
      <c r="AS41" s="52">
        <v>-0.37356356309383387</v>
      </c>
      <c r="AT41" s="52">
        <v>-0.23885026002656953</v>
      </c>
      <c r="AU41" s="52">
        <f>AS41-AQ41</f>
        <v>-0.11403808007095484</v>
      </c>
      <c r="AV41" s="52"/>
      <c r="AW41" s="52"/>
      <c r="AX41" s="52"/>
      <c r="AY41" s="52"/>
      <c r="AZ41" s="52">
        <v>0.76</v>
      </c>
      <c r="BB41" s="52"/>
      <c r="BC41" s="52">
        <v>6.2476731836795807E-2</v>
      </c>
      <c r="BD41" s="52"/>
      <c r="BE41" s="52"/>
      <c r="BF41" s="52"/>
      <c r="BG41" s="52"/>
      <c r="BH41" s="52"/>
      <c r="BI41" s="52"/>
      <c r="BJ41" s="51"/>
      <c r="BK41" s="51"/>
      <c r="BL41" s="51"/>
      <c r="BM41" s="51"/>
      <c r="BN41" s="51"/>
      <c r="BO41" s="51"/>
      <c r="BP41" s="51"/>
      <c r="BQ41" s="51"/>
      <c r="BR41" s="51"/>
      <c r="BT41" s="52"/>
      <c r="BV41" s="52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0">
        <v>0</v>
      </c>
      <c r="DL41" s="50">
        <v>0.5</v>
      </c>
    </row>
    <row r="42" spans="1:116" ht="18" customHeight="1" x14ac:dyDescent="0.3">
      <c r="A42" s="54">
        <f t="shared" si="1"/>
        <v>1980</v>
      </c>
      <c r="B42" s="53">
        <v>0.41015280415394478</v>
      </c>
      <c r="C42" s="53">
        <v>0.5074814238045432</v>
      </c>
      <c r="D42" s="53">
        <v>8.2365772041512034E-2</v>
      </c>
      <c r="E42" s="56">
        <f>B42/($B42+$C42)</f>
        <v>0.44696763880139323</v>
      </c>
      <c r="F42" s="55">
        <f>C42/($B42+$C42)</f>
        <v>0.55303236119860677</v>
      </c>
      <c r="G42" s="52">
        <v>7.6411472887520593E-2</v>
      </c>
      <c r="H42" s="52"/>
      <c r="I42" s="52"/>
      <c r="J42" s="50">
        <v>-4.9557006155978127E-2</v>
      </c>
      <c r="K42" s="52"/>
      <c r="L42" s="52"/>
      <c r="M42" s="52">
        <v>-5.9857331207570086E-2</v>
      </c>
      <c r="N42" s="52">
        <v>-4.174848398915175E-2</v>
      </c>
      <c r="O42" s="52">
        <v>3.7196086393071329E-2</v>
      </c>
      <c r="P42" s="52"/>
      <c r="Q42" s="52">
        <v>-9.4591440180965686E-3</v>
      </c>
      <c r="R42" s="52">
        <v>1.2963118599210559E-2</v>
      </c>
      <c r="S42" s="52">
        <v>9.5466905190456808E-2</v>
      </c>
      <c r="T42" s="51"/>
      <c r="U42" s="50">
        <v>-0.17286966682591665</v>
      </c>
      <c r="V42" s="50">
        <v>-0.1552281598303305</v>
      </c>
      <c r="W42" s="50">
        <v>-0.10218984054007786</v>
      </c>
      <c r="Y42" s="50">
        <v>0.47761877937826086</v>
      </c>
      <c r="Z42" s="50">
        <v>0.47765965494266027</v>
      </c>
      <c r="AA42" s="50">
        <v>0.42204294614772997</v>
      </c>
      <c r="AB42" s="50"/>
      <c r="AC42" s="50">
        <f>U42+AVERAGE(AU39:AU49)</f>
        <v>-0.26019510733588441</v>
      </c>
      <c r="AD42" s="50">
        <f>AC42+(W42-U42)</f>
        <v>-0.18951528105004561</v>
      </c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>
        <v>0.52600000000000002</v>
      </c>
      <c r="AX42" s="52"/>
      <c r="AY42" s="52"/>
      <c r="AZ42" s="52"/>
      <c r="BA42" s="52">
        <v>0.12027072548866199</v>
      </c>
      <c r="BB42" s="52"/>
      <c r="BD42" s="52"/>
      <c r="BE42" s="52"/>
      <c r="BF42" s="52"/>
      <c r="BG42" s="52">
        <v>0.36</v>
      </c>
      <c r="BH42" s="52">
        <v>0.31</v>
      </c>
      <c r="BI42" s="52">
        <f>BH42-AVERAGE(BF42:BG42)</f>
        <v>-4.9999999999999989E-2</v>
      </c>
      <c r="BJ42" s="51"/>
      <c r="BK42" s="51"/>
      <c r="BL42" s="51"/>
      <c r="BM42" s="51"/>
      <c r="BN42" s="51"/>
      <c r="BO42" s="51"/>
      <c r="BP42" s="51"/>
      <c r="BQ42" s="51"/>
      <c r="BR42" s="51"/>
      <c r="BT42" s="52"/>
      <c r="BV42" s="52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0">
        <v>0</v>
      </c>
      <c r="DL42" s="50">
        <v>0.5</v>
      </c>
    </row>
    <row r="43" spans="1:116" ht="18" customHeight="1" x14ac:dyDescent="0.3">
      <c r="A43" s="54">
        <f t="shared" si="1"/>
        <v>1981</v>
      </c>
      <c r="B43" s="12"/>
      <c r="C43" s="12"/>
      <c r="D43" s="12"/>
      <c r="E43" s="11"/>
      <c r="F43" s="10"/>
      <c r="G43" s="52"/>
      <c r="H43" s="52"/>
      <c r="I43" s="52"/>
      <c r="J43" s="50"/>
      <c r="K43" s="52"/>
      <c r="L43" s="52"/>
      <c r="M43" s="52"/>
      <c r="N43" s="52"/>
      <c r="O43" s="52"/>
      <c r="P43" s="52"/>
      <c r="U43" s="50"/>
      <c r="V43" s="50"/>
      <c r="W43" s="50"/>
      <c r="Y43" s="50"/>
      <c r="Z43" s="50"/>
      <c r="AA43" s="50"/>
      <c r="AB43" s="50"/>
      <c r="AC43" s="50"/>
      <c r="AD43" s="50"/>
      <c r="AF43" s="52">
        <v>-1.0000000000000009E-2</v>
      </c>
      <c r="AG43" s="52"/>
      <c r="AH43" s="52">
        <v>-2.1298170799642635E-2</v>
      </c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>
        <v>0.85850000000000004</v>
      </c>
      <c r="AY43" s="52">
        <v>0.70650000000000002</v>
      </c>
      <c r="AZ43" s="52"/>
      <c r="BB43" s="52">
        <f>AVERAGE(BB36:BB40)</f>
        <v>2.2081761062145239E-2</v>
      </c>
      <c r="BD43" s="52"/>
      <c r="BE43" s="52"/>
      <c r="BF43" s="52"/>
      <c r="BG43" s="52"/>
      <c r="BH43" s="52"/>
      <c r="BI43" s="52"/>
      <c r="BJ43" s="51"/>
      <c r="BK43" s="51"/>
      <c r="BL43" s="51"/>
      <c r="BM43" s="51"/>
      <c r="BN43" s="51"/>
      <c r="BO43" s="51"/>
      <c r="BP43" s="51"/>
      <c r="BQ43" s="51"/>
      <c r="BR43" s="51"/>
      <c r="BT43" s="52"/>
      <c r="BV43" s="52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0">
        <v>0</v>
      </c>
      <c r="DL43" s="50">
        <v>0.5</v>
      </c>
    </row>
    <row r="44" spans="1:116" ht="18" customHeight="1" x14ac:dyDescent="0.3">
      <c r="A44" s="54">
        <f t="shared" si="1"/>
        <v>1982</v>
      </c>
      <c r="B44" s="53"/>
      <c r="C44" s="53"/>
      <c r="D44" s="53"/>
      <c r="E44" s="56"/>
      <c r="F44" s="55"/>
      <c r="G44" s="52"/>
      <c r="H44" s="52"/>
      <c r="I44" s="52"/>
      <c r="J44" s="50"/>
      <c r="K44" s="52"/>
      <c r="L44" s="52"/>
      <c r="M44" s="52"/>
      <c r="N44" s="52"/>
      <c r="O44" s="52"/>
      <c r="P44" s="52"/>
      <c r="U44" s="50"/>
      <c r="V44" s="50"/>
      <c r="W44" s="50"/>
      <c r="Y44" s="50"/>
      <c r="Z44" s="50"/>
      <c r="AA44" s="50"/>
      <c r="AB44" s="50"/>
      <c r="AC44" s="50"/>
      <c r="AD44" s="50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B44" s="52"/>
      <c r="BD44" s="52"/>
      <c r="BE44" s="52"/>
      <c r="BF44" s="52"/>
      <c r="BG44" s="52"/>
      <c r="BH44" s="52"/>
      <c r="BI44" s="52"/>
      <c r="BJ44" s="51"/>
      <c r="BK44" s="51"/>
      <c r="BL44" s="51"/>
      <c r="BM44" s="51"/>
      <c r="BN44" s="51"/>
      <c r="BO44" s="51"/>
      <c r="BP44" s="51"/>
      <c r="BQ44" s="51"/>
      <c r="BR44" s="51"/>
      <c r="BT44" s="52"/>
      <c r="BV44" s="52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0">
        <v>0</v>
      </c>
      <c r="DL44" s="50">
        <v>0.5</v>
      </c>
    </row>
    <row r="45" spans="1:116" ht="18" customHeight="1" x14ac:dyDescent="0.3">
      <c r="A45" s="54">
        <f t="shared" si="1"/>
        <v>1983</v>
      </c>
      <c r="B45" s="53"/>
      <c r="C45" s="53"/>
      <c r="D45" s="53"/>
      <c r="E45" s="56"/>
      <c r="F45" s="55"/>
      <c r="G45" s="52"/>
      <c r="H45" s="52"/>
      <c r="I45" s="52"/>
      <c r="J45" s="50"/>
      <c r="K45" s="52"/>
      <c r="L45" s="52"/>
      <c r="M45" s="52"/>
      <c r="N45" s="52"/>
      <c r="O45" s="52"/>
      <c r="P45" s="52"/>
      <c r="U45" s="50"/>
      <c r="V45" s="50"/>
      <c r="W45" s="50"/>
      <c r="Y45" s="50"/>
      <c r="Z45" s="50"/>
      <c r="AA45" s="50"/>
      <c r="AB45" s="50"/>
      <c r="AC45" s="50"/>
      <c r="AD45" s="50"/>
      <c r="AF45" s="52"/>
      <c r="AG45" s="52"/>
      <c r="AH45" s="52"/>
      <c r="AI45" s="52"/>
      <c r="AJ45" s="52"/>
      <c r="AK45" s="52"/>
      <c r="AL45" s="52"/>
      <c r="AM45" s="52">
        <v>-0.15845048044462096</v>
      </c>
      <c r="AN45" s="52">
        <v>-7.7627453549020897E-2</v>
      </c>
      <c r="AO45" s="52">
        <v>-9.9897823077757783E-2</v>
      </c>
      <c r="AP45" s="52">
        <v>-7.7777629577689369E-2</v>
      </c>
      <c r="AQ45" s="52">
        <v>-0.25803580286704342</v>
      </c>
      <c r="AR45" s="52">
        <v>-0.21924329138666804</v>
      </c>
      <c r="AS45" s="52">
        <v>-0.33118525605243138</v>
      </c>
      <c r="AT45" s="52">
        <v>-0.27255849292214596</v>
      </c>
      <c r="AU45" s="52">
        <f>AS45-AQ45</f>
        <v>-7.3149453185387958E-2</v>
      </c>
      <c r="AV45" s="52"/>
      <c r="AW45" s="52"/>
      <c r="AX45" s="52"/>
      <c r="AY45" s="52"/>
      <c r="AZ45" s="52">
        <v>0.72699999999999998</v>
      </c>
      <c r="BB45" s="52"/>
      <c r="BC45" s="52">
        <v>3.9022564887999933E-4</v>
      </c>
      <c r="BD45" s="52"/>
      <c r="BE45" s="52"/>
      <c r="BF45" s="52"/>
      <c r="BG45" s="52"/>
      <c r="BH45" s="52"/>
      <c r="BI45" s="52"/>
      <c r="BJ45" s="51"/>
      <c r="BK45" s="51"/>
      <c r="BL45" s="51"/>
      <c r="BM45" s="51"/>
      <c r="BN45" s="51"/>
      <c r="BO45" s="51"/>
      <c r="BP45" s="51"/>
      <c r="BQ45" s="51"/>
      <c r="BR45" s="51"/>
      <c r="BT45" s="52"/>
      <c r="BV45" s="52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0">
        <v>0</v>
      </c>
      <c r="DL45" s="50">
        <v>0.5</v>
      </c>
    </row>
    <row r="46" spans="1:116" ht="18" customHeight="1" x14ac:dyDescent="0.3">
      <c r="A46" s="54">
        <f t="shared" si="1"/>
        <v>1984</v>
      </c>
      <c r="B46" s="53">
        <v>0.40556969639420237</v>
      </c>
      <c r="C46" s="53">
        <v>0.58773237630422603</v>
      </c>
      <c r="D46" s="53">
        <v>6.6979273015716021E-3</v>
      </c>
      <c r="E46" s="56">
        <f>B46/($B46+$C46)</f>
        <v>0.40830449018637599</v>
      </c>
      <c r="F46" s="55">
        <f>C46/($B46+$C46)</f>
        <v>0.59169550981362407</v>
      </c>
      <c r="G46" s="52">
        <v>7.5463720858611943E-2</v>
      </c>
      <c r="H46" s="52"/>
      <c r="I46" s="52"/>
      <c r="J46" s="50">
        <v>-1.7948959575065024E-2</v>
      </c>
      <c r="K46" s="52"/>
      <c r="L46" s="52"/>
      <c r="M46" s="52">
        <v>-2.547191112111875E-2</v>
      </c>
      <c r="N46" s="52">
        <v>-1.4501087443017143E-2</v>
      </c>
      <c r="O46" s="52">
        <v>5.844026402183311E-2</v>
      </c>
      <c r="P46" s="52"/>
      <c r="Q46" s="52">
        <v>8.7187577106009641E-3</v>
      </c>
      <c r="R46" s="52">
        <v>2.1142942864821473E-2</v>
      </c>
      <c r="S46" s="52">
        <v>9.0635717441433603E-2</v>
      </c>
      <c r="T46" s="51"/>
      <c r="U46" s="50">
        <v>-0.19148895980561412</v>
      </c>
      <c r="V46" s="50">
        <v>-0.18744459990762322</v>
      </c>
      <c r="W46" s="50">
        <v>-0.15266725154008887</v>
      </c>
      <c r="Y46" s="50">
        <v>0.39419442384007775</v>
      </c>
      <c r="Z46" s="50">
        <v>0.39884036187345662</v>
      </c>
      <c r="AA46" s="50">
        <v>0.3421274479360254</v>
      </c>
      <c r="AB46" s="50"/>
      <c r="AC46" s="50">
        <f>U46+AVERAGE(AU43:AU53)</f>
        <v>-0.26545808053508835</v>
      </c>
      <c r="AD46" s="50">
        <f>AC46+(W46-U46)</f>
        <v>-0.2266363722695631</v>
      </c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>
        <v>0.53300000000000003</v>
      </c>
      <c r="AX46" s="52"/>
      <c r="AY46" s="52"/>
      <c r="AZ46" s="52"/>
      <c r="BA46" s="52">
        <v>0.16931410431861901</v>
      </c>
      <c r="BB46" s="52"/>
      <c r="BD46" s="52"/>
      <c r="BE46" s="52"/>
      <c r="BF46" s="52"/>
      <c r="BG46" s="52">
        <v>0.34</v>
      </c>
      <c r="BH46" s="52">
        <v>0.37</v>
      </c>
      <c r="BI46" s="52">
        <f>BH46-AVERAGE(BF46:BG46)</f>
        <v>2.9999999999999971E-2</v>
      </c>
      <c r="BJ46" s="51"/>
      <c r="BK46" s="51"/>
      <c r="BL46" s="51"/>
      <c r="BM46" s="51"/>
      <c r="BN46" s="51"/>
      <c r="BO46" s="51"/>
      <c r="BP46" s="51"/>
      <c r="BQ46" s="51"/>
      <c r="BR46" s="51"/>
      <c r="BT46" s="52"/>
      <c r="BV46" s="52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0">
        <v>0</v>
      </c>
      <c r="DL46" s="50">
        <v>0.5</v>
      </c>
    </row>
    <row r="47" spans="1:116" ht="18" customHeight="1" x14ac:dyDescent="0.3">
      <c r="A47" s="54">
        <f t="shared" si="1"/>
        <v>1985</v>
      </c>
      <c r="B47" s="12"/>
      <c r="C47" s="12"/>
      <c r="D47" s="12"/>
      <c r="E47" s="11"/>
      <c r="F47" s="10"/>
      <c r="G47" s="52"/>
      <c r="H47" s="52"/>
      <c r="I47" s="52"/>
      <c r="J47" s="50"/>
      <c r="K47" s="52"/>
      <c r="L47" s="52"/>
      <c r="M47" s="52"/>
      <c r="N47" s="52"/>
      <c r="O47" s="52"/>
      <c r="P47" s="52"/>
      <c r="U47" s="50"/>
      <c r="V47" s="50"/>
      <c r="W47" s="50"/>
      <c r="Y47" s="50"/>
      <c r="Z47" s="50"/>
      <c r="AA47" s="50"/>
      <c r="AB47" s="50"/>
      <c r="AC47" s="50"/>
      <c r="AD47" s="50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B47" s="52"/>
      <c r="BD47" s="52"/>
      <c r="BE47" s="52"/>
      <c r="BF47" s="52"/>
      <c r="BG47" s="52"/>
      <c r="BH47" s="52"/>
      <c r="BI47" s="52"/>
      <c r="BJ47" s="51"/>
      <c r="BK47" s="51"/>
      <c r="BL47" s="51"/>
      <c r="BM47" s="51"/>
      <c r="BN47" s="51"/>
      <c r="BO47" s="51"/>
      <c r="BP47" s="51"/>
      <c r="BQ47" s="51"/>
      <c r="BR47" s="51"/>
      <c r="BT47" s="52"/>
      <c r="BV47" s="52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0">
        <v>0</v>
      </c>
      <c r="DL47" s="50">
        <v>0.5</v>
      </c>
    </row>
    <row r="48" spans="1:116" ht="18" customHeight="1" x14ac:dyDescent="0.3">
      <c r="A48" s="54">
        <f t="shared" si="1"/>
        <v>1986</v>
      </c>
      <c r="B48" s="53"/>
      <c r="C48" s="53"/>
      <c r="D48" s="53"/>
      <c r="E48" s="56"/>
      <c r="F48" s="55"/>
      <c r="G48" s="52"/>
      <c r="H48" s="52"/>
      <c r="I48" s="52"/>
      <c r="J48" s="50"/>
      <c r="K48" s="52"/>
      <c r="L48" s="52"/>
      <c r="M48" s="52"/>
      <c r="N48" s="52"/>
      <c r="O48" s="52"/>
      <c r="P48" s="52"/>
      <c r="U48" s="50"/>
      <c r="V48" s="50"/>
      <c r="W48" s="50"/>
      <c r="Y48" s="50"/>
      <c r="Z48" s="50"/>
      <c r="AA48" s="50"/>
      <c r="AB48" s="50"/>
      <c r="AC48" s="50"/>
      <c r="AD48" s="50"/>
      <c r="AF48" s="52">
        <v>-1.667172897664615E-2</v>
      </c>
      <c r="AG48" s="52">
        <v>4.4176097384575966E-2</v>
      </c>
      <c r="AH48" s="52">
        <v>-2.3879683999072907E-2</v>
      </c>
      <c r="AI48" s="52">
        <v>4.4010014386666893E-2</v>
      </c>
      <c r="AJ48" s="52">
        <v>-0.12934998340076875</v>
      </c>
      <c r="AK48" s="52">
        <v>-6.3560174876706566E-2</v>
      </c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>
        <v>0.78500000000000003</v>
      </c>
      <c r="AZ48" s="52"/>
      <c r="BB48" s="52"/>
      <c r="BD48" s="52"/>
      <c r="BE48" s="52"/>
      <c r="BF48" s="52"/>
      <c r="BG48" s="52"/>
      <c r="BH48" s="52"/>
      <c r="BI48" s="52"/>
      <c r="BJ48" s="51"/>
      <c r="BK48" s="51"/>
      <c r="BL48" s="51"/>
      <c r="BM48" s="51"/>
      <c r="BN48" s="51"/>
      <c r="BO48" s="51"/>
      <c r="BP48" s="51"/>
      <c r="BQ48" s="51"/>
      <c r="BR48" s="51"/>
      <c r="BT48" s="52"/>
      <c r="BV48" s="52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0">
        <v>0</v>
      </c>
      <c r="DL48" s="50">
        <v>0.5</v>
      </c>
    </row>
    <row r="49" spans="1:116" ht="18" customHeight="1" x14ac:dyDescent="0.3">
      <c r="A49" s="54">
        <f t="shared" si="1"/>
        <v>1987</v>
      </c>
      <c r="B49" s="53"/>
      <c r="C49" s="53"/>
      <c r="D49" s="53"/>
      <c r="E49" s="56"/>
      <c r="F49" s="55"/>
      <c r="G49" s="52"/>
      <c r="H49" s="52"/>
      <c r="I49" s="52"/>
      <c r="J49" s="50"/>
      <c r="K49" s="52"/>
      <c r="L49" s="52"/>
      <c r="M49" s="52"/>
      <c r="N49" s="52"/>
      <c r="O49" s="52"/>
      <c r="P49" s="52"/>
      <c r="U49" s="50"/>
      <c r="V49" s="50"/>
      <c r="W49" s="50"/>
      <c r="Y49" s="50"/>
      <c r="Z49" s="50"/>
      <c r="AA49" s="50"/>
      <c r="AB49" s="50"/>
      <c r="AC49" s="50"/>
      <c r="AD49" s="50"/>
      <c r="AF49" s="52"/>
      <c r="AG49" s="52"/>
      <c r="AH49" s="52"/>
      <c r="AI49" s="52"/>
      <c r="AJ49" s="52"/>
      <c r="AK49" s="52"/>
      <c r="AL49" s="52"/>
      <c r="AM49" s="52">
        <v>-0.15331482591832798</v>
      </c>
      <c r="AN49" s="52">
        <v>-2.5684525400377758E-2</v>
      </c>
      <c r="AO49" s="52">
        <v>-8.5927296206867801E-2</v>
      </c>
      <c r="AP49" s="52">
        <v>1.3226379805690955E-2</v>
      </c>
      <c r="AQ49" s="52">
        <v>-0.29240472907205606</v>
      </c>
      <c r="AR49" s="52">
        <v>-0.26558084330996246</v>
      </c>
      <c r="AS49" s="52">
        <v>-0.36719351734561656</v>
      </c>
      <c r="AT49" s="52">
        <v>-0.24778571212921649</v>
      </c>
      <c r="AU49" s="52">
        <f>AS49-AQ49</f>
        <v>-7.4788788273560503E-2</v>
      </c>
      <c r="AV49" s="52"/>
      <c r="AW49" s="52"/>
      <c r="AX49" s="52"/>
      <c r="AY49" s="52"/>
      <c r="AZ49" s="52">
        <v>0.753</v>
      </c>
      <c r="BB49" s="52"/>
      <c r="BC49" s="52">
        <v>4.8866257071495056E-2</v>
      </c>
      <c r="BD49" s="52"/>
      <c r="BE49" s="52"/>
      <c r="BF49" s="52"/>
      <c r="BG49" s="52"/>
      <c r="BH49" s="52"/>
      <c r="BI49" s="52"/>
      <c r="BJ49" s="51"/>
      <c r="BK49" s="51"/>
      <c r="BL49" s="51"/>
      <c r="BM49" s="51"/>
      <c r="BN49" s="51"/>
      <c r="BO49" s="51"/>
      <c r="BP49" s="51"/>
      <c r="BQ49" s="51"/>
      <c r="BR49" s="51"/>
      <c r="BT49" s="52"/>
      <c r="BV49" s="52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0">
        <v>0</v>
      </c>
      <c r="DL49" s="50">
        <v>0.5</v>
      </c>
    </row>
    <row r="50" spans="1:116" ht="18" customHeight="1" x14ac:dyDescent="0.3">
      <c r="A50" s="54">
        <f t="shared" si="1"/>
        <v>1988</v>
      </c>
      <c r="B50" s="53">
        <v>0.45645680641137643</v>
      </c>
      <c r="C50" s="53">
        <v>0.53372126143087428</v>
      </c>
      <c r="D50" s="53">
        <v>9.8219321577492462E-3</v>
      </c>
      <c r="E50" s="56">
        <f>B50/($B50+$C50)</f>
        <v>0.46098456553987865</v>
      </c>
      <c r="F50" s="55">
        <f>C50/($B50+$C50)</f>
        <v>0.53901543446012135</v>
      </c>
      <c r="G50" s="52">
        <v>6.4531135184079325E-2</v>
      </c>
      <c r="H50" s="52"/>
      <c r="I50" s="52"/>
      <c r="J50" s="50">
        <v>3.5610116764166061E-3</v>
      </c>
      <c r="K50" s="52"/>
      <c r="L50" s="52"/>
      <c r="M50" s="52">
        <v>-6.6425167418196096E-2</v>
      </c>
      <c r="N50" s="52">
        <v>-6.171632690774044E-2</v>
      </c>
      <c r="O50" s="52">
        <v>9.2170674873077885E-3</v>
      </c>
      <c r="P50" s="52"/>
      <c r="Q50" s="52">
        <v>6.154135379715181E-3</v>
      </c>
      <c r="R50" s="52">
        <v>1.3926893537634877E-2</v>
      </c>
      <c r="S50" s="52">
        <v>7.7442963746743101E-2</v>
      </c>
      <c r="T50" s="51"/>
      <c r="U50" s="50">
        <v>-0.21021706613181618</v>
      </c>
      <c r="V50" s="50">
        <v>-0.21771760802337745</v>
      </c>
      <c r="W50" s="50">
        <v>-0.14792333277928399</v>
      </c>
      <c r="Y50" s="50">
        <v>0.42072502932792305</v>
      </c>
      <c r="Z50" s="50">
        <v>0.41959355650101804</v>
      </c>
      <c r="AA50" s="50">
        <v>0.38610186197924451</v>
      </c>
      <c r="AB50" s="50"/>
      <c r="AC50" s="50">
        <f>U50+AVERAGE(AU47:AU57)</f>
        <v>-0.27618680725809808</v>
      </c>
      <c r="AD50" s="50">
        <f>AC50+(W50-U50)</f>
        <v>-0.21389307390556589</v>
      </c>
      <c r="AF50" s="52">
        <v>-3.4517667825063603E-2</v>
      </c>
      <c r="AG50" s="52">
        <v>3.870257936339571E-2</v>
      </c>
      <c r="AH50" s="52">
        <v>-4.0685331553834456E-2</v>
      </c>
      <c r="AI50" s="52">
        <v>4.2235200623403323E-2</v>
      </c>
      <c r="AJ50" s="52">
        <v>-0.14462632934252417</v>
      </c>
      <c r="AK50" s="52">
        <v>-6.2234524515154738E-2</v>
      </c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>
        <v>0.502</v>
      </c>
      <c r="AX50" s="52">
        <v>0.84060000000000001</v>
      </c>
      <c r="AY50" s="52">
        <v>0.65700000000000003</v>
      </c>
      <c r="AZ50" s="52"/>
      <c r="BA50" s="52">
        <v>0.16615336239337899</v>
      </c>
      <c r="BB50" s="52">
        <v>5.2591799199581152E-2</v>
      </c>
      <c r="BD50" s="52"/>
      <c r="BE50" s="52"/>
      <c r="BF50" s="52"/>
      <c r="BG50" s="52"/>
      <c r="BH50" s="52"/>
      <c r="BI50" s="52"/>
      <c r="BJ50" s="51"/>
      <c r="BK50" s="51"/>
      <c r="BL50" s="51"/>
      <c r="BM50" s="51"/>
      <c r="BN50" s="51"/>
      <c r="BO50" s="51"/>
      <c r="BP50" s="51"/>
      <c r="BQ50" s="51"/>
      <c r="BR50" s="51"/>
      <c r="BT50" s="52"/>
      <c r="BV50" s="52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0">
        <v>0</v>
      </c>
      <c r="DL50" s="50">
        <v>0.5</v>
      </c>
    </row>
    <row r="51" spans="1:116" ht="18" customHeight="1" x14ac:dyDescent="0.3">
      <c r="A51" s="54">
        <f t="shared" si="1"/>
        <v>1989</v>
      </c>
      <c r="B51" s="12"/>
      <c r="C51" s="12"/>
      <c r="D51" s="12"/>
      <c r="E51" s="11"/>
      <c r="F51" s="10"/>
      <c r="G51" s="52"/>
      <c r="H51" s="52"/>
      <c r="I51" s="52"/>
      <c r="J51" s="50"/>
      <c r="K51" s="52"/>
      <c r="L51" s="52"/>
      <c r="M51" s="52"/>
      <c r="N51" s="52"/>
      <c r="O51" s="52"/>
      <c r="P51" s="52"/>
      <c r="U51" s="50"/>
      <c r="V51" s="50"/>
      <c r="W51" s="50"/>
      <c r="Y51" s="50"/>
      <c r="Z51" s="50"/>
      <c r="AA51" s="50"/>
      <c r="AB51" s="50"/>
      <c r="AC51" s="50"/>
      <c r="AD51" s="50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B51" s="52"/>
      <c r="BD51" s="52"/>
      <c r="BE51" s="52"/>
      <c r="BF51" s="52"/>
      <c r="BG51" s="52"/>
      <c r="BH51" s="52"/>
      <c r="BI51" s="52"/>
      <c r="BJ51" s="51"/>
      <c r="BK51" s="51"/>
      <c r="BL51" s="51"/>
      <c r="BM51" s="51"/>
      <c r="BN51" s="51"/>
      <c r="BO51" s="51"/>
      <c r="BP51" s="51"/>
      <c r="BQ51" s="51"/>
      <c r="BR51" s="51"/>
      <c r="BT51" s="52"/>
      <c r="BV51" s="52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0">
        <v>0</v>
      </c>
      <c r="DL51" s="50">
        <v>0.5</v>
      </c>
    </row>
    <row r="52" spans="1:116" ht="18" customHeight="1" x14ac:dyDescent="0.3">
      <c r="A52" s="54">
        <f t="shared" si="1"/>
        <v>1990</v>
      </c>
      <c r="B52" s="53"/>
      <c r="C52" s="53"/>
      <c r="D52" s="53"/>
      <c r="E52" s="56"/>
      <c r="F52" s="55"/>
      <c r="G52" s="52"/>
      <c r="H52" s="52"/>
      <c r="I52" s="52"/>
      <c r="J52" s="50"/>
      <c r="K52" s="52"/>
      <c r="L52" s="52"/>
      <c r="M52" s="52"/>
      <c r="N52" s="52"/>
      <c r="O52" s="52"/>
      <c r="P52" s="52"/>
      <c r="U52" s="50"/>
      <c r="V52" s="50"/>
      <c r="W52" s="50"/>
      <c r="Y52" s="50"/>
      <c r="Z52" s="50"/>
      <c r="AA52" s="50"/>
      <c r="AB52" s="50"/>
      <c r="AC52" s="50"/>
      <c r="AD52" s="50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B52" s="52"/>
      <c r="BD52" s="52"/>
      <c r="BE52" s="52"/>
      <c r="BF52" s="52"/>
      <c r="BG52" s="52"/>
      <c r="BH52" s="52"/>
      <c r="BI52" s="52"/>
      <c r="BJ52" s="51"/>
      <c r="BK52" s="51"/>
      <c r="BL52" s="51"/>
      <c r="BM52" s="51"/>
      <c r="BN52" s="51"/>
      <c r="BO52" s="51"/>
      <c r="BP52" s="51"/>
      <c r="BQ52" s="51"/>
      <c r="BR52" s="51"/>
      <c r="BT52" s="52"/>
      <c r="BV52" s="52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0">
        <v>0</v>
      </c>
      <c r="DL52" s="50">
        <v>0.5</v>
      </c>
    </row>
    <row r="53" spans="1:116" ht="18" customHeight="1" x14ac:dyDescent="0.3">
      <c r="A53" s="54">
        <f t="shared" si="1"/>
        <v>1991</v>
      </c>
      <c r="B53" s="53"/>
      <c r="C53" s="53"/>
      <c r="D53" s="53"/>
      <c r="E53" s="56"/>
      <c r="F53" s="55"/>
      <c r="G53" s="52"/>
      <c r="H53" s="52"/>
      <c r="I53" s="52"/>
      <c r="J53" s="50"/>
      <c r="K53" s="52"/>
      <c r="L53" s="52"/>
      <c r="M53" s="52"/>
      <c r="N53" s="52"/>
      <c r="O53" s="52"/>
      <c r="P53" s="52"/>
      <c r="U53" s="50"/>
      <c r="V53" s="50"/>
      <c r="W53" s="50"/>
      <c r="Y53" s="50"/>
      <c r="Z53" s="50"/>
      <c r="AA53" s="50"/>
      <c r="AB53" s="50"/>
      <c r="AC53" s="50"/>
      <c r="AD53" s="50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B53" s="52"/>
      <c r="BD53" s="52"/>
      <c r="BE53" s="52"/>
      <c r="BF53" s="52"/>
      <c r="BG53" s="52"/>
      <c r="BH53" s="52"/>
      <c r="BI53" s="52"/>
      <c r="BJ53" s="51"/>
      <c r="BK53" s="51"/>
      <c r="BL53" s="51"/>
      <c r="BM53" s="51"/>
      <c r="BN53" s="51"/>
      <c r="BO53" s="51"/>
      <c r="BP53" s="51"/>
      <c r="BQ53" s="51"/>
      <c r="BR53" s="51"/>
      <c r="BT53" s="52"/>
      <c r="BV53" s="52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0">
        <v>0</v>
      </c>
      <c r="DL53" s="50">
        <v>0.5</v>
      </c>
    </row>
    <row r="54" spans="1:116" ht="18" customHeight="1" x14ac:dyDescent="0.3">
      <c r="A54" s="54">
        <f t="shared" si="1"/>
        <v>1992</v>
      </c>
      <c r="B54" s="53">
        <v>0.43006291576843841</v>
      </c>
      <c r="C54" s="53">
        <v>0.37446853490486487</v>
      </c>
      <c r="D54" s="53">
        <v>0.19546854932669677</v>
      </c>
      <c r="E54" s="56">
        <f>B54/($B54+$C54)</f>
        <v>0.53455078158662861</v>
      </c>
      <c r="F54" s="55">
        <f>C54/($B54+$C54)</f>
        <v>0.46544921841337145</v>
      </c>
      <c r="G54" s="52">
        <v>6.4157547886034519E-2</v>
      </c>
      <c r="H54" s="52"/>
      <c r="I54" s="52"/>
      <c r="J54" s="50">
        <v>2.230476790360399E-2</v>
      </c>
      <c r="K54" s="52"/>
      <c r="L54" s="52"/>
      <c r="M54" s="52">
        <v>-6.2039117163253464E-2</v>
      </c>
      <c r="N54" s="52">
        <v>-5.0830557461638483E-2</v>
      </c>
      <c r="O54" s="52">
        <v>1.0708624332077817E-2</v>
      </c>
      <c r="P54" s="52"/>
      <c r="Q54" s="52">
        <v>3.3406484383323456E-2</v>
      </c>
      <c r="R54" s="52">
        <v>4.4192851076967542E-2</v>
      </c>
      <c r="S54" s="52">
        <v>0.10235924584424844</v>
      </c>
      <c r="T54" s="51"/>
      <c r="U54" s="50">
        <v>-0.14186546232485303</v>
      </c>
      <c r="V54" s="50">
        <v>-0.1419240867979297</v>
      </c>
      <c r="W54" s="50">
        <v>-9.2734301803493124E-2</v>
      </c>
      <c r="Y54" s="50">
        <v>0.30696152072935945</v>
      </c>
      <c r="Z54" s="50">
        <v>0.30627407334260348</v>
      </c>
      <c r="AA54" s="50">
        <v>0.27056041552667998</v>
      </c>
      <c r="AB54" s="50"/>
      <c r="AC54" s="50">
        <f>U54+AVERAGE(AU51:AU61)</f>
        <v>-0.18657125552036014</v>
      </c>
      <c r="AD54" s="50">
        <f>AC54+(W54-U54)</f>
        <v>-0.13744009499900023</v>
      </c>
      <c r="AF54" s="52"/>
      <c r="AG54" s="52"/>
      <c r="AH54" s="52"/>
      <c r="AI54" s="52"/>
      <c r="AJ54" s="52"/>
      <c r="AK54" s="52"/>
      <c r="AL54" s="52"/>
      <c r="AM54" s="52">
        <v>-0.16147735853996176</v>
      </c>
      <c r="AN54" s="52">
        <v>-4.1144803902451489E-2</v>
      </c>
      <c r="AO54" s="52">
        <v>-7.8612176515548346E-2</v>
      </c>
      <c r="AP54" s="52">
        <v>2.0071415425251121E-2</v>
      </c>
      <c r="AQ54" s="52">
        <v>-0.2599242868489417</v>
      </c>
      <c r="AR54" s="52">
        <v>-0.21938608425570832</v>
      </c>
      <c r="AS54" s="52">
        <v>-0.31707498082794505</v>
      </c>
      <c r="AT54" s="52">
        <v>-0.20868450127872396</v>
      </c>
      <c r="AU54" s="52">
        <f>AS54-AQ54</f>
        <v>-5.7150693979003353E-2</v>
      </c>
      <c r="AV54" s="52"/>
      <c r="AW54" s="52">
        <v>0.55200000000000005</v>
      </c>
      <c r="AX54" s="52"/>
      <c r="AY54" s="52"/>
      <c r="AZ54" s="52">
        <v>0.77700000000000002</v>
      </c>
      <c r="BA54" s="52">
        <v>0.12429853081703179</v>
      </c>
      <c r="BB54" s="52"/>
      <c r="BC54" s="52">
        <v>5.4106289148330683E-2</v>
      </c>
      <c r="BD54" s="52"/>
      <c r="BE54" s="52"/>
      <c r="BF54" s="52"/>
      <c r="BG54" s="52">
        <v>0.42</v>
      </c>
      <c r="BH54" s="52">
        <v>0.44500000000000001</v>
      </c>
      <c r="BI54" s="52">
        <f>BH54-AVERAGE(BF54:BG54)</f>
        <v>2.5000000000000022E-2</v>
      </c>
      <c r="BJ54" s="51"/>
      <c r="BK54" s="51"/>
      <c r="BL54" s="51"/>
      <c r="BM54" s="51"/>
      <c r="BN54" s="51"/>
      <c r="BO54" s="51"/>
      <c r="BP54" s="51"/>
      <c r="BQ54" s="51"/>
      <c r="BR54" s="51"/>
      <c r="BT54" s="52"/>
      <c r="BV54" s="52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0">
        <v>0</v>
      </c>
      <c r="DL54" s="50">
        <v>0.5</v>
      </c>
    </row>
    <row r="55" spans="1:116" ht="18" customHeight="1" x14ac:dyDescent="0.3">
      <c r="A55" s="54">
        <f t="shared" si="1"/>
        <v>1993</v>
      </c>
      <c r="B55" s="12"/>
      <c r="C55" s="12"/>
      <c r="D55" s="12"/>
      <c r="E55" s="11"/>
      <c r="F55" s="10"/>
      <c r="G55" s="52"/>
      <c r="H55" s="52"/>
      <c r="I55" s="52"/>
      <c r="J55" s="50"/>
      <c r="K55" s="52"/>
      <c r="L55" s="52"/>
      <c r="M55" s="52"/>
      <c r="N55" s="52"/>
      <c r="O55" s="52"/>
      <c r="P55" s="52"/>
      <c r="U55" s="50"/>
      <c r="V55" s="50"/>
      <c r="W55" s="50"/>
      <c r="Y55" s="50"/>
      <c r="Z55" s="50"/>
      <c r="AA55" s="50"/>
      <c r="AB55" s="50"/>
      <c r="AC55" s="50"/>
      <c r="AD55" s="50"/>
      <c r="AF55" s="52">
        <v>5.0383728387124405E-2</v>
      </c>
      <c r="AG55" s="52">
        <v>9.8392370461492074E-2</v>
      </c>
      <c r="AH55" s="52">
        <v>7.5330563710883702E-2</v>
      </c>
      <c r="AI55" s="52">
        <v>0.1076763564376997</v>
      </c>
      <c r="AJ55" s="52">
        <v>-7.8271124098035993E-2</v>
      </c>
      <c r="AK55" s="52">
        <v>-7.3270597787968267E-2</v>
      </c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>
        <v>0.68899999999999995</v>
      </c>
      <c r="AZ55" s="52"/>
      <c r="BB55" s="52">
        <v>5.4898005723953258E-2</v>
      </c>
      <c r="BD55" s="52"/>
      <c r="BE55" s="52"/>
      <c r="BF55" s="52"/>
      <c r="BG55" s="52"/>
      <c r="BH55" s="52"/>
      <c r="BI55" s="52"/>
      <c r="BJ55" s="51"/>
      <c r="BK55" s="51"/>
      <c r="BL55" s="51"/>
      <c r="BM55" s="51"/>
      <c r="BN55" s="51"/>
      <c r="BO55" s="51"/>
      <c r="BP55" s="51"/>
      <c r="BQ55" s="51"/>
      <c r="BR55" s="51"/>
      <c r="BT55" s="52"/>
      <c r="BV55" s="52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0">
        <v>0</v>
      </c>
      <c r="DL55" s="50">
        <v>0.5</v>
      </c>
    </row>
    <row r="56" spans="1:116" ht="18" customHeight="1" x14ac:dyDescent="0.3">
      <c r="A56" s="54">
        <f t="shared" si="1"/>
        <v>1994</v>
      </c>
      <c r="B56" s="53"/>
      <c r="C56" s="53"/>
      <c r="D56" s="53"/>
      <c r="E56" s="56"/>
      <c r="F56" s="55"/>
      <c r="G56" s="52"/>
      <c r="H56" s="52"/>
      <c r="I56" s="52"/>
      <c r="J56" s="50"/>
      <c r="K56" s="52"/>
      <c r="L56" s="52"/>
      <c r="M56" s="52"/>
      <c r="N56" s="52"/>
      <c r="O56" s="52"/>
      <c r="P56" s="52"/>
      <c r="U56" s="50"/>
      <c r="V56" s="50"/>
      <c r="W56" s="50"/>
      <c r="Y56" s="50"/>
      <c r="Z56" s="50"/>
      <c r="AA56" s="50"/>
      <c r="AB56" s="50"/>
      <c r="AC56" s="50"/>
      <c r="AD56" s="50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B56" s="52"/>
      <c r="BD56" s="52"/>
      <c r="BE56" s="52"/>
      <c r="BF56" s="52"/>
      <c r="BG56" s="52"/>
      <c r="BH56" s="52"/>
      <c r="BI56" s="52"/>
      <c r="BJ56" s="51"/>
      <c r="BK56" s="51"/>
      <c r="BL56" s="51"/>
      <c r="BM56" s="51"/>
      <c r="BN56" s="51"/>
      <c r="BO56" s="51"/>
      <c r="BP56" s="51"/>
      <c r="BQ56" s="51"/>
      <c r="BR56" s="51"/>
      <c r="BT56" s="52"/>
      <c r="BV56" s="52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0">
        <v>0</v>
      </c>
      <c r="DL56" s="50">
        <v>0.5</v>
      </c>
    </row>
    <row r="57" spans="1:116" ht="18" customHeight="1" x14ac:dyDescent="0.3">
      <c r="A57" s="54">
        <f t="shared" si="1"/>
        <v>1995</v>
      </c>
      <c r="B57" s="53"/>
      <c r="C57" s="53"/>
      <c r="D57" s="53"/>
      <c r="E57" s="56"/>
      <c r="F57" s="55"/>
      <c r="G57" s="52"/>
      <c r="H57" s="52"/>
      <c r="I57" s="52"/>
      <c r="J57" s="50"/>
      <c r="K57" s="52"/>
      <c r="L57" s="52"/>
      <c r="M57" s="52"/>
      <c r="N57" s="52"/>
      <c r="O57" s="52"/>
      <c r="P57" s="52"/>
      <c r="U57" s="50"/>
      <c r="V57" s="50"/>
      <c r="W57" s="50"/>
      <c r="Y57" s="50"/>
      <c r="Z57" s="50"/>
      <c r="AA57" s="50"/>
      <c r="AB57" s="50"/>
      <c r="AC57" s="50"/>
      <c r="AD57" s="50"/>
      <c r="AF57" s="52">
        <v>2.3673499917834517E-2</v>
      </c>
      <c r="AG57" s="52">
        <v>8.2827571317567961E-2</v>
      </c>
      <c r="AH57" s="52">
        <v>5.0120077830627219E-2</v>
      </c>
      <c r="AI57" s="52">
        <v>9.8539006220540334E-2</v>
      </c>
      <c r="AJ57" s="52">
        <v>-0.11361239022678798</v>
      </c>
      <c r="AK57" s="52">
        <v>-8.9494484653103432E-2</v>
      </c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>
        <v>0.79659999999999997</v>
      </c>
      <c r="AY57" s="52"/>
      <c r="AZ57" s="52"/>
      <c r="BA57" s="52"/>
      <c r="BB57" s="52">
        <v>8.3225813508033764E-2</v>
      </c>
      <c r="BD57" s="52"/>
      <c r="BE57" s="52"/>
      <c r="BF57" s="52"/>
      <c r="BG57" s="52"/>
      <c r="BH57" s="52"/>
      <c r="BI57" s="52"/>
      <c r="BJ57" s="51"/>
      <c r="BK57" s="51"/>
      <c r="BL57" s="51"/>
      <c r="BM57" s="51"/>
      <c r="BN57" s="51"/>
      <c r="BO57" s="51"/>
      <c r="BP57" s="51"/>
      <c r="BQ57" s="51"/>
      <c r="BR57" s="51"/>
      <c r="BT57" s="52"/>
      <c r="BV57" s="52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0">
        <v>0</v>
      </c>
      <c r="DL57" s="50">
        <v>0.5</v>
      </c>
    </row>
    <row r="58" spans="1:116" ht="18" customHeight="1" x14ac:dyDescent="0.3">
      <c r="A58" s="54">
        <f t="shared" si="1"/>
        <v>1996</v>
      </c>
      <c r="B58" s="53">
        <v>0.49235276551339668</v>
      </c>
      <c r="C58" s="53">
        <v>0.40714463689921759</v>
      </c>
      <c r="D58" s="53">
        <v>0.10050259758738575</v>
      </c>
      <c r="E58" s="56">
        <f>B58/($B58+$C58)</f>
        <v>0.54736429943301423</v>
      </c>
      <c r="F58" s="55">
        <f>C58/($B58+$C58)</f>
        <v>0.45263570056698577</v>
      </c>
      <c r="G58" s="52">
        <v>6.8684478900632243E-2</v>
      </c>
      <c r="H58" s="52"/>
      <c r="I58" s="52"/>
      <c r="J58" s="50">
        <v>8.3417795629750421E-3</v>
      </c>
      <c r="K58" s="52"/>
      <c r="L58" s="52"/>
      <c r="M58" s="52">
        <v>-8.9108032306094875E-2</v>
      </c>
      <c r="N58" s="52">
        <v>-7.6531838467573277E-2</v>
      </c>
      <c r="O58" s="52">
        <v>7.2001231297026888E-3</v>
      </c>
      <c r="P58" s="52"/>
      <c r="Q58" s="52">
        <v>-5.6911629491731348E-2</v>
      </c>
      <c r="R58" s="52">
        <v>-4.5233792249081729E-2</v>
      </c>
      <c r="S58" s="52">
        <v>3.6280996526893643E-2</v>
      </c>
      <c r="T58" s="51"/>
      <c r="U58" s="50">
        <v>-0.12728414210036879</v>
      </c>
      <c r="V58" s="50">
        <v>-0.12855753670400011</v>
      </c>
      <c r="W58" s="50">
        <v>-9.1414216874442358E-2</v>
      </c>
      <c r="Y58" s="50">
        <v>0.38335388394489067</v>
      </c>
      <c r="Z58" s="50">
        <v>0.38012563899019336</v>
      </c>
      <c r="AA58" s="50">
        <v>0.31834791893731434</v>
      </c>
      <c r="AB58" s="50"/>
      <c r="AC58" s="50">
        <f>U58+AVERAGE(AU55:AU65)</f>
        <v>-0.19482546477302704</v>
      </c>
      <c r="AD58" s="50">
        <f>AC58+(W58-U58)</f>
        <v>-0.15895553954710062</v>
      </c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>
        <v>0.49</v>
      </c>
      <c r="AX58" s="52"/>
      <c r="AY58" s="52"/>
      <c r="AZ58" s="52"/>
      <c r="BA58" s="52">
        <v>0.19266209006309504</v>
      </c>
      <c r="BB58" s="52"/>
      <c r="BD58" s="52"/>
      <c r="BE58" s="52"/>
      <c r="BF58" s="52"/>
      <c r="BG58" s="52"/>
      <c r="BH58" s="52"/>
      <c r="BI58" s="52"/>
      <c r="BJ58" s="51"/>
      <c r="BK58" s="51"/>
      <c r="BL58" s="51"/>
      <c r="BM58" s="51"/>
      <c r="BN58" s="51"/>
      <c r="BO58" s="51"/>
      <c r="BP58" s="51"/>
      <c r="BQ58" s="51"/>
      <c r="BR58" s="51"/>
      <c r="BT58" s="52"/>
      <c r="BV58" s="52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0">
        <v>0</v>
      </c>
      <c r="DL58" s="50">
        <v>0.5</v>
      </c>
    </row>
    <row r="59" spans="1:116" ht="18" customHeight="1" x14ac:dyDescent="0.3">
      <c r="A59" s="54">
        <f t="shared" si="1"/>
        <v>1997</v>
      </c>
      <c r="B59" s="12"/>
      <c r="C59" s="12"/>
      <c r="D59" s="12"/>
      <c r="E59" s="11"/>
      <c r="F59" s="10"/>
      <c r="G59" s="52"/>
      <c r="H59" s="52"/>
      <c r="I59" s="52"/>
      <c r="J59" s="50"/>
      <c r="K59" s="52"/>
      <c r="L59" s="52"/>
      <c r="M59" s="52"/>
      <c r="N59" s="52"/>
      <c r="O59" s="52"/>
      <c r="P59" s="52"/>
      <c r="U59" s="50"/>
      <c r="V59" s="50"/>
      <c r="W59" s="50"/>
      <c r="Y59" s="50"/>
      <c r="Z59" s="50"/>
      <c r="AA59" s="50"/>
      <c r="AB59" s="50"/>
      <c r="AC59" s="50"/>
      <c r="AD59" s="50"/>
      <c r="AF59" s="52">
        <v>1.9250571046965037E-2</v>
      </c>
      <c r="AG59" s="52"/>
      <c r="AH59" s="52">
        <v>5.405683942710246E-2</v>
      </c>
      <c r="AI59" s="52"/>
      <c r="AJ59" s="52"/>
      <c r="AK59" s="52"/>
      <c r="AL59" s="52"/>
      <c r="AM59" s="52">
        <v>-0.10271699389794763</v>
      </c>
      <c r="AN59" s="52">
        <v>-1.7536214102735648E-2</v>
      </c>
      <c r="AO59" s="52">
        <v>-2.4493541625568424E-2</v>
      </c>
      <c r="AP59" s="52">
        <v>1.1634987214227219E-2</v>
      </c>
      <c r="AQ59" s="52">
        <v>-0.21361257982485082</v>
      </c>
      <c r="AR59" s="52">
        <v>-0.21729761700357492</v>
      </c>
      <c r="AS59" s="52">
        <v>-0.24587347223686168</v>
      </c>
      <c r="AT59" s="52">
        <v>-0.18896445882517518</v>
      </c>
      <c r="AU59" s="52">
        <f>AS59-AQ59</f>
        <v>-3.2260892412010855E-2</v>
      </c>
      <c r="AV59" s="52"/>
      <c r="AW59" s="52"/>
      <c r="AX59" s="52"/>
      <c r="AY59" s="52">
        <v>0.67900000000000005</v>
      </c>
      <c r="AZ59" s="52">
        <v>0.71299999999999997</v>
      </c>
      <c r="BB59" s="52">
        <f>AVERAGE(BB55,BB57)</f>
        <v>6.9061909615993511E-2</v>
      </c>
      <c r="BC59" s="52">
        <v>3.450523316860199E-2</v>
      </c>
      <c r="BD59" s="52"/>
      <c r="BE59" s="52"/>
      <c r="BF59" s="52"/>
      <c r="BG59" s="52"/>
      <c r="BH59" s="52"/>
      <c r="BI59" s="52"/>
      <c r="BJ59" s="51"/>
      <c r="BK59" s="51"/>
      <c r="BL59" s="51"/>
      <c r="BM59" s="51"/>
      <c r="BN59" s="51"/>
      <c r="BO59" s="51"/>
      <c r="BP59" s="51"/>
      <c r="BQ59" s="51"/>
      <c r="BR59" s="51"/>
      <c r="BT59" s="52"/>
      <c r="BV59" s="52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0">
        <v>0</v>
      </c>
      <c r="DL59" s="50">
        <v>0.5</v>
      </c>
    </row>
    <row r="60" spans="1:116" ht="18" customHeight="1" x14ac:dyDescent="0.3">
      <c r="A60" s="54">
        <f t="shared" si="1"/>
        <v>1998</v>
      </c>
      <c r="B60" s="53"/>
      <c r="C60" s="53"/>
      <c r="D60" s="53"/>
      <c r="E60" s="56"/>
      <c r="F60" s="55"/>
      <c r="G60" s="52"/>
      <c r="H60" s="52"/>
      <c r="I60" s="52"/>
      <c r="J60" s="50"/>
      <c r="K60" s="52"/>
      <c r="L60" s="52"/>
      <c r="M60" s="52"/>
      <c r="N60" s="52"/>
      <c r="O60" s="52"/>
      <c r="P60" s="52"/>
      <c r="U60" s="50"/>
      <c r="V60" s="50"/>
      <c r="W60" s="50"/>
      <c r="Y60" s="50"/>
      <c r="Z60" s="50"/>
      <c r="AA60" s="50"/>
      <c r="AB60" s="50"/>
      <c r="AC60" s="50"/>
      <c r="AD60" s="50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D60" s="52"/>
      <c r="BE60" s="52"/>
      <c r="BF60" s="52"/>
      <c r="BG60" s="52"/>
      <c r="BH60" s="52"/>
      <c r="BI60" s="52"/>
      <c r="BJ60" s="51"/>
      <c r="BK60" s="51"/>
      <c r="BL60" s="51"/>
      <c r="BM60" s="51"/>
      <c r="BN60" s="51"/>
      <c r="BO60" s="51"/>
      <c r="BP60" s="51"/>
      <c r="BQ60" s="51"/>
      <c r="BR60" s="51"/>
      <c r="BT60" s="52"/>
      <c r="BV60" s="52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0">
        <v>0</v>
      </c>
      <c r="DL60" s="50">
        <v>0.5</v>
      </c>
    </row>
    <row r="61" spans="1:116" ht="18" customHeight="1" x14ac:dyDescent="0.3">
      <c r="A61" s="54">
        <f t="shared" si="1"/>
        <v>1999</v>
      </c>
      <c r="B61" s="53"/>
      <c r="C61" s="53"/>
      <c r="D61" s="53"/>
      <c r="E61" s="56"/>
      <c r="F61" s="55"/>
      <c r="G61" s="52"/>
      <c r="H61" s="52"/>
      <c r="I61" s="52"/>
      <c r="J61" s="50"/>
      <c r="K61" s="52"/>
      <c r="L61" s="52"/>
      <c r="M61" s="52"/>
      <c r="N61" s="52"/>
      <c r="O61" s="52"/>
      <c r="P61" s="52"/>
      <c r="U61" s="50"/>
      <c r="V61" s="50"/>
      <c r="W61" s="50"/>
      <c r="Y61" s="50"/>
      <c r="Z61" s="50"/>
      <c r="AA61" s="50"/>
      <c r="AB61" s="50"/>
      <c r="AC61" s="50"/>
      <c r="AD61" s="50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D61" s="52"/>
      <c r="BE61" s="52"/>
      <c r="BF61" s="52"/>
      <c r="BG61" s="52"/>
      <c r="BH61" s="52"/>
      <c r="BI61" s="52"/>
      <c r="BJ61" s="51"/>
      <c r="BK61" s="51"/>
      <c r="BL61" s="51"/>
      <c r="BM61" s="51"/>
      <c r="BN61" s="51"/>
      <c r="BO61" s="51"/>
      <c r="BP61" s="51"/>
      <c r="BQ61" s="51"/>
      <c r="BR61" s="51"/>
      <c r="BT61" s="52"/>
      <c r="BV61" s="52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0">
        <v>0</v>
      </c>
      <c r="DL61" s="50">
        <v>0.5</v>
      </c>
    </row>
    <row r="62" spans="1:116" ht="18" customHeight="1" x14ac:dyDescent="0.3">
      <c r="A62" s="54">
        <f t="shared" si="1"/>
        <v>2000</v>
      </c>
      <c r="B62" s="53">
        <v>0.48381372773912396</v>
      </c>
      <c r="C62" s="53">
        <v>0.47871698968127319</v>
      </c>
      <c r="D62" s="53">
        <v>3.7469282579602858E-2</v>
      </c>
      <c r="E62" s="56">
        <f>B62/($B62+$C62)</f>
        <v>0.50264757163880969</v>
      </c>
      <c r="F62" s="55">
        <f>C62/($B62+$C62)</f>
        <v>0.49735242836119026</v>
      </c>
      <c r="G62" s="52">
        <v>9.1165651510916573E-2</v>
      </c>
      <c r="H62" s="52"/>
      <c r="I62" s="52"/>
      <c r="J62" s="50">
        <v>-1.5766287907778564E-4</v>
      </c>
      <c r="K62" s="52"/>
      <c r="L62" s="52"/>
      <c r="M62" s="52">
        <v>-2.6456233952655159E-2</v>
      </c>
      <c r="N62" s="52">
        <v>-2.4013549485784325E-3</v>
      </c>
      <c r="O62" s="52">
        <v>6.5549788995032943E-2</v>
      </c>
      <c r="P62" s="52"/>
      <c r="Q62" s="52">
        <v>-2.409259846273544E-2</v>
      </c>
      <c r="R62" s="52">
        <v>-3.6913107225190755E-3</v>
      </c>
      <c r="S62" s="52">
        <v>6.5183848018267487E-2</v>
      </c>
      <c r="T62" s="51"/>
      <c r="U62" s="50">
        <v>-0.15434294449228833</v>
      </c>
      <c r="V62" s="50">
        <v>-0.15145540536300933</v>
      </c>
      <c r="W62" s="50">
        <v>-0.12826598584889981</v>
      </c>
      <c r="Y62" s="50">
        <v>0.29837465876922992</v>
      </c>
      <c r="Z62" s="50">
        <v>0.30518800824616077</v>
      </c>
      <c r="AA62" s="50">
        <v>0.30062897198023397</v>
      </c>
      <c r="AB62" s="50"/>
      <c r="AC62" s="50">
        <f>U62+AVERAGE(AU59:AU69)</f>
        <v>-0.24274334814177223</v>
      </c>
      <c r="AD62" s="50">
        <f>AC62+(W62-U62)</f>
        <v>-0.21666638949838371</v>
      </c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>
        <v>0.51200000000000001</v>
      </c>
      <c r="AX62" s="52"/>
      <c r="AY62" s="52"/>
      <c r="AZ62" s="52"/>
      <c r="BA62" s="52">
        <v>0.15202091932296752</v>
      </c>
      <c r="BB62" s="52"/>
      <c r="BD62" s="52"/>
      <c r="BE62" s="52"/>
      <c r="BF62" s="52"/>
      <c r="BG62" s="52">
        <v>0.46499999999999997</v>
      </c>
      <c r="BH62" s="52">
        <v>0.48499999999999999</v>
      </c>
      <c r="BI62" s="52">
        <f>BH62-AVERAGE(BF62:BG62)</f>
        <v>2.0000000000000018E-2</v>
      </c>
      <c r="BJ62" s="51"/>
      <c r="BK62" s="51"/>
      <c r="BL62" s="51"/>
      <c r="BM62" s="51"/>
      <c r="BN62" s="51"/>
      <c r="BO62" s="51"/>
      <c r="BP62" s="51"/>
      <c r="BQ62" s="51"/>
      <c r="BR62" s="51"/>
      <c r="BT62" s="52"/>
      <c r="BV62" s="52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0">
        <v>0</v>
      </c>
      <c r="DL62" s="50">
        <v>0.5</v>
      </c>
    </row>
    <row r="63" spans="1:116" ht="18" customHeight="1" x14ac:dyDescent="0.3">
      <c r="A63" s="54">
        <f t="shared" si="1"/>
        <v>2001</v>
      </c>
      <c r="B63" s="12"/>
      <c r="C63" s="12"/>
      <c r="D63" s="12"/>
      <c r="E63" s="11"/>
      <c r="F63" s="10"/>
      <c r="G63" s="52"/>
      <c r="H63" s="52"/>
      <c r="I63" s="52"/>
      <c r="J63" s="50"/>
      <c r="K63" s="52"/>
      <c r="L63" s="52"/>
      <c r="M63" s="52"/>
      <c r="N63" s="52"/>
      <c r="O63" s="52"/>
      <c r="P63" s="52"/>
      <c r="U63" s="50"/>
      <c r="V63" s="50"/>
      <c r="W63" s="50"/>
      <c r="Y63" s="50"/>
      <c r="Z63" s="50"/>
      <c r="AA63" s="50"/>
      <c r="AB63" s="50"/>
      <c r="AC63" s="50"/>
      <c r="AD63" s="50"/>
      <c r="AF63" s="52"/>
      <c r="AG63" s="52"/>
      <c r="AH63" s="52"/>
      <c r="AI63" s="52"/>
      <c r="AJ63" s="52"/>
      <c r="AK63" s="52"/>
      <c r="AL63" s="52"/>
      <c r="AM63" s="52">
        <v>-6.9720722466697457E-2</v>
      </c>
      <c r="AN63" s="52">
        <v>-5.8503340584119823E-3</v>
      </c>
      <c r="AO63" s="52">
        <v>-1.043380429853126E-2</v>
      </c>
      <c r="AP63" s="52">
        <v>2.6986494911956649E-2</v>
      </c>
      <c r="AQ63" s="52">
        <v>-0.15219205832768179</v>
      </c>
      <c r="AR63" s="52">
        <v>-0.17508735754063776</v>
      </c>
      <c r="AS63" s="52">
        <v>-0.35501381126098747</v>
      </c>
      <c r="AT63" s="52">
        <v>-0.25925491522299576</v>
      </c>
      <c r="AU63" s="52">
        <f>AS63-AQ63+0.1</f>
        <v>-0.10282175293330567</v>
      </c>
      <c r="AV63" s="52"/>
      <c r="AW63" s="52"/>
      <c r="AX63" s="52"/>
      <c r="AY63" s="52"/>
      <c r="AZ63" s="52">
        <v>0.59399999999999997</v>
      </c>
      <c r="BA63" s="52"/>
      <c r="BB63" s="52"/>
      <c r="BC63" s="52">
        <v>7.3714538216590797E-2</v>
      </c>
      <c r="BD63" s="52"/>
      <c r="BE63" s="52"/>
      <c r="BF63" s="52"/>
      <c r="BG63" s="52"/>
      <c r="BH63" s="52"/>
      <c r="BI63" s="52"/>
      <c r="BJ63" s="51"/>
      <c r="BK63" s="51"/>
      <c r="BL63" s="51"/>
      <c r="BM63" s="51"/>
      <c r="BN63" s="51"/>
      <c r="BO63" s="51"/>
      <c r="BP63" s="51"/>
      <c r="BQ63" s="51"/>
      <c r="BR63" s="51"/>
      <c r="BT63" s="52"/>
      <c r="BV63" s="52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0">
        <v>0</v>
      </c>
      <c r="DL63" s="50">
        <v>0.5</v>
      </c>
    </row>
    <row r="64" spans="1:116" ht="18" customHeight="1" x14ac:dyDescent="0.3">
      <c r="A64" s="54">
        <f t="shared" si="1"/>
        <v>2002</v>
      </c>
      <c r="B64" s="53"/>
      <c r="C64" s="53"/>
      <c r="D64" s="53"/>
      <c r="E64" s="56"/>
      <c r="F64" s="55"/>
      <c r="G64" s="52"/>
      <c r="H64" s="52"/>
      <c r="I64" s="52"/>
      <c r="J64" s="50"/>
      <c r="K64" s="52"/>
      <c r="L64" s="52"/>
      <c r="M64" s="52"/>
      <c r="N64" s="52"/>
      <c r="O64" s="52"/>
      <c r="P64" s="52"/>
      <c r="U64" s="50"/>
      <c r="V64" s="50"/>
      <c r="W64" s="50"/>
      <c r="Y64" s="50"/>
      <c r="Z64" s="50"/>
      <c r="AA64" s="50"/>
      <c r="AB64" s="50"/>
      <c r="AC64" s="50"/>
      <c r="AD64" s="50"/>
      <c r="AF64" s="52">
        <v>9.8215809674401244E-2</v>
      </c>
      <c r="AG64" s="52">
        <v>8.5927355315254417E-2</v>
      </c>
      <c r="AH64" s="52">
        <v>9.3483255671668042E-2</v>
      </c>
      <c r="AI64" s="52">
        <v>9.11220017549558E-2</v>
      </c>
      <c r="AJ64" s="52">
        <v>-2.9795222812228683E-2</v>
      </c>
      <c r="AK64" s="52">
        <v>-4.3002332827717239E-2</v>
      </c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>
        <v>0.79710000000000003</v>
      </c>
      <c r="AY64" s="52">
        <v>0.64400000000000002</v>
      </c>
      <c r="AZ64" s="52"/>
      <c r="BA64" s="52"/>
      <c r="BB64" s="52">
        <v>7.1204143762588518E-2</v>
      </c>
      <c r="BD64" s="52"/>
      <c r="BE64" s="52"/>
      <c r="BF64" s="52"/>
      <c r="BG64" s="52"/>
      <c r="BH64" s="52"/>
      <c r="BI64" s="52"/>
      <c r="BJ64" s="51"/>
      <c r="BK64" s="51"/>
      <c r="BL64" s="51"/>
      <c r="BM64" s="51"/>
      <c r="BN64" s="51"/>
      <c r="BO64" s="51"/>
      <c r="BP64" s="51"/>
      <c r="BQ64" s="51"/>
      <c r="BR64" s="51"/>
      <c r="BT64" s="52"/>
      <c r="BV64" s="52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0">
        <v>0</v>
      </c>
      <c r="DL64" s="50">
        <v>0.5</v>
      </c>
    </row>
    <row r="65" spans="1:116" ht="18" customHeight="1" x14ac:dyDescent="0.3">
      <c r="A65" s="54">
        <f t="shared" si="1"/>
        <v>2003</v>
      </c>
      <c r="B65" s="53"/>
      <c r="C65" s="53"/>
      <c r="D65" s="53"/>
      <c r="E65" s="56"/>
      <c r="F65" s="55"/>
      <c r="G65" s="52"/>
      <c r="H65" s="52"/>
      <c r="I65" s="52"/>
      <c r="J65" s="50"/>
      <c r="K65" s="52"/>
      <c r="L65" s="52"/>
      <c r="M65" s="52"/>
      <c r="N65" s="52"/>
      <c r="O65" s="52"/>
      <c r="P65" s="52"/>
      <c r="U65" s="50"/>
      <c r="V65" s="50"/>
      <c r="W65" s="50"/>
      <c r="Y65" s="50"/>
      <c r="Z65" s="50"/>
      <c r="AA65" s="50"/>
      <c r="AB65" s="50"/>
      <c r="AC65" s="50"/>
      <c r="AD65" s="50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D65" s="52"/>
      <c r="BE65" s="52"/>
      <c r="BF65" s="52"/>
      <c r="BG65" s="52"/>
      <c r="BH65" s="52"/>
      <c r="BI65" s="52"/>
      <c r="BJ65" s="51"/>
      <c r="BK65" s="51"/>
      <c r="BL65" s="51"/>
      <c r="BM65" s="51"/>
      <c r="BN65" s="51"/>
      <c r="BO65" s="51"/>
      <c r="BP65" s="51"/>
      <c r="BQ65" s="51"/>
      <c r="BR65" s="51"/>
      <c r="BT65" s="52"/>
      <c r="BV65" s="52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0">
        <v>0</v>
      </c>
      <c r="DL65" s="50">
        <v>0.5</v>
      </c>
    </row>
    <row r="66" spans="1:116" ht="18" customHeight="1" x14ac:dyDescent="0.3">
      <c r="A66" s="54">
        <f t="shared" si="1"/>
        <v>2004</v>
      </c>
      <c r="B66" s="53">
        <v>0.482671225139436</v>
      </c>
      <c r="C66" s="53">
        <v>0.50730148396081631</v>
      </c>
      <c r="D66" s="53">
        <v>1.0027290899747656E-2</v>
      </c>
      <c r="E66" s="56">
        <f>B66/($B66+$C66)</f>
        <v>0.48756013241831392</v>
      </c>
      <c r="F66" s="55">
        <f>C66/($B66+$C66)</f>
        <v>0.51243986758168603</v>
      </c>
      <c r="G66" s="52">
        <v>6.789792440364649E-2</v>
      </c>
      <c r="H66" s="52"/>
      <c r="I66" s="52"/>
      <c r="J66" s="50">
        <v>8.8621750885109235E-2</v>
      </c>
      <c r="K66" s="52"/>
      <c r="L66" s="52"/>
      <c r="M66" s="52">
        <v>6.5450176509047192E-3</v>
      </c>
      <c r="N66" s="52">
        <v>2.5144870366405114E-2</v>
      </c>
      <c r="O66" s="52">
        <v>9.3081862157777348E-2</v>
      </c>
      <c r="P66" s="52"/>
      <c r="Q66" s="52">
        <v>8.0455610705385081E-2</v>
      </c>
      <c r="R66" s="52">
        <v>0.10959276451721912</v>
      </c>
      <c r="S66" s="52">
        <v>0.17320106772143026</v>
      </c>
      <c r="T66" s="51"/>
      <c r="U66" s="50">
        <v>-0.13322808043390633</v>
      </c>
      <c r="V66" s="50">
        <v>-8.1007038930102901E-2</v>
      </c>
      <c r="W66" s="50">
        <v>-0.10395863506796482</v>
      </c>
      <c r="Y66" s="50">
        <v>0.31152030466432207</v>
      </c>
      <c r="Z66" s="50">
        <v>0.31539540510704922</v>
      </c>
      <c r="AA66" s="50">
        <v>0.29527238277284806</v>
      </c>
      <c r="AB66" s="50"/>
      <c r="AC66" s="50">
        <f>U66+AVERAGE(AU63:AU73)</f>
        <v>-0.23936859606835792</v>
      </c>
      <c r="AD66" s="50">
        <f>AC66+(W66-U66)</f>
        <v>-0.21009915070241642</v>
      </c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>
        <v>0.56699999999999995</v>
      </c>
      <c r="AX66" s="52"/>
      <c r="AY66" s="52"/>
      <c r="AZ66" s="52"/>
      <c r="BA66" s="52">
        <v>0.16972915232181551</v>
      </c>
      <c r="BB66" s="52"/>
      <c r="BD66" s="52"/>
      <c r="BE66" s="52"/>
      <c r="BF66" s="52"/>
      <c r="BG66" s="52">
        <v>0.46499999999999997</v>
      </c>
      <c r="BH66" s="52">
        <v>0.505</v>
      </c>
      <c r="BI66" s="52">
        <f>BH66-AVERAGE(BF66:BG66)</f>
        <v>4.0000000000000036E-2</v>
      </c>
      <c r="BJ66" s="51"/>
      <c r="BK66" s="51"/>
      <c r="BL66" s="51"/>
      <c r="BM66" s="51"/>
      <c r="BN66" s="51"/>
      <c r="BO66" s="51"/>
      <c r="BP66" s="51"/>
      <c r="BQ66" s="51"/>
      <c r="BR66" s="51"/>
      <c r="BT66" s="52"/>
      <c r="BV66" s="52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0">
        <v>0</v>
      </c>
      <c r="DL66" s="50">
        <v>0.5</v>
      </c>
    </row>
    <row r="67" spans="1:116" ht="18" customHeight="1" x14ac:dyDescent="0.3">
      <c r="A67" s="54">
        <f t="shared" si="1"/>
        <v>2005</v>
      </c>
      <c r="B67" s="12"/>
      <c r="C67" s="12"/>
      <c r="D67" s="12"/>
      <c r="E67" s="11"/>
      <c r="F67" s="10"/>
      <c r="G67" s="52"/>
      <c r="H67" s="52"/>
      <c r="I67" s="52"/>
      <c r="J67" s="50"/>
      <c r="K67" s="52"/>
      <c r="L67" s="52"/>
      <c r="M67" s="52"/>
      <c r="N67" s="52"/>
      <c r="O67" s="52"/>
      <c r="P67" s="52"/>
      <c r="U67" s="50"/>
      <c r="V67" s="50"/>
      <c r="W67" s="50"/>
      <c r="Y67" s="50"/>
      <c r="Z67" s="50"/>
      <c r="AA67" s="50"/>
      <c r="AB67" s="50"/>
      <c r="AC67" s="50"/>
      <c r="AD67" s="50"/>
      <c r="AF67" s="52"/>
      <c r="AG67" s="52"/>
      <c r="AH67" s="52"/>
      <c r="AI67" s="52"/>
      <c r="AJ67" s="52"/>
      <c r="AK67" s="52"/>
      <c r="AL67" s="52"/>
      <c r="AM67" s="52">
        <v>-2.7209167047249433E-2</v>
      </c>
      <c r="AN67" s="52">
        <v>2.5644637481891247E-3</v>
      </c>
      <c r="AO67" s="52">
        <v>1.3398790538111618E-2</v>
      </c>
      <c r="AP67" s="52">
        <v>5.3424802584164335E-2</v>
      </c>
      <c r="AQ67" s="52">
        <v>-0.14298659778680384</v>
      </c>
      <c r="AR67" s="52">
        <v>-0.17199382877768918</v>
      </c>
      <c r="AS67" s="52">
        <v>-0.37310516338993904</v>
      </c>
      <c r="AT67" s="52">
        <v>-0.28334055188022894</v>
      </c>
      <c r="AU67" s="52">
        <f>AS67-AQ67+0.1</f>
        <v>-0.1301185656031352</v>
      </c>
      <c r="AV67" s="52"/>
      <c r="AW67" s="52"/>
      <c r="AX67" s="52"/>
      <c r="AY67" s="52"/>
      <c r="AZ67" s="52">
        <v>0.61399999999999999</v>
      </c>
      <c r="BA67" s="52"/>
      <c r="BB67" s="52"/>
      <c r="BC67" s="52">
        <v>8.0490148067474343E-2</v>
      </c>
      <c r="BD67" s="52"/>
      <c r="BE67" s="52"/>
      <c r="BF67" s="52"/>
      <c r="BG67" s="52"/>
      <c r="BH67" s="52"/>
      <c r="BI67" s="52"/>
      <c r="BJ67" s="51"/>
      <c r="BK67" s="51"/>
      <c r="BL67" s="51"/>
      <c r="BM67" s="51"/>
      <c r="BN67" s="51"/>
      <c r="BO67" s="51"/>
      <c r="BP67" s="51"/>
      <c r="BQ67" s="51"/>
      <c r="BR67" s="51"/>
      <c r="BT67" s="52"/>
      <c r="BV67" s="52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0">
        <v>0</v>
      </c>
      <c r="DL67" s="50">
        <v>0.5</v>
      </c>
    </row>
    <row r="68" spans="1:116" ht="18" customHeight="1" x14ac:dyDescent="0.3">
      <c r="A68" s="54">
        <f t="shared" si="1"/>
        <v>2006</v>
      </c>
      <c r="B68" s="53"/>
      <c r="C68" s="53"/>
      <c r="D68" s="53"/>
      <c r="E68" s="56"/>
      <c r="F68" s="55"/>
      <c r="G68" s="52"/>
      <c r="H68" s="52"/>
      <c r="I68" s="52"/>
      <c r="J68" s="50"/>
      <c r="K68" s="52"/>
      <c r="L68" s="52"/>
      <c r="M68" s="52"/>
      <c r="N68" s="52"/>
      <c r="O68" s="52"/>
      <c r="P68" s="52"/>
      <c r="U68" s="50"/>
      <c r="V68" s="50"/>
      <c r="W68" s="50"/>
      <c r="Y68" s="50"/>
      <c r="Z68" s="50"/>
      <c r="AA68" s="50"/>
      <c r="AB68" s="50"/>
      <c r="AC68" s="50"/>
      <c r="AD68" s="50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D68" s="52"/>
      <c r="BE68" s="52"/>
      <c r="BF68" s="52"/>
      <c r="BG68" s="52"/>
      <c r="BH68" s="52"/>
      <c r="BI68" s="52"/>
      <c r="BJ68" s="51"/>
      <c r="BK68" s="51"/>
      <c r="BL68" s="51"/>
      <c r="BM68" s="51"/>
      <c r="BN68" s="51"/>
      <c r="BO68" s="51"/>
      <c r="BP68" s="51"/>
      <c r="BQ68" s="51"/>
      <c r="BR68" s="51"/>
      <c r="BT68" s="52"/>
      <c r="BV68" s="52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0">
        <v>0</v>
      </c>
      <c r="DL68" s="50">
        <v>0.5</v>
      </c>
    </row>
    <row r="69" spans="1:116" ht="18" customHeight="1" x14ac:dyDescent="0.3">
      <c r="A69" s="54">
        <f t="shared" si="1"/>
        <v>2007</v>
      </c>
      <c r="B69" s="53"/>
      <c r="C69" s="53"/>
      <c r="D69" s="53"/>
      <c r="E69" s="56"/>
      <c r="F69" s="55"/>
      <c r="G69" s="52"/>
      <c r="H69" s="52"/>
      <c r="I69" s="52"/>
      <c r="J69" s="50"/>
      <c r="K69" s="52"/>
      <c r="L69" s="52"/>
      <c r="M69" s="52"/>
      <c r="N69" s="52"/>
      <c r="O69" s="52"/>
      <c r="P69" s="52"/>
      <c r="U69" s="50"/>
      <c r="V69" s="50"/>
      <c r="W69" s="50"/>
      <c r="Y69" s="50"/>
      <c r="Z69" s="50"/>
      <c r="AA69" s="50"/>
      <c r="AB69" s="50"/>
      <c r="AC69" s="50"/>
      <c r="AD69" s="50"/>
      <c r="AF69" s="52">
        <v>0.10883693272687311</v>
      </c>
      <c r="AG69" s="52">
        <v>9.9217560383092776E-2</v>
      </c>
      <c r="AH69" s="52">
        <v>0.12120721034714195</v>
      </c>
      <c r="AI69" s="52">
        <v>0.11331627378032674</v>
      </c>
      <c r="AJ69" s="52">
        <v>-4.8875348435507893E-2</v>
      </c>
      <c r="AK69" s="52">
        <v>-6.1645884761060039E-2</v>
      </c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>
        <v>0.8397</v>
      </c>
      <c r="AY69" s="52">
        <v>0.60399999999999998</v>
      </c>
      <c r="AZ69" s="52"/>
      <c r="BA69" s="52"/>
      <c r="BB69" s="52">
        <v>7.5133156776428206E-2</v>
      </c>
      <c r="BD69" s="52"/>
      <c r="BE69" s="52"/>
      <c r="BF69" s="52"/>
      <c r="BG69" s="52"/>
      <c r="BH69" s="52"/>
      <c r="BI69" s="52"/>
      <c r="BJ69" s="51"/>
      <c r="BK69" s="51"/>
      <c r="BL69" s="51"/>
      <c r="BM69" s="51"/>
      <c r="BN69" s="51"/>
      <c r="BO69" s="51"/>
      <c r="BP69" s="51"/>
      <c r="BQ69" s="51"/>
      <c r="BR69" s="51"/>
      <c r="BT69" s="52"/>
      <c r="BV69" s="52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0">
        <v>0</v>
      </c>
      <c r="DL69" s="50">
        <v>0.5</v>
      </c>
    </row>
    <row r="70" spans="1:116" ht="18" customHeight="1" x14ac:dyDescent="0.3">
      <c r="A70" s="54">
        <f t="shared" si="1"/>
        <v>2008</v>
      </c>
      <c r="B70" s="53">
        <v>0.52908210353764473</v>
      </c>
      <c r="C70" s="53">
        <v>0.45654843271010909</v>
      </c>
      <c r="D70" s="53">
        <v>1.4369463752246214E-2</v>
      </c>
      <c r="E70" s="56">
        <f>B70/($B70+$C70)</f>
        <v>0.53679556799430528</v>
      </c>
      <c r="F70" s="55">
        <f>C70/($B70+$C70)</f>
        <v>0.46320443200569472</v>
      </c>
      <c r="G70" s="52">
        <v>5.1210868149631994E-2</v>
      </c>
      <c r="H70" s="52"/>
      <c r="I70" s="52"/>
      <c r="J70" s="50">
        <v>0.20515267619192268</v>
      </c>
      <c r="K70" s="52"/>
      <c r="L70" s="52"/>
      <c r="M70" s="52">
        <v>-3.0164266458186095E-2</v>
      </c>
      <c r="N70" s="52">
        <v>-3.4922177544392544E-2</v>
      </c>
      <c r="O70" s="52">
        <v>7.9487485730200078E-2</v>
      </c>
      <c r="P70" s="52"/>
      <c r="Q70" s="52">
        <v>4.6529150314753784E-3</v>
      </c>
      <c r="R70" s="52">
        <v>2.4522803056308856E-2</v>
      </c>
      <c r="S70" s="52">
        <v>0.10712218896413106</v>
      </c>
      <c r="T70" s="51"/>
      <c r="U70" s="50">
        <v>-0.17095198410490406</v>
      </c>
      <c r="V70" s="50">
        <v>-0.15202927949005668</v>
      </c>
      <c r="W70" s="50">
        <v>-9.1986291801271644E-2</v>
      </c>
      <c r="Y70" s="50">
        <v>0.44218814596468159</v>
      </c>
      <c r="Z70" s="50">
        <v>0.4314273769883798</v>
      </c>
      <c r="AA70" s="50">
        <v>0.39406775091123336</v>
      </c>
      <c r="AB70" s="50"/>
      <c r="AC70" s="50">
        <f>U70+AVERAGE(AU67:AU77)</f>
        <v>-0.26305110497935152</v>
      </c>
      <c r="AD70" s="50">
        <f>AC70+(W70-U70)</f>
        <v>-0.1840854126757191</v>
      </c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>
        <v>0.58199999999999996</v>
      </c>
      <c r="AX70" s="52"/>
      <c r="AY70" s="52"/>
      <c r="AZ70" s="52"/>
      <c r="BA70" s="52">
        <v>0.11667359769344332</v>
      </c>
      <c r="BB70" s="52"/>
      <c r="BD70" s="52"/>
      <c r="BE70" s="52"/>
      <c r="BF70" s="52"/>
      <c r="BG70" s="52">
        <v>0.51500000000000001</v>
      </c>
      <c r="BH70" s="52">
        <v>0.54</v>
      </c>
      <c r="BI70" s="52">
        <f>BH70-AVERAGE(BF70:BG70)</f>
        <v>2.5000000000000022E-2</v>
      </c>
      <c r="BJ70" s="51"/>
      <c r="BK70" s="51"/>
      <c r="BL70" s="51"/>
      <c r="BM70" s="51"/>
      <c r="BN70" s="51"/>
      <c r="BO70" s="51"/>
      <c r="BP70" s="51"/>
      <c r="BQ70" s="51"/>
      <c r="BR70" s="51"/>
      <c r="BT70" s="52"/>
      <c r="BV70" s="52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0">
        <v>0</v>
      </c>
      <c r="DL70" s="50">
        <v>0.5</v>
      </c>
    </row>
    <row r="71" spans="1:116" ht="18" customHeight="1" x14ac:dyDescent="0.3">
      <c r="A71" s="54">
        <f t="shared" si="1"/>
        <v>2009</v>
      </c>
      <c r="B71" s="12"/>
      <c r="C71" s="12"/>
      <c r="D71" s="12"/>
      <c r="E71" s="11"/>
      <c r="F71" s="10"/>
      <c r="G71" s="52"/>
      <c r="H71" s="52"/>
      <c r="I71" s="52"/>
      <c r="J71" s="50"/>
      <c r="K71" s="52"/>
      <c r="L71" s="52"/>
      <c r="M71" s="52"/>
      <c r="N71" s="52"/>
      <c r="O71" s="52"/>
      <c r="P71" s="52"/>
      <c r="U71" s="50"/>
      <c r="V71" s="50"/>
      <c r="W71" s="50"/>
      <c r="Y71" s="50"/>
      <c r="Z71" s="50"/>
      <c r="AA71" s="50"/>
      <c r="AB71" s="50"/>
      <c r="AC71" s="50"/>
      <c r="AD71" s="50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D71" s="52"/>
      <c r="BE71" s="52"/>
      <c r="BF71" s="52"/>
      <c r="BG71" s="52"/>
      <c r="BH71" s="52"/>
      <c r="BI71" s="52"/>
      <c r="BJ71" s="51"/>
      <c r="BK71" s="51"/>
      <c r="BL71" s="51"/>
      <c r="BM71" s="51"/>
      <c r="BN71" s="51"/>
      <c r="BO71" s="51"/>
      <c r="BP71" s="51"/>
      <c r="BQ71" s="51"/>
      <c r="BR71" s="51"/>
      <c r="BT71" s="52"/>
      <c r="BV71" s="52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0">
        <v>0</v>
      </c>
      <c r="DL71" s="50">
        <v>0.5</v>
      </c>
    </row>
    <row r="72" spans="1:116" ht="18" customHeight="1" x14ac:dyDescent="0.3">
      <c r="A72" s="54">
        <f t="shared" ref="A72:A82" si="2">A71+1</f>
        <v>2010</v>
      </c>
      <c r="B72" s="53"/>
      <c r="C72" s="53"/>
      <c r="D72" s="53"/>
      <c r="E72" s="56"/>
      <c r="F72" s="55"/>
      <c r="G72" s="52"/>
      <c r="H72" s="52"/>
      <c r="I72" s="52"/>
      <c r="J72" s="50"/>
      <c r="K72" s="52"/>
      <c r="L72" s="52"/>
      <c r="M72" s="52"/>
      <c r="N72" s="52"/>
      <c r="O72" s="52"/>
      <c r="P72" s="52"/>
      <c r="U72" s="50"/>
      <c r="V72" s="50"/>
      <c r="W72" s="50"/>
      <c r="Y72" s="50"/>
      <c r="Z72" s="50"/>
      <c r="AA72" s="50"/>
      <c r="AB72" s="50"/>
      <c r="AC72" s="50"/>
      <c r="AD72" s="50"/>
      <c r="AF72" s="52"/>
      <c r="AG72" s="52"/>
      <c r="AH72" s="52"/>
      <c r="AI72" s="52"/>
      <c r="AJ72" s="52"/>
      <c r="AK72" s="52"/>
      <c r="AL72" s="52"/>
      <c r="AM72" s="52">
        <v>-8.9197043491186234E-3</v>
      </c>
      <c r="AN72" s="52">
        <v>1.4528003441246884E-2</v>
      </c>
      <c r="AO72" s="52">
        <v>1.5479041290445139E-2</v>
      </c>
      <c r="AP72" s="52">
        <v>8.4312178683059319E-3</v>
      </c>
      <c r="AQ72" s="52">
        <v>-0.12392445332994584</v>
      </c>
      <c r="AR72" s="52">
        <v>-0.13917768127420055</v>
      </c>
      <c r="AS72" s="52">
        <v>-0.30940568169685972</v>
      </c>
      <c r="AT72" s="52">
        <v>-0.23177176359511656</v>
      </c>
      <c r="AU72" s="52">
        <f>AS72-AQ72+0.1</f>
        <v>-8.5481228366913881E-2</v>
      </c>
      <c r="AV72" s="52"/>
      <c r="AW72" s="52"/>
      <c r="AX72" s="52"/>
      <c r="AY72" s="52"/>
      <c r="AZ72" s="52">
        <v>0.65100000000000002</v>
      </c>
      <c r="BA72" s="52"/>
      <c r="BB72" s="52"/>
      <c r="BC72" s="52">
        <v>0.128575527429581</v>
      </c>
      <c r="BD72" s="52"/>
      <c r="BE72" s="52"/>
      <c r="BF72" s="52"/>
      <c r="BG72" s="52"/>
      <c r="BH72" s="52"/>
      <c r="BI72" s="52"/>
      <c r="BJ72" s="51"/>
      <c r="BK72" s="51"/>
      <c r="BL72" s="51"/>
      <c r="BM72" s="51"/>
      <c r="BN72" s="51"/>
      <c r="BO72" s="51"/>
      <c r="BP72" s="51"/>
      <c r="BQ72" s="51"/>
      <c r="BR72" s="51"/>
      <c r="BT72" s="52"/>
      <c r="BV72" s="52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0">
        <v>0</v>
      </c>
      <c r="DL72" s="50">
        <v>0.5</v>
      </c>
    </row>
    <row r="73" spans="1:116" ht="18" customHeight="1" x14ac:dyDescent="0.3">
      <c r="A73" s="54">
        <f t="shared" si="2"/>
        <v>2011</v>
      </c>
      <c r="B73" s="53"/>
      <c r="C73" s="53"/>
      <c r="D73" s="53"/>
      <c r="E73" s="56"/>
      <c r="F73" s="55"/>
      <c r="G73" s="52"/>
      <c r="H73" s="52"/>
      <c r="I73" s="52"/>
      <c r="J73" s="50"/>
      <c r="K73" s="52"/>
      <c r="L73" s="52"/>
      <c r="M73" s="52"/>
      <c r="N73" s="52"/>
      <c r="O73" s="52"/>
      <c r="P73" s="52"/>
      <c r="U73" s="50"/>
      <c r="V73" s="50"/>
      <c r="W73" s="50"/>
      <c r="Y73" s="50"/>
      <c r="Z73" s="50"/>
      <c r="AA73" s="50"/>
      <c r="AB73" s="50"/>
      <c r="AC73" s="50"/>
      <c r="AD73" s="50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D73" s="52"/>
      <c r="BE73" s="52"/>
      <c r="BF73" s="52"/>
      <c r="BG73" s="52"/>
      <c r="BH73" s="52"/>
      <c r="BI73" s="52"/>
      <c r="BJ73" s="51"/>
      <c r="BK73" s="51"/>
      <c r="BL73" s="51"/>
      <c r="BM73" s="51"/>
      <c r="BN73" s="51"/>
      <c r="BO73" s="51"/>
      <c r="BP73" s="51"/>
      <c r="BQ73" s="51"/>
      <c r="BR73" s="51"/>
      <c r="BT73" s="52"/>
      <c r="BV73" s="52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0">
        <v>0</v>
      </c>
      <c r="DL73" s="50">
        <v>0.5</v>
      </c>
    </row>
    <row r="74" spans="1:116" ht="18" customHeight="1" x14ac:dyDescent="0.3">
      <c r="A74" s="54">
        <f t="shared" si="2"/>
        <v>2012</v>
      </c>
      <c r="B74" s="53">
        <v>0.51058227118114219</v>
      </c>
      <c r="C74" s="53">
        <v>0.47209464443541249</v>
      </c>
      <c r="D74" s="53">
        <v>1.7323084383445327E-2</v>
      </c>
      <c r="E74" s="56">
        <f>B74/($B74+$C74)</f>
        <v>0.51958305223929147</v>
      </c>
      <c r="F74" s="55">
        <f>C74/($B74+$C74)</f>
        <v>0.48041694776070848</v>
      </c>
      <c r="G74" s="52">
        <v>5.2087351382437072E-2</v>
      </c>
      <c r="H74" s="52"/>
      <c r="I74" s="52"/>
      <c r="J74" s="50">
        <v>0.1546505226337373</v>
      </c>
      <c r="K74" s="52"/>
      <c r="L74" s="52"/>
      <c r="M74" s="52">
        <v>-7.6967269926772608E-3</v>
      </c>
      <c r="N74" s="52">
        <v>-5.2755153282830897E-3</v>
      </c>
      <c r="O74" s="52">
        <v>5.9206551747847586E-2</v>
      </c>
      <c r="P74" s="52"/>
      <c r="Q74" s="52">
        <v>7.8463697783887593E-2</v>
      </c>
      <c r="R74" s="52">
        <v>9.3700587820038372E-2</v>
      </c>
      <c r="S74" s="52">
        <v>0.15744158052000146</v>
      </c>
      <c r="T74" s="51"/>
      <c r="U74" s="50">
        <v>-7.9278161363912733E-2</v>
      </c>
      <c r="V74" s="50">
        <v>-6.1044216439085981E-2</v>
      </c>
      <c r="W74" s="50">
        <v>-3.8657963911449288E-2</v>
      </c>
      <c r="Y74" s="50">
        <v>0.39903800412274049</v>
      </c>
      <c r="Z74" s="50">
        <v>0.38928587661413527</v>
      </c>
      <c r="AA74" s="50">
        <v>0.37240638483830402</v>
      </c>
      <c r="AB74" s="50"/>
      <c r="AC74" s="50">
        <f>U74+AVERAGE(AU71:AU81)</f>
        <v>-0.16454671166237331</v>
      </c>
      <c r="AD74" s="50">
        <f>AC74+(W74-U74)</f>
        <v>-0.12392651420990985</v>
      </c>
      <c r="AF74" s="52">
        <v>7.5870646480507675E-2</v>
      </c>
      <c r="AG74" s="52">
        <v>0.13896919827630558</v>
      </c>
      <c r="AH74" s="52">
        <v>8.7698203210765033E-2</v>
      </c>
      <c r="AI74" s="52">
        <v>0.13102452681268975</v>
      </c>
      <c r="AJ74" s="52">
        <v>-5.6030390991104961E-2</v>
      </c>
      <c r="AK74" s="52">
        <v>-2.5511346653251131E-2</v>
      </c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>
        <v>0.54900000000000004</v>
      </c>
      <c r="AX74" s="52">
        <v>0.80349999999999999</v>
      </c>
      <c r="AY74" s="52">
        <v>0.57199999999999995</v>
      </c>
      <c r="AZ74" s="52"/>
      <c r="BA74" s="52">
        <v>0.14613218903541564</v>
      </c>
      <c r="BB74" s="52">
        <v>9.6433021873235686E-2</v>
      </c>
      <c r="BD74" s="52"/>
      <c r="BE74" s="52"/>
      <c r="BF74" s="52"/>
      <c r="BG74" s="52">
        <v>0.5</v>
      </c>
      <c r="BH74" s="52">
        <v>0.51</v>
      </c>
      <c r="BI74" s="52">
        <f>BH74-AVERAGE(BF74:BG74)</f>
        <v>1.0000000000000009E-2</v>
      </c>
      <c r="BJ74" s="51"/>
      <c r="BK74" s="51"/>
      <c r="BL74" s="51"/>
      <c r="BM74" s="51"/>
      <c r="BN74" s="51"/>
      <c r="BO74" s="51"/>
      <c r="BP74" s="51"/>
      <c r="BQ74" s="51"/>
      <c r="BR74" s="51"/>
      <c r="BT74" s="52"/>
      <c r="BV74" s="52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0">
        <v>0</v>
      </c>
      <c r="DL74" s="50">
        <v>0.5</v>
      </c>
    </row>
    <row r="75" spans="1:116" ht="18" customHeight="1" x14ac:dyDescent="0.3">
      <c r="A75" s="54">
        <f t="shared" si="2"/>
        <v>2013</v>
      </c>
      <c r="B75" s="12"/>
      <c r="C75" s="12"/>
      <c r="D75" s="12"/>
      <c r="E75" s="11"/>
      <c r="F75" s="10"/>
      <c r="G75" s="52"/>
      <c r="H75" s="52"/>
      <c r="I75" s="52"/>
      <c r="J75" s="50"/>
      <c r="K75" s="52"/>
      <c r="L75" s="52"/>
      <c r="M75" s="52"/>
      <c r="N75" s="52"/>
      <c r="O75" s="52"/>
      <c r="P75" s="52"/>
      <c r="U75" s="50"/>
      <c r="V75" s="50"/>
      <c r="W75" s="50"/>
      <c r="Y75" s="50"/>
      <c r="Z75" s="50"/>
      <c r="AA75" s="50"/>
      <c r="AB75" s="50"/>
      <c r="AC75" s="50"/>
      <c r="AD75" s="50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D75" s="52"/>
      <c r="BE75" s="52"/>
      <c r="BF75" s="52"/>
      <c r="BG75" s="52"/>
      <c r="BH75" s="52"/>
      <c r="BI75" s="52"/>
      <c r="BJ75" s="51"/>
      <c r="BK75" s="51"/>
      <c r="BL75" s="51"/>
      <c r="BM75" s="51"/>
      <c r="BN75" s="51"/>
      <c r="BO75" s="51"/>
      <c r="BP75" s="51"/>
      <c r="BQ75" s="51"/>
      <c r="BR75" s="51"/>
      <c r="BT75" s="52"/>
      <c r="BV75" s="52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0">
        <v>0</v>
      </c>
      <c r="DL75" s="50">
        <v>0.5</v>
      </c>
    </row>
    <row r="76" spans="1:116" ht="18" customHeight="1" x14ac:dyDescent="0.3">
      <c r="A76" s="54">
        <f t="shared" si="2"/>
        <v>2014</v>
      </c>
      <c r="B76" s="53"/>
      <c r="C76" s="53"/>
      <c r="D76" s="53"/>
      <c r="E76" s="56"/>
      <c r="F76" s="55"/>
      <c r="G76" s="52"/>
      <c r="H76" s="52"/>
      <c r="I76" s="52"/>
      <c r="J76" s="50"/>
      <c r="K76" s="52"/>
      <c r="L76" s="52"/>
      <c r="M76" s="52"/>
      <c r="N76" s="52"/>
      <c r="O76" s="52"/>
      <c r="P76" s="52"/>
      <c r="U76" s="50"/>
      <c r="V76" s="50"/>
      <c r="W76" s="50"/>
      <c r="Y76" s="50"/>
      <c r="Z76" s="50"/>
      <c r="AA76" s="50"/>
      <c r="AB76" s="50"/>
      <c r="AC76" s="50"/>
      <c r="AD76" s="50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1"/>
      <c r="BK76" s="51"/>
      <c r="BL76" s="51"/>
      <c r="BM76" s="51"/>
      <c r="BN76" s="51"/>
      <c r="BO76" s="51"/>
      <c r="BP76" s="51"/>
      <c r="BQ76" s="51"/>
      <c r="BR76" s="51"/>
      <c r="BT76" s="52"/>
      <c r="BV76" s="52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0">
        <v>0</v>
      </c>
      <c r="DL76" s="50">
        <v>0.5</v>
      </c>
    </row>
    <row r="77" spans="1:116" ht="18" customHeight="1" x14ac:dyDescent="0.3">
      <c r="A77" s="54">
        <f t="shared" si="2"/>
        <v>2015</v>
      </c>
      <c r="B77" s="53"/>
      <c r="C77" s="53"/>
      <c r="D77" s="53"/>
      <c r="E77" s="56"/>
      <c r="F77" s="55"/>
      <c r="G77" s="52"/>
      <c r="H77" s="52"/>
      <c r="I77" s="52"/>
      <c r="J77" s="50"/>
      <c r="K77" s="52"/>
      <c r="L77" s="52"/>
      <c r="M77" s="52"/>
      <c r="N77" s="52"/>
      <c r="O77" s="52"/>
      <c r="P77" s="52"/>
      <c r="U77" s="50"/>
      <c r="V77" s="50"/>
      <c r="W77" s="50"/>
      <c r="Y77" s="50"/>
      <c r="Z77" s="50"/>
      <c r="AA77" s="50"/>
      <c r="AB77" s="50"/>
      <c r="AC77" s="50"/>
      <c r="AD77" s="50"/>
      <c r="AF77" s="52"/>
      <c r="AG77" s="52"/>
      <c r="AH77" s="52"/>
      <c r="AI77" s="52"/>
      <c r="AJ77" s="52"/>
      <c r="AK77" s="52"/>
      <c r="AL77" s="52"/>
      <c r="AM77" s="52">
        <v>6.847959338572851E-3</v>
      </c>
      <c r="AN77" s="52">
        <v>1.7698281931990953E-2</v>
      </c>
      <c r="AO77" s="52">
        <v>6.7533978115059359E-2</v>
      </c>
      <c r="AP77" s="52">
        <v>7.3130150107119804E-2</v>
      </c>
      <c r="AQ77" s="52">
        <v>-0.15126601623905506</v>
      </c>
      <c r="AR77" s="52">
        <v>-0.21270316398843431</v>
      </c>
      <c r="AS77" s="52">
        <v>-0.31196358489234832</v>
      </c>
      <c r="AT77" s="52">
        <v>-0.21693981178499797</v>
      </c>
      <c r="AU77" s="52">
        <f>AS77-AQ77+0.1</f>
        <v>-6.069756865329326E-2</v>
      </c>
      <c r="AV77" s="52"/>
      <c r="AW77" s="52"/>
      <c r="AX77" s="52"/>
      <c r="AY77" s="52"/>
      <c r="AZ77" s="52">
        <v>0.66400000000000003</v>
      </c>
      <c r="BA77" s="52"/>
      <c r="BB77" s="52"/>
      <c r="BC77" s="52">
        <v>0.122250619769096</v>
      </c>
      <c r="BD77" s="52"/>
      <c r="BE77" s="52"/>
      <c r="BF77" s="52"/>
      <c r="BG77" s="52"/>
      <c r="BH77" s="52"/>
      <c r="BI77" s="52"/>
      <c r="BJ77" s="51"/>
      <c r="BK77" s="51"/>
      <c r="BL77" s="51"/>
      <c r="BM77" s="51"/>
      <c r="BN77" s="51"/>
      <c r="BO77" s="51"/>
      <c r="BP77" s="51"/>
      <c r="BQ77" s="51"/>
      <c r="BR77" s="51"/>
      <c r="BT77" s="52"/>
      <c r="BV77" s="52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0">
        <v>0</v>
      </c>
      <c r="DL77" s="50">
        <v>0.5</v>
      </c>
    </row>
    <row r="78" spans="1:116" ht="18" customHeight="1" x14ac:dyDescent="0.3">
      <c r="A78" s="54">
        <f t="shared" si="2"/>
        <v>2016</v>
      </c>
      <c r="B78" s="53">
        <v>0.48249758143403088</v>
      </c>
      <c r="C78" s="53">
        <v>0.4615035619406907</v>
      </c>
      <c r="D78" s="53">
        <v>5.5998856625278419E-2</v>
      </c>
      <c r="E78" s="56">
        <f>B78/($B78+$C78)</f>
        <v>0.51111970024648934</v>
      </c>
      <c r="F78" s="55">
        <f>C78/($B78+$C78)</f>
        <v>0.48888029975351072</v>
      </c>
      <c r="G78" s="52">
        <v>0.13</v>
      </c>
      <c r="H78" s="52"/>
      <c r="I78" s="52"/>
      <c r="J78" s="50">
        <v>0.1</v>
      </c>
      <c r="K78" s="52"/>
      <c r="L78" s="52"/>
      <c r="M78" s="52">
        <v>0.13206977360937261</v>
      </c>
      <c r="N78" s="52">
        <v>0.13792732147604533</v>
      </c>
      <c r="O78" s="52">
        <v>0.16817676500104303</v>
      </c>
      <c r="P78" s="52"/>
      <c r="Q78" s="52">
        <v>0.22493986747859676</v>
      </c>
      <c r="R78" s="52">
        <v>0.23344490162554923</v>
      </c>
      <c r="S78" s="52">
        <v>0.23367121833507237</v>
      </c>
      <c r="T78" s="51"/>
      <c r="U78" s="50">
        <v>8.8874381040718264E-2</v>
      </c>
      <c r="V78" s="50">
        <v>0.10745439556306459</v>
      </c>
      <c r="W78" s="50">
        <v>5.1046102222256723E-2</v>
      </c>
      <c r="Y78" s="50">
        <v>0.38303234972187938</v>
      </c>
      <c r="Z78" s="50">
        <v>0.37167717482206963</v>
      </c>
      <c r="AA78" s="50">
        <v>0.3738331452927024</v>
      </c>
      <c r="AB78" s="50"/>
      <c r="AC78" s="50">
        <f>U78+AVERAGE(AU75:AU85)</f>
        <v>3.7121697764843503E-3</v>
      </c>
      <c r="AD78" s="50">
        <f>AC78+(W78-U78)</f>
        <v>-3.4116109041977191E-2</v>
      </c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>
        <v>0.55700000000000005</v>
      </c>
      <c r="AX78" s="52"/>
      <c r="AY78" s="52"/>
      <c r="AZ78" s="52"/>
      <c r="BA78" s="52">
        <v>0.16403540194034599</v>
      </c>
      <c r="BB78" s="52"/>
      <c r="BC78" s="52"/>
      <c r="BD78" s="52"/>
      <c r="BE78" s="52"/>
      <c r="BF78" s="52"/>
      <c r="BG78" s="52">
        <v>0.44500000000000001</v>
      </c>
      <c r="BH78" s="52">
        <v>0.53499999999999992</v>
      </c>
      <c r="BI78" s="52">
        <f>BH78-AVERAGE(BF78:BG78)</f>
        <v>8.9999999999999913E-2</v>
      </c>
      <c r="BJ78" s="51"/>
      <c r="BK78" s="51"/>
      <c r="BL78" s="51"/>
      <c r="BM78" s="51"/>
      <c r="BN78" s="51"/>
      <c r="BO78" s="51"/>
      <c r="BP78" s="51"/>
      <c r="BQ78" s="51"/>
      <c r="BR78" s="51"/>
      <c r="BT78" s="52"/>
      <c r="BV78" s="52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0">
        <v>0</v>
      </c>
      <c r="DL78" s="50">
        <v>0.5</v>
      </c>
    </row>
    <row r="79" spans="1:116" ht="18" customHeight="1" x14ac:dyDescent="0.3">
      <c r="A79" s="54">
        <f t="shared" si="2"/>
        <v>2017</v>
      </c>
      <c r="B79" s="53"/>
      <c r="C79" s="53"/>
      <c r="D79" s="53"/>
      <c r="E79" s="53"/>
      <c r="F79" s="51"/>
      <c r="G79" s="52"/>
      <c r="H79" s="52"/>
      <c r="I79" s="52"/>
      <c r="J79" s="52"/>
      <c r="K79" s="52"/>
      <c r="L79" s="52"/>
      <c r="M79" s="52"/>
      <c r="N79" s="52"/>
      <c r="O79" s="52"/>
      <c r="P79" s="52"/>
      <c r="U79" s="50"/>
      <c r="V79" s="50"/>
      <c r="W79" s="50"/>
      <c r="Y79" s="50"/>
      <c r="Z79" s="50"/>
      <c r="AA79" s="50"/>
      <c r="AB79" s="50"/>
      <c r="AC79" s="50"/>
      <c r="AD79" s="50"/>
      <c r="AF79" s="52">
        <v>9.6388927400208879E-2</v>
      </c>
      <c r="AG79" s="52">
        <v>0.13524817114948071</v>
      </c>
      <c r="AH79" s="52">
        <v>0.11821648413046623</v>
      </c>
      <c r="AI79" s="52">
        <v>0.14447038767614431</v>
      </c>
      <c r="AJ79" s="52">
        <v>3.3333333333333437E-2</v>
      </c>
      <c r="AK79" s="52">
        <v>-2.802667385160805E-2</v>
      </c>
      <c r="AL79" s="52"/>
      <c r="AM79" s="52">
        <v>5.2573044205487723E-2</v>
      </c>
      <c r="AN79" s="52">
        <v>6.623748617635139E-2</v>
      </c>
      <c r="AO79" s="52">
        <v>0.12855382285364897</v>
      </c>
      <c r="AP79" s="52">
        <v>0.12092561624271257</v>
      </c>
      <c r="AQ79" s="52">
        <v>-0.11592304712485127</v>
      </c>
      <c r="AR79" s="52">
        <v>-0.20983152937973992</v>
      </c>
      <c r="AS79" s="52">
        <v>-0.32554990100002584</v>
      </c>
      <c r="AT79" s="52">
        <v>-0.22121556786546648</v>
      </c>
      <c r="AU79" s="52">
        <f>AS79-AQ79+0.1</f>
        <v>-0.10962685387517457</v>
      </c>
      <c r="AV79" s="52"/>
      <c r="AW79" s="52"/>
      <c r="AX79" s="52">
        <v>0.74560000000000004</v>
      </c>
      <c r="AY79" s="52">
        <v>0.48699999999999999</v>
      </c>
      <c r="AZ79" s="52">
        <v>0.68799999999999994</v>
      </c>
      <c r="BA79" s="52"/>
      <c r="BB79" s="52">
        <v>0.1149</v>
      </c>
      <c r="BC79" s="52">
        <v>0.106722292900086</v>
      </c>
      <c r="BD79" s="52"/>
      <c r="BE79" s="52"/>
      <c r="BF79" s="52"/>
      <c r="BG79" s="52"/>
      <c r="BH79" s="52"/>
      <c r="BI79" s="52"/>
      <c r="BJ79" s="51"/>
      <c r="BK79" s="51"/>
      <c r="BL79" s="51"/>
      <c r="BM79" s="51"/>
      <c r="BN79" s="51"/>
      <c r="BO79" s="51"/>
      <c r="BP79" s="51"/>
      <c r="BQ79" s="51"/>
      <c r="BR79" s="51"/>
      <c r="BT79" s="52"/>
      <c r="BV79" s="52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0">
        <v>0</v>
      </c>
      <c r="DL79" s="50">
        <v>0.5</v>
      </c>
    </row>
    <row r="80" spans="1:116" ht="18" customHeight="1" x14ac:dyDescent="0.3">
      <c r="A80" s="54">
        <f t="shared" si="2"/>
        <v>2018</v>
      </c>
      <c r="B80" s="53"/>
      <c r="C80" s="53"/>
      <c r="D80" s="53"/>
      <c r="E80" s="53"/>
      <c r="F80" s="51"/>
      <c r="G80" s="52"/>
      <c r="H80" s="52"/>
      <c r="I80" s="52"/>
      <c r="J80" s="52"/>
      <c r="K80" s="52"/>
      <c r="L80" s="52"/>
      <c r="M80" s="52"/>
      <c r="N80" s="52"/>
      <c r="O80" s="52"/>
      <c r="P80" s="52"/>
      <c r="U80" s="50"/>
      <c r="V80" s="50"/>
      <c r="W80" s="50"/>
      <c r="Y80" s="50"/>
      <c r="Z80" s="50"/>
      <c r="AA80" s="50"/>
      <c r="AB80" s="50"/>
      <c r="AC80" s="50"/>
      <c r="AD80" s="50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1"/>
      <c r="BK80" s="51"/>
      <c r="BL80" s="51"/>
      <c r="BM80" s="51"/>
      <c r="BN80" s="51"/>
      <c r="BO80" s="51"/>
      <c r="BP80" s="51"/>
      <c r="BQ80" s="51"/>
      <c r="BR80" s="51"/>
      <c r="BT80" s="52"/>
      <c r="BV80" s="52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0">
        <v>0</v>
      </c>
      <c r="DL80" s="50">
        <v>0.5</v>
      </c>
    </row>
    <row r="81" spans="1:116" ht="18" customHeight="1" x14ac:dyDescent="0.3">
      <c r="A81" s="54">
        <f t="shared" si="2"/>
        <v>2019</v>
      </c>
      <c r="B81" s="53"/>
      <c r="C81" s="53"/>
      <c r="D81" s="53"/>
      <c r="E81" s="53"/>
      <c r="F81" s="51"/>
      <c r="G81" s="52"/>
      <c r="H81" s="52"/>
      <c r="I81" s="52"/>
      <c r="J81" s="52"/>
      <c r="K81" s="52"/>
      <c r="L81" s="52"/>
      <c r="M81" s="52"/>
      <c r="N81" s="52"/>
      <c r="O81" s="52"/>
      <c r="P81" s="52"/>
      <c r="U81" s="50"/>
      <c r="V81" s="50"/>
      <c r="W81" s="50"/>
      <c r="Y81" s="50"/>
      <c r="Z81" s="50"/>
      <c r="AA81" s="50"/>
      <c r="AB81" s="50"/>
      <c r="AC81" s="50"/>
      <c r="AD81" s="50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1"/>
      <c r="BK81" s="51"/>
      <c r="BL81" s="51"/>
      <c r="BM81" s="51"/>
      <c r="BN81" s="51"/>
      <c r="BO81" s="51"/>
      <c r="BP81" s="51"/>
      <c r="BQ81" s="51"/>
      <c r="BR81" s="51"/>
      <c r="BT81" s="52"/>
      <c r="BV81" s="52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0">
        <v>0</v>
      </c>
      <c r="DL81" s="50">
        <v>0.5</v>
      </c>
    </row>
    <row r="82" spans="1:116" ht="18" customHeight="1" x14ac:dyDescent="0.3">
      <c r="A82" s="54">
        <f t="shared" si="2"/>
        <v>2020</v>
      </c>
      <c r="B82" s="53"/>
      <c r="C82" s="53"/>
      <c r="D82" s="53"/>
      <c r="E82" s="53"/>
      <c r="F82" s="51"/>
      <c r="G82" s="52"/>
      <c r="H82" s="52"/>
      <c r="I82" s="52"/>
      <c r="J82" s="52"/>
      <c r="K82" s="52"/>
      <c r="L82" s="52"/>
      <c r="M82" s="52"/>
      <c r="N82" s="52"/>
      <c r="O82" s="52"/>
      <c r="P82" s="52"/>
      <c r="U82" s="50"/>
      <c r="V82" s="50"/>
      <c r="W82" s="50"/>
      <c r="Y82" s="50"/>
      <c r="Z82" s="50"/>
      <c r="AA82" s="50"/>
      <c r="AB82" s="50"/>
      <c r="AC82" s="50"/>
      <c r="AD82" s="50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1"/>
      <c r="BK82" s="51"/>
      <c r="BL82" s="51"/>
      <c r="BM82" s="51"/>
      <c r="BN82" s="51"/>
      <c r="BO82" s="51"/>
      <c r="BP82" s="51"/>
      <c r="BQ82" s="51"/>
      <c r="BR82" s="51"/>
      <c r="BT82" s="52"/>
      <c r="BV82" s="52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0">
        <v>0</v>
      </c>
      <c r="DL82" s="50">
        <v>0.5</v>
      </c>
    </row>
    <row r="83" spans="1:116" ht="15.6" x14ac:dyDescent="0.3"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</row>
    <row r="84" spans="1:116" ht="15.6" x14ac:dyDescent="0.3"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pans="1:116" ht="15.6" x14ac:dyDescent="0.3"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pans="1:116" ht="15.6" x14ac:dyDescent="0.3"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pans="1:116" ht="15.6" x14ac:dyDescent="0.3"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pans="1:116" ht="15.6" x14ac:dyDescent="0.3"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pans="1:116" ht="15.6" x14ac:dyDescent="0.3"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pans="1:116" ht="15.6" x14ac:dyDescent="0.3"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  <row r="91" spans="1:116" ht="15.6" x14ac:dyDescent="0.3"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</row>
    <row r="92" spans="1:116" ht="15.6" x14ac:dyDescent="0.3"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</row>
    <row r="93" spans="1:116" ht="15.6" x14ac:dyDescent="0.3"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</row>
    <row r="94" spans="1:116" ht="15.6" x14ac:dyDescent="0.3"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</row>
    <row r="95" spans="1:116" ht="15.6" x14ac:dyDescent="0.3"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</row>
    <row r="96" spans="1:116" ht="15.6" x14ac:dyDescent="0.3"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</row>
    <row r="97" spans="7:31" ht="15.6" x14ac:dyDescent="0.3"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</row>
  </sheetData>
  <mergeCells count="11">
    <mergeCell ref="Q5:T5"/>
    <mergeCell ref="AC5:AD5"/>
    <mergeCell ref="A3:BW3"/>
    <mergeCell ref="A5:A6"/>
    <mergeCell ref="B5:D5"/>
    <mergeCell ref="E5:F5"/>
    <mergeCell ref="G5:I5"/>
    <mergeCell ref="J5:L5"/>
    <mergeCell ref="BF5:BI5"/>
    <mergeCell ref="M5:P5"/>
    <mergeCell ref="U5:W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97"/>
  <sheetViews>
    <sheetView workbookViewId="0">
      <pane xSplit="1" ySplit="6" topLeftCell="CX7" activePane="bottomRight" state="frozen"/>
      <selection activeCell="F15" sqref="F15"/>
      <selection pane="topRight" activeCell="F15" sqref="F15"/>
      <selection pane="bottomLeft" activeCell="F15" sqref="F15"/>
      <selection pane="bottomRight"/>
    </sheetView>
  </sheetViews>
  <sheetFormatPr baseColWidth="10" defaultRowHeight="14.4" x14ac:dyDescent="0.3"/>
  <cols>
    <col min="1" max="1" width="10.77734375" customWidth="1"/>
    <col min="2" max="2" width="12.5546875" customWidth="1"/>
    <col min="3" max="3" width="11.21875" customWidth="1"/>
    <col min="4" max="9" width="10.77734375" customWidth="1"/>
  </cols>
  <sheetData>
    <row r="1" spans="1:116" ht="15.6" x14ac:dyDescent="0.3">
      <c r="A1" s="29" t="s">
        <v>158</v>
      </c>
    </row>
    <row r="2" spans="1:116" ht="18" customHeight="1" thickBot="1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116" ht="40.049999999999997" customHeight="1" thickTop="1" thickBot="1" x14ac:dyDescent="0.35">
      <c r="A3" s="75" t="s">
        <v>55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7"/>
    </row>
    <row r="4" spans="1:116" ht="18" customHeight="1" thickTop="1" thickBot="1" x14ac:dyDescent="0.35">
      <c r="A4" s="24"/>
      <c r="B4" s="24"/>
      <c r="C4" s="24"/>
      <c r="D4" s="24"/>
      <c r="E4" s="24"/>
      <c r="F4" s="24"/>
      <c r="G4" s="24"/>
      <c r="H4" s="24"/>
      <c r="I4" s="24"/>
    </row>
    <row r="5" spans="1:116" ht="18" customHeight="1" thickTop="1" thickBot="1" x14ac:dyDescent="0.35">
      <c r="A5" s="87" t="s">
        <v>54</v>
      </c>
      <c r="B5" s="89" t="s">
        <v>53</v>
      </c>
      <c r="C5" s="89"/>
      <c r="D5" s="89"/>
      <c r="E5" s="89" t="s">
        <v>52</v>
      </c>
      <c r="F5" s="89"/>
      <c r="G5" s="90" t="s">
        <v>51</v>
      </c>
      <c r="H5" s="91"/>
      <c r="I5" s="92"/>
      <c r="J5" s="90" t="s">
        <v>50</v>
      </c>
      <c r="K5" s="91"/>
      <c r="L5" s="92"/>
      <c r="M5" s="90" t="s">
        <v>49</v>
      </c>
      <c r="N5" s="91"/>
      <c r="O5" s="91"/>
      <c r="P5" s="91"/>
      <c r="Q5" s="85" t="s">
        <v>48</v>
      </c>
      <c r="R5" s="86"/>
      <c r="S5" s="86"/>
      <c r="T5" s="86"/>
      <c r="U5" s="90" t="s">
        <v>47</v>
      </c>
      <c r="V5" s="91"/>
      <c r="W5" s="91"/>
      <c r="X5" s="19"/>
      <c r="Y5" s="22" t="s">
        <v>46</v>
      </c>
      <c r="Z5" s="21"/>
      <c r="AA5" s="21"/>
      <c r="AB5" s="21"/>
      <c r="AC5" s="85" t="s">
        <v>45</v>
      </c>
      <c r="AD5" s="86"/>
      <c r="AE5" s="21"/>
      <c r="AF5" s="20" t="s">
        <v>44</v>
      </c>
      <c r="AG5" s="19"/>
      <c r="AH5" s="19"/>
      <c r="AI5" s="19"/>
      <c r="AJ5" s="19"/>
      <c r="AK5" s="19"/>
      <c r="AL5" s="19"/>
      <c r="AM5" s="20" t="s">
        <v>43</v>
      </c>
      <c r="AN5" s="19"/>
      <c r="AO5" s="19"/>
      <c r="AP5" s="19"/>
      <c r="AQ5" s="19"/>
      <c r="AR5" s="19"/>
      <c r="AS5" s="19"/>
      <c r="AT5" s="19"/>
      <c r="AU5" s="19"/>
      <c r="AV5" s="19"/>
      <c r="AW5" s="20" t="s">
        <v>42</v>
      </c>
      <c r="AX5" s="20"/>
      <c r="AY5" s="19"/>
      <c r="AZ5" s="19"/>
      <c r="BA5" s="20" t="s">
        <v>41</v>
      </c>
      <c r="BB5" s="19"/>
      <c r="BC5" s="19"/>
      <c r="BD5" s="19"/>
      <c r="BE5" s="19"/>
      <c r="BF5" s="85" t="s">
        <v>40</v>
      </c>
      <c r="BG5" s="86"/>
      <c r="BH5" s="86"/>
      <c r="BI5" s="93"/>
      <c r="BJ5" s="19"/>
      <c r="BK5" s="19"/>
      <c r="BL5" s="19"/>
      <c r="BM5" s="19"/>
      <c r="BN5" s="19"/>
      <c r="BO5" s="19"/>
      <c r="BP5" s="19"/>
      <c r="BQ5" s="19"/>
      <c r="BR5" s="19"/>
      <c r="BS5" s="19"/>
    </row>
    <row r="6" spans="1:116" ht="60" customHeight="1" thickTop="1" thickBot="1" x14ac:dyDescent="0.35">
      <c r="A6" s="88"/>
      <c r="B6" s="18" t="s">
        <v>39</v>
      </c>
      <c r="C6" s="18" t="s">
        <v>38</v>
      </c>
      <c r="D6" s="18" t="s">
        <v>37</v>
      </c>
      <c r="E6" s="18" t="s">
        <v>36</v>
      </c>
      <c r="F6" s="18" t="s">
        <v>35</v>
      </c>
      <c r="G6" s="17" t="s">
        <v>34</v>
      </c>
      <c r="H6" s="17"/>
      <c r="I6" s="17"/>
      <c r="J6" s="17" t="s">
        <v>33</v>
      </c>
      <c r="K6" s="17"/>
      <c r="L6" s="17"/>
      <c r="M6" s="17" t="s">
        <v>32</v>
      </c>
      <c r="N6" s="17" t="s">
        <v>28</v>
      </c>
      <c r="O6" s="17" t="s">
        <v>30</v>
      </c>
      <c r="P6" s="17"/>
      <c r="Q6" s="17" t="s">
        <v>31</v>
      </c>
      <c r="R6" s="17" t="s">
        <v>28</v>
      </c>
      <c r="S6" s="17" t="s">
        <v>30</v>
      </c>
      <c r="T6" s="17"/>
      <c r="U6" s="17" t="s">
        <v>26</v>
      </c>
      <c r="V6" s="17" t="s">
        <v>28</v>
      </c>
      <c r="W6" s="17" t="s">
        <v>25</v>
      </c>
      <c r="X6" s="17"/>
      <c r="Y6" s="17" t="s">
        <v>29</v>
      </c>
      <c r="Z6" s="17" t="s">
        <v>28</v>
      </c>
      <c r="AA6" s="17" t="s">
        <v>27</v>
      </c>
      <c r="AB6" s="17"/>
      <c r="AC6" s="17" t="s">
        <v>26</v>
      </c>
      <c r="AD6" s="17" t="s">
        <v>25</v>
      </c>
      <c r="AE6" s="17"/>
      <c r="AF6" s="17" t="s">
        <v>24</v>
      </c>
      <c r="AG6" s="17" t="s">
        <v>22</v>
      </c>
      <c r="AH6" s="17" t="s">
        <v>23</v>
      </c>
      <c r="AI6" s="17" t="s">
        <v>22</v>
      </c>
      <c r="AJ6" s="17" t="s">
        <v>21</v>
      </c>
      <c r="AK6" s="17" t="s">
        <v>20</v>
      </c>
      <c r="AL6" s="17"/>
      <c r="AM6" s="17" t="s">
        <v>19</v>
      </c>
      <c r="AN6" s="17" t="s">
        <v>17</v>
      </c>
      <c r="AO6" s="17" t="s">
        <v>18</v>
      </c>
      <c r="AP6" s="17" t="s">
        <v>17</v>
      </c>
      <c r="AQ6" s="17" t="s">
        <v>16</v>
      </c>
      <c r="AR6" s="17" t="s">
        <v>15</v>
      </c>
      <c r="AS6" s="17" t="s">
        <v>14</v>
      </c>
      <c r="AT6" s="17" t="s">
        <v>13</v>
      </c>
      <c r="AU6" s="17" t="s">
        <v>12</v>
      </c>
      <c r="AV6" s="17"/>
      <c r="AW6" s="17" t="s">
        <v>11</v>
      </c>
      <c r="AX6" s="17" t="s">
        <v>10</v>
      </c>
      <c r="AY6" s="17" t="s">
        <v>9</v>
      </c>
      <c r="AZ6" s="17" t="s">
        <v>8</v>
      </c>
      <c r="BA6" s="17" t="s">
        <v>7</v>
      </c>
      <c r="BB6" s="17" t="s">
        <v>6</v>
      </c>
      <c r="BC6" s="17" t="s">
        <v>5</v>
      </c>
      <c r="BD6" s="17"/>
      <c r="BE6" s="17"/>
      <c r="BF6" s="17" t="s">
        <v>4</v>
      </c>
      <c r="BG6" s="17" t="s">
        <v>3</v>
      </c>
      <c r="BH6" s="17" t="s">
        <v>2</v>
      </c>
      <c r="BI6" s="17" t="s">
        <v>1</v>
      </c>
      <c r="BJ6" s="16"/>
      <c r="BK6" s="16"/>
      <c r="BL6" s="16"/>
      <c r="BM6" s="16"/>
      <c r="BN6" s="16"/>
      <c r="BO6" s="16"/>
      <c r="BP6" s="16"/>
      <c r="BQ6" s="16"/>
      <c r="BR6" s="16"/>
      <c r="BT6" s="17"/>
      <c r="BV6" s="17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</row>
    <row r="7" spans="1:116" ht="18" customHeight="1" thickTop="1" x14ac:dyDescent="0.3">
      <c r="A7" s="15">
        <v>1945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>
        <v>0.72799999999999998</v>
      </c>
      <c r="BA7" s="5"/>
      <c r="BB7" s="5"/>
      <c r="BC7" s="5"/>
      <c r="BD7" s="5"/>
      <c r="BE7" s="5"/>
      <c r="BF7" s="5"/>
      <c r="BG7" s="5"/>
      <c r="BH7" s="5"/>
      <c r="BI7" s="5"/>
      <c r="BJ7" s="4"/>
      <c r="BK7" s="1" t="s">
        <v>100</v>
      </c>
      <c r="BL7" s="4"/>
      <c r="BM7" s="4"/>
      <c r="BN7" s="4"/>
      <c r="BO7" s="4"/>
      <c r="BP7" s="4"/>
      <c r="BQ7" s="4"/>
      <c r="BR7" s="4"/>
      <c r="BT7" s="5"/>
      <c r="BV7" s="5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3">
        <v>0</v>
      </c>
      <c r="DL7" s="3">
        <v>0.5</v>
      </c>
    </row>
    <row r="8" spans="1:116" ht="18" customHeight="1" x14ac:dyDescent="0.3">
      <c r="A8" s="7">
        <f t="shared" ref="A8:A39" si="0">A7+1</f>
        <v>1946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>
        <v>0.81799999999999995</v>
      </c>
      <c r="AZ8" s="5"/>
      <c r="BA8" s="5"/>
      <c r="BB8" s="5"/>
      <c r="BC8" s="5"/>
      <c r="BD8" s="5"/>
      <c r="BE8" s="5"/>
      <c r="BF8" s="5"/>
      <c r="BG8" s="5"/>
      <c r="BH8" s="5"/>
      <c r="BI8" s="5"/>
      <c r="BJ8" s="4"/>
      <c r="BK8" s="1" t="s">
        <v>101</v>
      </c>
      <c r="BL8" s="4"/>
      <c r="BM8" s="4"/>
      <c r="BN8" s="4"/>
      <c r="BO8" s="4"/>
      <c r="BP8" s="4"/>
      <c r="BQ8" s="4"/>
      <c r="BR8" s="4"/>
      <c r="BT8" s="5"/>
      <c r="BV8" s="5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3">
        <v>0</v>
      </c>
      <c r="DL8" s="3">
        <v>0.5</v>
      </c>
    </row>
    <row r="9" spans="1:116" ht="18" customHeight="1" x14ac:dyDescent="0.3">
      <c r="A9" s="7">
        <f t="shared" si="0"/>
        <v>1947</v>
      </c>
      <c r="B9" s="6"/>
      <c r="C9" s="6"/>
      <c r="D9" s="6"/>
      <c r="E9" s="6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"/>
      <c r="BK9" s="4"/>
      <c r="BL9" s="4"/>
      <c r="BM9" s="4"/>
      <c r="BN9" s="4"/>
      <c r="BO9" s="4"/>
      <c r="BP9" s="4"/>
      <c r="BQ9" s="4"/>
      <c r="BR9" s="4"/>
      <c r="BT9" s="5"/>
      <c r="BV9" s="5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3">
        <v>0</v>
      </c>
      <c r="DL9" s="3">
        <v>0.5</v>
      </c>
    </row>
    <row r="10" spans="1:116" ht="18" customHeight="1" x14ac:dyDescent="0.3">
      <c r="A10" s="7">
        <f t="shared" si="0"/>
        <v>1948</v>
      </c>
      <c r="B10" s="6">
        <v>0.51022999519017764</v>
      </c>
      <c r="C10" s="6">
        <v>0.46502422648514591</v>
      </c>
      <c r="D10" s="6">
        <v>2.4745778324676473E-2</v>
      </c>
      <c r="E10" s="9">
        <f>B10/($B10+$C10)</f>
        <v>0.52317640247041219</v>
      </c>
      <c r="F10" s="8">
        <f>C10/($B10+$C10)</f>
        <v>0.47682359752958786</v>
      </c>
      <c r="G10" s="5">
        <v>-2.1429169147715865E-2</v>
      </c>
      <c r="H10" s="5"/>
      <c r="I10" s="5"/>
      <c r="J10" s="3">
        <v>0.10462593239119133</v>
      </c>
      <c r="K10" s="5"/>
      <c r="L10" s="5"/>
      <c r="M10" s="5">
        <v>-0.20004687192873222</v>
      </c>
      <c r="N10" s="5">
        <v>-0.20843648244742222</v>
      </c>
      <c r="O10" s="5">
        <v>-0.1360418857582224</v>
      </c>
      <c r="P10" s="5"/>
      <c r="Q10" s="5">
        <v>-0.20629892286317167</v>
      </c>
      <c r="R10" s="5">
        <v>-0.22115568132791175</v>
      </c>
      <c r="S10" s="5">
        <v>-0.15910479414774431</v>
      </c>
      <c r="T10" s="4"/>
      <c r="U10" s="3">
        <v>-0.21595529923117651</v>
      </c>
      <c r="V10" s="3">
        <v>-0.22241808136222219</v>
      </c>
      <c r="W10" s="3">
        <v>-0.11181339735823326</v>
      </c>
      <c r="Y10" s="3">
        <v>0.11142363047402776</v>
      </c>
      <c r="Z10" s="3">
        <v>9.4398064674049098E-2</v>
      </c>
      <c r="AA10" s="3">
        <v>2.5671877171709656E-2</v>
      </c>
      <c r="AB10" s="3"/>
      <c r="AC10" s="3">
        <f>U10+AVERAGE(AU7:AU17)</f>
        <v>-0.22274796453835699</v>
      </c>
      <c r="AD10" s="3">
        <f>AC10+(W10-U10)</f>
        <v>-0.11860606266541374</v>
      </c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0.53</v>
      </c>
      <c r="AX10" s="5"/>
      <c r="AY10" s="5"/>
      <c r="AZ10" s="5"/>
      <c r="BA10" s="5">
        <v>0.21755549907684324</v>
      </c>
      <c r="BB10" s="5"/>
      <c r="BC10" s="5"/>
      <c r="BD10" s="5"/>
      <c r="BE10" s="5"/>
      <c r="BF10" s="5">
        <v>0.64</v>
      </c>
      <c r="BG10" s="5">
        <v>0.51</v>
      </c>
      <c r="BH10" s="5">
        <v>0.22</v>
      </c>
      <c r="BI10" s="5">
        <f>BH10-AVERAGE(BG10:BG10)+0.02</f>
        <v>-0.27</v>
      </c>
      <c r="BJ10" s="4"/>
      <c r="BK10" s="4"/>
      <c r="BL10" s="4"/>
      <c r="BM10" s="4"/>
      <c r="BN10" s="4"/>
      <c r="BO10" s="4"/>
      <c r="BP10" s="4"/>
      <c r="BQ10" s="4"/>
      <c r="BR10" s="4"/>
      <c r="BT10" s="5"/>
      <c r="BV10" s="5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3">
        <v>0</v>
      </c>
      <c r="DL10" s="3">
        <v>0.5</v>
      </c>
    </row>
    <row r="11" spans="1:116" ht="18" customHeight="1" x14ac:dyDescent="0.3">
      <c r="A11" s="7">
        <f t="shared" si="0"/>
        <v>1949</v>
      </c>
      <c r="B11" s="12"/>
      <c r="C11" s="12"/>
      <c r="D11" s="12"/>
      <c r="E11" s="11"/>
      <c r="F11" s="10"/>
      <c r="G11" s="5"/>
      <c r="H11" s="5"/>
      <c r="I11" s="5"/>
      <c r="J11" s="3"/>
      <c r="K11" s="5"/>
      <c r="L11" s="5"/>
      <c r="M11" s="5"/>
      <c r="N11" s="5"/>
      <c r="O11" s="5"/>
      <c r="P11" s="5"/>
      <c r="U11" s="3"/>
      <c r="V11" s="3"/>
      <c r="W11" s="3"/>
      <c r="Y11" s="3"/>
      <c r="Z11" s="3"/>
      <c r="AA11" s="3"/>
      <c r="AB11" s="3"/>
      <c r="AC11" s="3"/>
      <c r="AD11" s="3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B11" s="5"/>
      <c r="BC11" s="5"/>
      <c r="BD11" s="5"/>
      <c r="BE11" s="5"/>
      <c r="BF11" s="5"/>
      <c r="BG11" s="5"/>
      <c r="BH11" s="5"/>
      <c r="BI11" s="5"/>
      <c r="BJ11" s="4"/>
      <c r="BK11" s="4"/>
      <c r="BL11" s="4"/>
      <c r="BM11" s="4"/>
      <c r="BN11" s="4"/>
      <c r="BO11" s="4"/>
      <c r="BP11" s="4"/>
      <c r="BQ11" s="4"/>
      <c r="BR11" s="4"/>
      <c r="BT11" s="5"/>
      <c r="BV11" s="5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3">
        <v>0</v>
      </c>
      <c r="DL11" s="3">
        <v>0.5</v>
      </c>
    </row>
    <row r="12" spans="1:116" ht="18" customHeight="1" x14ac:dyDescent="0.3">
      <c r="A12" s="7">
        <f t="shared" si="0"/>
        <v>1950</v>
      </c>
      <c r="B12" s="6"/>
      <c r="C12" s="6"/>
      <c r="D12" s="6"/>
      <c r="E12" s="9"/>
      <c r="F12" s="8"/>
      <c r="G12" s="5"/>
      <c r="H12" s="5"/>
      <c r="I12" s="5"/>
      <c r="J12" s="3"/>
      <c r="K12" s="5"/>
      <c r="L12" s="5"/>
      <c r="M12" s="5"/>
      <c r="N12" s="5"/>
      <c r="O12" s="5"/>
      <c r="P12" s="5"/>
      <c r="U12" s="3"/>
      <c r="V12" s="3"/>
      <c r="W12" s="3"/>
      <c r="Y12" s="3"/>
      <c r="Z12" s="3"/>
      <c r="AA12" s="3"/>
      <c r="AB12" s="3"/>
      <c r="AC12" s="3"/>
      <c r="AD12" s="3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>
        <v>0.83899999999999997</v>
      </c>
      <c r="BB12" s="5"/>
      <c r="BC12" s="5"/>
      <c r="BD12" s="5"/>
      <c r="BE12" s="5"/>
      <c r="BF12" s="5"/>
      <c r="BG12" s="5"/>
      <c r="BH12" s="5"/>
      <c r="BI12" s="5"/>
      <c r="BJ12" s="4"/>
      <c r="BK12" s="4"/>
      <c r="BL12" s="4"/>
      <c r="BM12" s="4"/>
      <c r="BN12" s="4"/>
      <c r="BO12" s="4"/>
      <c r="BP12" s="4"/>
      <c r="BQ12" s="4"/>
      <c r="BR12" s="4"/>
      <c r="BT12" s="5"/>
      <c r="BV12" s="5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3">
        <v>0</v>
      </c>
      <c r="DL12" s="3">
        <v>0.5</v>
      </c>
    </row>
    <row r="13" spans="1:116" ht="18" customHeight="1" x14ac:dyDescent="0.3">
      <c r="A13" s="7">
        <f t="shared" si="0"/>
        <v>1951</v>
      </c>
      <c r="B13" s="6"/>
      <c r="C13" s="6"/>
      <c r="D13" s="6"/>
      <c r="E13" s="9"/>
      <c r="F13" s="8"/>
      <c r="G13" s="5"/>
      <c r="H13" s="5"/>
      <c r="I13" s="5"/>
      <c r="J13" s="3"/>
      <c r="K13" s="5"/>
      <c r="L13" s="5"/>
      <c r="M13" s="5"/>
      <c r="N13" s="5"/>
      <c r="O13" s="5"/>
      <c r="P13" s="5"/>
      <c r="U13" s="3"/>
      <c r="V13" s="3"/>
      <c r="W13" s="3"/>
      <c r="Y13" s="3"/>
      <c r="Z13" s="3"/>
      <c r="AA13" s="3"/>
      <c r="AB13" s="3"/>
      <c r="AC13" s="3"/>
      <c r="AD13" s="3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>
        <v>0.80100000000000005</v>
      </c>
      <c r="AZ13" s="5">
        <v>0.82599999999999996</v>
      </c>
      <c r="BB13" s="5"/>
      <c r="BC13" s="5"/>
      <c r="BD13" s="5"/>
      <c r="BE13" s="5"/>
      <c r="BF13" s="5"/>
      <c r="BG13" s="5"/>
      <c r="BH13" s="5"/>
      <c r="BI13" s="5"/>
      <c r="BJ13" s="4"/>
      <c r="BK13" s="4"/>
      <c r="BL13" s="4"/>
      <c r="BM13" s="4"/>
      <c r="BN13" s="4"/>
      <c r="BO13" s="4"/>
      <c r="BP13" s="4"/>
      <c r="BQ13" s="4"/>
      <c r="BR13" s="4"/>
      <c r="BT13" s="5"/>
      <c r="BV13" s="5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3">
        <v>0</v>
      </c>
      <c r="DL13" s="3">
        <v>0.5</v>
      </c>
    </row>
    <row r="14" spans="1:116" ht="18" customHeight="1" x14ac:dyDescent="0.3">
      <c r="A14" s="7">
        <f t="shared" si="0"/>
        <v>1952</v>
      </c>
      <c r="B14" s="6">
        <v>0.44710556311935046</v>
      </c>
      <c r="C14" s="6">
        <v>0.55289443688064954</v>
      </c>
      <c r="D14" s="6">
        <v>0</v>
      </c>
      <c r="E14" s="9">
        <f>B14/($B14+$C14)</f>
        <v>0.44710556311935046</v>
      </c>
      <c r="F14" s="8">
        <f>C14/($B14+$C14)</f>
        <v>0.55289443688064954</v>
      </c>
      <c r="G14" s="5">
        <v>-2.1429169147715865E-2</v>
      </c>
      <c r="H14" s="5"/>
      <c r="I14" s="5"/>
      <c r="J14" s="3">
        <v>9.0508133363666504E-2</v>
      </c>
      <c r="K14" s="5"/>
      <c r="L14" s="5"/>
      <c r="M14" s="5">
        <v>-0.13806162469393315</v>
      </c>
      <c r="N14" s="5">
        <v>-0.15153242948469342</v>
      </c>
      <c r="O14" s="5">
        <v>-9.7343687713005833E-2</v>
      </c>
      <c r="P14" s="5"/>
      <c r="Q14" s="5">
        <v>-0.16620448914297623</v>
      </c>
      <c r="R14" s="5">
        <v>-0.18027694867476349</v>
      </c>
      <c r="S14" s="5">
        <v>-0.13513684439437373</v>
      </c>
      <c r="T14" s="4"/>
      <c r="U14" s="3">
        <v>-0.165925651733143</v>
      </c>
      <c r="V14" s="3">
        <v>-0.17237082107184476</v>
      </c>
      <c r="W14" s="3">
        <v>-8.3987069957076638E-2</v>
      </c>
      <c r="Y14" s="3">
        <v>0.24361177102441903</v>
      </c>
      <c r="Z14" s="3">
        <v>0.23309431883892787</v>
      </c>
      <c r="AA14" s="3">
        <v>0.19738952114580735</v>
      </c>
      <c r="AB14" s="3"/>
      <c r="AC14" s="3">
        <f>U14+AVERAGE(AU11:AU21)</f>
        <v>-0.19269183853753702</v>
      </c>
      <c r="AD14" s="3">
        <f>AC14+(W14-U14)</f>
        <v>-0.11075325676147066</v>
      </c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0.63300000000000001</v>
      </c>
      <c r="AX14" s="5"/>
      <c r="AY14" s="5"/>
      <c r="AZ14" s="5"/>
      <c r="BA14" s="5">
        <v>0.16674709320068359</v>
      </c>
      <c r="BB14" s="5"/>
      <c r="BC14" s="5"/>
      <c r="BD14" s="5"/>
      <c r="BE14" s="5"/>
      <c r="BF14" s="5">
        <v>0.52</v>
      </c>
      <c r="BG14" s="5">
        <v>0.45</v>
      </c>
      <c r="BH14" s="5">
        <v>0.34</v>
      </c>
      <c r="BI14" s="5">
        <f>BH14-AVERAGE(BF14:BG14)</f>
        <v>-0.14499999999999996</v>
      </c>
      <c r="BJ14" s="4"/>
      <c r="BK14" s="4"/>
      <c r="BL14" s="4"/>
      <c r="BM14" s="4"/>
      <c r="BN14" s="4"/>
      <c r="BO14" s="4"/>
      <c r="BP14" s="4"/>
      <c r="BQ14" s="4"/>
      <c r="BR14" s="4"/>
      <c r="BT14" s="5"/>
      <c r="BV14" s="5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3">
        <v>0</v>
      </c>
      <c r="DL14" s="3">
        <v>0.5</v>
      </c>
    </row>
    <row r="15" spans="1:116" ht="18" customHeight="1" x14ac:dyDescent="0.3">
      <c r="A15" s="7">
        <f t="shared" si="0"/>
        <v>1953</v>
      </c>
      <c r="B15" s="12"/>
      <c r="C15" s="12"/>
      <c r="D15" s="12"/>
      <c r="E15" s="11"/>
      <c r="F15" s="10"/>
      <c r="G15" s="5"/>
      <c r="H15" s="5"/>
      <c r="I15" s="5"/>
      <c r="J15" s="3"/>
      <c r="K15" s="5"/>
      <c r="L15" s="5"/>
      <c r="M15" s="5"/>
      <c r="N15" s="5"/>
      <c r="O15" s="5"/>
      <c r="P15" s="5"/>
      <c r="U15" s="3"/>
      <c r="V15" s="3"/>
      <c r="W15" s="3"/>
      <c r="Y15" s="3"/>
      <c r="Z15" s="3"/>
      <c r="AA15" s="3"/>
      <c r="AB15" s="3"/>
      <c r="AC15" s="3"/>
      <c r="AD15" s="3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B15" s="5"/>
      <c r="BC15" s="5"/>
      <c r="BD15" s="5"/>
      <c r="BE15" s="5"/>
      <c r="BF15" s="5"/>
      <c r="BG15" s="5"/>
      <c r="BH15" s="5"/>
      <c r="BI15" s="5"/>
      <c r="BJ15" s="4"/>
      <c r="BK15" s="4"/>
      <c r="BL15" s="4"/>
      <c r="BM15" s="4"/>
      <c r="BN15" s="4"/>
      <c r="BO15" s="4"/>
      <c r="BP15" s="4"/>
      <c r="BQ15" s="4"/>
      <c r="BR15" s="4"/>
      <c r="BT15" s="5"/>
      <c r="BV15" s="5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3">
        <v>0</v>
      </c>
      <c r="DL15" s="3">
        <v>0.5</v>
      </c>
    </row>
    <row r="16" spans="1:116" ht="18" customHeight="1" x14ac:dyDescent="0.3">
      <c r="A16" s="7">
        <f t="shared" si="0"/>
        <v>1954</v>
      </c>
      <c r="B16" s="6"/>
      <c r="C16" s="6"/>
      <c r="D16" s="6"/>
      <c r="E16" s="9"/>
      <c r="F16" s="8"/>
      <c r="G16" s="5"/>
      <c r="H16" s="5"/>
      <c r="I16" s="5"/>
      <c r="J16" s="3"/>
      <c r="K16" s="5"/>
      <c r="L16" s="5"/>
      <c r="M16" s="5"/>
      <c r="N16" s="5"/>
      <c r="O16" s="5"/>
      <c r="P16" s="5"/>
      <c r="U16" s="3"/>
      <c r="V16" s="3"/>
      <c r="W16" s="3"/>
      <c r="Y16" s="3"/>
      <c r="Z16" s="3"/>
      <c r="AA16" s="3"/>
      <c r="AB16" s="3"/>
      <c r="AC16" s="3"/>
      <c r="AD16" s="3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B16" s="5"/>
      <c r="BC16" s="5"/>
      <c r="BD16" s="5"/>
      <c r="BE16" s="5"/>
      <c r="BF16" s="5"/>
      <c r="BG16" s="5"/>
      <c r="BH16" s="5"/>
      <c r="BI16" s="5"/>
      <c r="BJ16" s="4"/>
      <c r="BK16" s="4"/>
      <c r="BL16" s="4"/>
      <c r="BM16" s="4"/>
      <c r="BN16" s="4"/>
      <c r="BO16" s="4"/>
      <c r="BP16" s="4"/>
      <c r="BQ16" s="4"/>
      <c r="BR16" s="4"/>
      <c r="BT16" s="5"/>
      <c r="BV16" s="5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3">
        <v>0</v>
      </c>
      <c r="DL16" s="3">
        <v>0.5</v>
      </c>
    </row>
    <row r="17" spans="1:116" ht="18" customHeight="1" x14ac:dyDescent="0.3">
      <c r="A17" s="7">
        <f t="shared" si="0"/>
        <v>1955</v>
      </c>
      <c r="B17" s="6"/>
      <c r="C17" s="6"/>
      <c r="D17" s="6"/>
      <c r="E17" s="9"/>
      <c r="F17" s="8"/>
      <c r="G17" s="5"/>
      <c r="H17" s="5"/>
      <c r="I17" s="5"/>
      <c r="J17" s="3"/>
      <c r="K17" s="5"/>
      <c r="L17" s="5"/>
      <c r="M17" s="5"/>
      <c r="N17" s="5"/>
      <c r="O17" s="5"/>
      <c r="P17" s="5"/>
      <c r="U17" s="3"/>
      <c r="V17" s="3"/>
      <c r="W17" s="3"/>
      <c r="Y17" s="3"/>
      <c r="Z17" s="3"/>
      <c r="AA17" s="3"/>
      <c r="AB17" s="3"/>
      <c r="AC17" s="3"/>
      <c r="AD17" s="3"/>
      <c r="AF17" s="5"/>
      <c r="AG17" s="5"/>
      <c r="AH17" s="5"/>
      <c r="AI17" s="5"/>
      <c r="AJ17" s="5"/>
      <c r="AK17" s="5"/>
      <c r="AL17" s="5"/>
      <c r="AM17" s="5">
        <v>-0.25602699076273833</v>
      </c>
      <c r="AN17" s="5">
        <v>-0.16876282488275435</v>
      </c>
      <c r="AO17" s="5">
        <v>-0.25273054709490234</v>
      </c>
      <c r="AP17" s="5">
        <v>-0.20734228983618197</v>
      </c>
      <c r="AQ17" s="5">
        <v>-0.28898231919446227</v>
      </c>
      <c r="AR17" s="5">
        <v>-0.20392825578793672</v>
      </c>
      <c r="AS17" s="5">
        <v>-0.29577498450164275</v>
      </c>
      <c r="AT17" s="5">
        <v>-0.19811671685295124</v>
      </c>
      <c r="AU17" s="5">
        <f>AS17-AQ17</f>
        <v>-6.7926653071804788E-3</v>
      </c>
      <c r="AV17" s="5"/>
      <c r="AW17" s="5"/>
      <c r="AX17" s="5"/>
      <c r="AY17" s="5"/>
      <c r="AZ17" s="5">
        <v>0.76800000000000002</v>
      </c>
      <c r="BB17" s="5"/>
      <c r="BC17" s="5">
        <v>1.6373752057552343E-2</v>
      </c>
      <c r="BD17" s="5"/>
      <c r="BE17" s="5"/>
      <c r="BF17" s="5"/>
      <c r="BG17" s="5"/>
      <c r="BH17" s="5"/>
      <c r="BI17" s="5"/>
      <c r="BJ17" s="4"/>
      <c r="BK17" s="4"/>
      <c r="BL17" s="4"/>
      <c r="BM17" s="4"/>
      <c r="BN17" s="4"/>
      <c r="BO17" s="4"/>
      <c r="BP17" s="4"/>
      <c r="BQ17" s="4"/>
      <c r="BR17" s="4"/>
      <c r="BT17" s="5"/>
      <c r="BV17" s="5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3">
        <v>0</v>
      </c>
      <c r="DL17" s="3">
        <v>0.5</v>
      </c>
    </row>
    <row r="18" spans="1:116" ht="18" customHeight="1" x14ac:dyDescent="0.3">
      <c r="A18" s="7">
        <f t="shared" si="0"/>
        <v>1956</v>
      </c>
      <c r="B18" s="6">
        <v>0.42235660318635493</v>
      </c>
      <c r="C18" s="6">
        <v>0.57764339681364507</v>
      </c>
      <c r="D18" s="6">
        <v>0</v>
      </c>
      <c r="E18" s="9">
        <f>B18/($B18+$C18)</f>
        <v>0.42235660318635493</v>
      </c>
      <c r="F18" s="8">
        <f>C18/($B18+$C18)</f>
        <v>0.57764339681364507</v>
      </c>
      <c r="G18" s="5">
        <v>-6.2717333569231454E-2</v>
      </c>
      <c r="H18" s="5"/>
      <c r="I18" s="5"/>
      <c r="J18" s="3">
        <v>2.7760837014101182E-2</v>
      </c>
      <c r="K18" s="5"/>
      <c r="L18" s="5"/>
      <c r="M18" s="5">
        <v>-9.9365137987333929E-2</v>
      </c>
      <c r="N18" s="5">
        <v>-0.11354813320528589</v>
      </c>
      <c r="O18" s="5">
        <v>-6.2047689387206034E-2</v>
      </c>
      <c r="P18" s="5"/>
      <c r="Q18" s="5">
        <v>-0.10323329020514768</v>
      </c>
      <c r="R18" s="5">
        <v>-0.11592850570687746</v>
      </c>
      <c r="S18" s="5">
        <v>-7.2986013809184777E-2</v>
      </c>
      <c r="T18" s="4"/>
      <c r="U18" s="3">
        <v>-0.15514739982766945</v>
      </c>
      <c r="V18" s="3">
        <v>-0.15604411181305108</v>
      </c>
      <c r="W18" s="3">
        <v>-0.11987877214702193</v>
      </c>
      <c r="Y18" s="3">
        <v>0.24664513382517828</v>
      </c>
      <c r="Z18" s="3">
        <v>0.24951127698721567</v>
      </c>
      <c r="AA18" s="3">
        <v>0.2238798089243276</v>
      </c>
      <c r="AB18" s="3"/>
      <c r="AC18" s="3">
        <f>U18+AVERAGE(AU15:AU25)</f>
        <v>-0.18191358663206347</v>
      </c>
      <c r="AD18" s="3">
        <f>AC18+(W18-U18)</f>
        <v>-0.14664495895141594</v>
      </c>
      <c r="AF18" s="5">
        <v>-0.17095420247872828</v>
      </c>
      <c r="AG18" s="5">
        <v>-0.12807629848408494</v>
      </c>
      <c r="AH18" s="5">
        <v>-0.13522129837336494</v>
      </c>
      <c r="AI18" s="5">
        <v>-0.13876086235211549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v>0.60599999999999998</v>
      </c>
      <c r="AX18" s="5"/>
      <c r="AY18" s="5">
        <v>0.82799999999999996</v>
      </c>
      <c r="AZ18" s="5"/>
      <c r="BA18" s="5">
        <v>0.1790701150894165</v>
      </c>
      <c r="BB18" s="5"/>
      <c r="BD18" s="5"/>
      <c r="BE18" s="5"/>
      <c r="BF18" s="5">
        <v>0.5</v>
      </c>
      <c r="BG18" s="5">
        <v>0.42</v>
      </c>
      <c r="BH18" s="5">
        <v>0.31</v>
      </c>
      <c r="BI18" s="5">
        <f>BH18-AVERAGE(BF18:BG18)</f>
        <v>-0.14999999999999997</v>
      </c>
      <c r="BJ18" s="4"/>
      <c r="BK18" s="4"/>
      <c r="BL18" s="4"/>
      <c r="BM18" s="4"/>
      <c r="BN18" s="4"/>
      <c r="BO18" s="4"/>
      <c r="BP18" s="4"/>
      <c r="BQ18" s="4"/>
      <c r="BR18" s="4"/>
      <c r="BT18" s="5"/>
      <c r="BV18" s="5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3">
        <v>0</v>
      </c>
      <c r="DL18" s="3">
        <v>0.5</v>
      </c>
    </row>
    <row r="19" spans="1:116" ht="18" customHeight="1" x14ac:dyDescent="0.3">
      <c r="A19" s="7">
        <f t="shared" si="0"/>
        <v>1957</v>
      </c>
      <c r="B19" s="12"/>
      <c r="C19" s="12"/>
      <c r="D19" s="12"/>
      <c r="E19" s="11"/>
      <c r="F19" s="10"/>
      <c r="G19" s="5"/>
      <c r="H19" s="5"/>
      <c r="I19" s="5"/>
      <c r="J19" s="3"/>
      <c r="K19" s="5"/>
      <c r="L19" s="5"/>
      <c r="M19" s="5"/>
      <c r="N19" s="5"/>
      <c r="O19" s="5"/>
      <c r="P19" s="5"/>
      <c r="U19" s="3"/>
      <c r="V19" s="3"/>
      <c r="W19" s="3"/>
      <c r="Y19" s="3"/>
      <c r="Z19" s="3"/>
      <c r="AA19" s="3"/>
      <c r="AB19" s="3"/>
      <c r="AC19" s="3"/>
      <c r="AD19" s="3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B19" s="5"/>
      <c r="BD19" s="5"/>
      <c r="BE19" s="5"/>
      <c r="BF19" s="5"/>
      <c r="BG19" s="5"/>
      <c r="BH19" s="5"/>
      <c r="BI19" s="5"/>
      <c r="BJ19" s="4"/>
      <c r="BK19" s="4"/>
      <c r="BL19" s="4"/>
      <c r="BM19" s="4"/>
      <c r="BN19" s="4"/>
      <c r="BO19" s="4"/>
      <c r="BP19" s="4"/>
      <c r="BQ19" s="4"/>
      <c r="BR19" s="4"/>
      <c r="BT19" s="5"/>
      <c r="BV19" s="5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3">
        <v>0</v>
      </c>
      <c r="DL19" s="3">
        <v>0.5</v>
      </c>
    </row>
    <row r="20" spans="1:116" ht="18" customHeight="1" x14ac:dyDescent="0.3">
      <c r="A20" s="7">
        <f t="shared" si="0"/>
        <v>1958</v>
      </c>
      <c r="B20" s="6"/>
      <c r="C20" s="6"/>
      <c r="D20" s="6"/>
      <c r="E20" s="9"/>
      <c r="F20" s="8"/>
      <c r="G20" s="5"/>
      <c r="H20" s="5"/>
      <c r="I20" s="5"/>
      <c r="J20" s="3"/>
      <c r="K20" s="5"/>
      <c r="L20" s="5"/>
      <c r="M20" s="5"/>
      <c r="N20" s="5"/>
      <c r="O20" s="5"/>
      <c r="P20" s="5"/>
      <c r="U20" s="3"/>
      <c r="V20" s="3"/>
      <c r="W20" s="3"/>
      <c r="Y20" s="3"/>
      <c r="Z20" s="3"/>
      <c r="AA20" s="3"/>
      <c r="AB20" s="3"/>
      <c r="AC20" s="3"/>
      <c r="AD20" s="3"/>
      <c r="AF20" s="5">
        <v>-0.21277940719276286</v>
      </c>
      <c r="AG20" s="5">
        <v>-0.15379812724710182</v>
      </c>
      <c r="AH20" s="5">
        <v>-0.14523681870467178</v>
      </c>
      <c r="AI20" s="5">
        <v>-9.6557522577120108E-2</v>
      </c>
      <c r="AJ20" s="5">
        <v>-0.12375687479972834</v>
      </c>
      <c r="AK20" s="5">
        <v>-9.1817537972755062E-2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>
        <v>0.77700000000000002</v>
      </c>
      <c r="AZ20" s="5"/>
      <c r="BB20" s="5">
        <v>1.4585709429922378E-2</v>
      </c>
      <c r="BD20" s="5"/>
      <c r="BE20" s="5"/>
      <c r="BF20" s="5"/>
      <c r="BG20" s="5"/>
      <c r="BH20" s="5"/>
      <c r="BI20" s="5"/>
      <c r="BJ20" s="4"/>
      <c r="BK20" s="4"/>
      <c r="BL20" s="4"/>
      <c r="BM20" s="4"/>
      <c r="BN20" s="4"/>
      <c r="BO20" s="4"/>
      <c r="BP20" s="4"/>
      <c r="BQ20" s="4"/>
      <c r="BR20" s="4"/>
      <c r="BT20" s="5"/>
      <c r="BV20" s="5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3">
        <v>0</v>
      </c>
      <c r="DL20" s="3">
        <v>0.5</v>
      </c>
    </row>
    <row r="21" spans="1:116" ht="18" customHeight="1" x14ac:dyDescent="0.3">
      <c r="A21" s="7">
        <f t="shared" si="0"/>
        <v>1959</v>
      </c>
      <c r="B21" s="6"/>
      <c r="C21" s="6"/>
      <c r="D21" s="6"/>
      <c r="E21" s="9"/>
      <c r="F21" s="8"/>
      <c r="G21" s="5"/>
      <c r="H21" s="5"/>
      <c r="I21" s="5"/>
      <c r="J21" s="3"/>
      <c r="K21" s="5"/>
      <c r="L21" s="5"/>
      <c r="M21" s="5"/>
      <c r="N21" s="5"/>
      <c r="O21" s="5"/>
      <c r="P21" s="5"/>
      <c r="U21" s="3"/>
      <c r="V21" s="3"/>
      <c r="W21" s="3"/>
      <c r="Y21" s="3"/>
      <c r="Z21" s="3"/>
      <c r="AA21" s="3"/>
      <c r="AB21" s="3"/>
      <c r="AC21" s="3"/>
      <c r="AD21" s="3"/>
      <c r="AF21" s="5"/>
      <c r="AG21" s="5"/>
      <c r="AH21" s="5"/>
      <c r="AI21" s="5"/>
      <c r="AJ21" s="5"/>
      <c r="AK21" s="5"/>
      <c r="AL21" s="5"/>
      <c r="AM21" s="5">
        <v>-0.27705796892966111</v>
      </c>
      <c r="AN21" s="5">
        <v>-0.15413748887966289</v>
      </c>
      <c r="AO21" s="5">
        <v>-0.27721472865793723</v>
      </c>
      <c r="AP21" s="5">
        <v>-0.19048089731421577</v>
      </c>
      <c r="AQ21" s="5">
        <v>-0.36142305107829725</v>
      </c>
      <c r="AR21" s="5">
        <v>-0.25272831833767129</v>
      </c>
      <c r="AS21" s="5">
        <v>-0.30816275937990484</v>
      </c>
      <c r="AT21" s="5">
        <v>-0.20309407025802587</v>
      </c>
      <c r="AU21" s="5">
        <f>AS21-AQ21-0.1</f>
        <v>-4.6739708301607591E-2</v>
      </c>
      <c r="AV21" s="5"/>
      <c r="AW21" s="5"/>
      <c r="AX21" s="5"/>
      <c r="AY21" s="5"/>
      <c r="AZ21" s="5">
        <v>0.78700000000000003</v>
      </c>
      <c r="BB21" s="5"/>
      <c r="BC21" s="5">
        <v>3.1822505593299882E-2</v>
      </c>
      <c r="BD21" s="5"/>
      <c r="BE21" s="5"/>
      <c r="BF21" s="5"/>
      <c r="BG21" s="5"/>
      <c r="BH21" s="5"/>
      <c r="BI21" s="5"/>
      <c r="BJ21" s="4"/>
      <c r="BK21" s="4"/>
      <c r="BL21" s="4"/>
      <c r="BM21" s="4"/>
      <c r="BN21" s="4"/>
      <c r="BO21" s="4"/>
      <c r="BP21" s="4"/>
      <c r="BQ21" s="4"/>
      <c r="BR21" s="4"/>
      <c r="BT21" s="5"/>
      <c r="BV21" s="5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3">
        <v>0</v>
      </c>
      <c r="DL21" s="3">
        <v>0.5</v>
      </c>
    </row>
    <row r="22" spans="1:116" ht="18" customHeight="1" x14ac:dyDescent="0.3">
      <c r="A22" s="7">
        <f t="shared" si="0"/>
        <v>1960</v>
      </c>
      <c r="B22" s="6">
        <v>0.50086759489530441</v>
      </c>
      <c r="C22" s="6">
        <v>0.49913240510469559</v>
      </c>
      <c r="D22" s="6">
        <v>0</v>
      </c>
      <c r="E22" s="9">
        <f>B22/($B22+$C22)</f>
        <v>0.50086759489530441</v>
      </c>
      <c r="F22" s="8">
        <f>C22/($B22+$C22)</f>
        <v>0.49913240510469559</v>
      </c>
      <c r="G22" s="5">
        <v>-5.3617082008792755E-2</v>
      </c>
      <c r="H22" s="5"/>
      <c r="I22" s="5"/>
      <c r="J22" s="3">
        <v>0.12738559745395153</v>
      </c>
      <c r="K22" s="5"/>
      <c r="L22" s="5"/>
      <c r="M22" s="5">
        <v>-0.12162872326629098</v>
      </c>
      <c r="N22" s="5">
        <v>-0.12659786572984277</v>
      </c>
      <c r="O22" s="5">
        <v>-6.9960604942885349E-2</v>
      </c>
      <c r="P22" s="5"/>
      <c r="Q22" s="5">
        <v>-0.12202573734593992</v>
      </c>
      <c r="R22" s="5">
        <v>-0.12701040329006205</v>
      </c>
      <c r="S22" s="5">
        <v>-7.076090685928306E-2</v>
      </c>
      <c r="T22" s="4"/>
      <c r="U22" s="3">
        <v>-0.13535268457673763</v>
      </c>
      <c r="V22" s="3">
        <v>-0.15552938707935524</v>
      </c>
      <c r="W22" s="3">
        <v>-8.5721869358671043E-2</v>
      </c>
      <c r="Y22" s="3">
        <v>0.2267020412998218</v>
      </c>
      <c r="Z22" s="3">
        <v>0.22871790417760651</v>
      </c>
      <c r="AA22" s="3">
        <v>0.17733505849487372</v>
      </c>
      <c r="AB22" s="3"/>
      <c r="AC22" s="3">
        <f>U22+AVERAGE(AU19:AU29)</f>
        <v>-0.15984606216118744</v>
      </c>
      <c r="AD22" s="3">
        <f>AC22+(W22-U22)</f>
        <v>-0.11021524694312085</v>
      </c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0.628</v>
      </c>
      <c r="AX22" s="5"/>
      <c r="AY22" s="5"/>
      <c r="AZ22" s="5"/>
      <c r="BA22" s="5">
        <v>0.14636609554290775</v>
      </c>
      <c r="BB22" s="5"/>
      <c r="BD22" s="5"/>
      <c r="BE22" s="5"/>
      <c r="BF22" s="5">
        <v>0.55000000000000004</v>
      </c>
      <c r="BG22" s="5">
        <v>0.52</v>
      </c>
      <c r="BH22" s="5">
        <v>0.39</v>
      </c>
      <c r="BI22" s="5">
        <f>BH22-AVERAGE(BF22:BG22)</f>
        <v>-0.14500000000000002</v>
      </c>
      <c r="BJ22" s="4"/>
      <c r="BK22" s="4"/>
      <c r="BL22" s="4"/>
      <c r="BM22" s="4"/>
      <c r="BN22" s="4"/>
      <c r="BO22" s="4"/>
      <c r="BP22" s="4"/>
      <c r="BQ22" s="4"/>
      <c r="BR22" s="4"/>
      <c r="BT22" s="5"/>
      <c r="BV22" s="5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3">
        <v>0</v>
      </c>
      <c r="DL22" s="3">
        <v>0.5</v>
      </c>
    </row>
    <row r="23" spans="1:116" ht="18" customHeight="1" x14ac:dyDescent="0.3">
      <c r="A23" s="7">
        <f t="shared" si="0"/>
        <v>1961</v>
      </c>
      <c r="B23" s="12"/>
      <c r="C23" s="12"/>
      <c r="D23" s="12"/>
      <c r="E23" s="11"/>
      <c r="F23" s="10"/>
      <c r="G23" s="5"/>
      <c r="H23" s="5"/>
      <c r="I23" s="5"/>
      <c r="J23" s="3"/>
      <c r="K23" s="5"/>
      <c r="L23" s="5"/>
      <c r="M23" s="5"/>
      <c r="N23" s="5"/>
      <c r="O23" s="5"/>
      <c r="P23" s="5"/>
      <c r="U23" s="3"/>
      <c r="V23" s="3"/>
      <c r="W23" s="3"/>
      <c r="Y23" s="3"/>
      <c r="Z23" s="3"/>
      <c r="AA23" s="3"/>
      <c r="AB23" s="3"/>
      <c r="AC23" s="3"/>
      <c r="AD23" s="3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B23" s="5"/>
      <c r="BD23" s="5"/>
      <c r="BE23" s="5"/>
      <c r="BF23" s="5"/>
      <c r="BG23" s="5"/>
      <c r="BH23" s="5"/>
      <c r="BI23" s="5"/>
      <c r="BJ23" s="4"/>
      <c r="BK23" s="4"/>
      <c r="BL23" s="4"/>
      <c r="BM23" s="4"/>
      <c r="BN23" s="4"/>
      <c r="BO23" s="4"/>
      <c r="BP23" s="4"/>
      <c r="BQ23" s="4"/>
      <c r="BR23" s="4"/>
      <c r="BT23" s="5"/>
      <c r="BV23" s="5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3">
        <v>0</v>
      </c>
      <c r="DL23" s="3">
        <v>0.5</v>
      </c>
    </row>
    <row r="24" spans="1:116" ht="18" customHeight="1" x14ac:dyDescent="0.3">
      <c r="A24" s="7">
        <f t="shared" si="0"/>
        <v>1962</v>
      </c>
      <c r="B24" s="6"/>
      <c r="C24" s="6"/>
      <c r="D24" s="6"/>
      <c r="E24" s="9"/>
      <c r="F24" s="8"/>
      <c r="G24" s="5"/>
      <c r="H24" s="5"/>
      <c r="I24" s="5"/>
      <c r="J24" s="3"/>
      <c r="K24" s="5"/>
      <c r="L24" s="5"/>
      <c r="M24" s="5"/>
      <c r="N24" s="5"/>
      <c r="O24" s="5"/>
      <c r="P24" s="5"/>
      <c r="U24" s="3"/>
      <c r="V24" s="3"/>
      <c r="W24" s="3"/>
      <c r="Y24" s="3"/>
      <c r="Z24" s="3"/>
      <c r="AA24" s="3"/>
      <c r="AB24" s="3"/>
      <c r="AC24" s="3"/>
      <c r="AD24" s="3"/>
      <c r="AF24" s="5">
        <v>-0.13702624944278829</v>
      </c>
      <c r="AG24" s="5">
        <v>-7.1994045592061212E-2</v>
      </c>
      <c r="AH24" s="5">
        <v>-0.14037505258830457</v>
      </c>
      <c r="AI24" s="5">
        <v>-9.686558244341284E-2</v>
      </c>
      <c r="AJ24" s="5">
        <v>-0.13309996657901341</v>
      </c>
      <c r="AK24" s="5">
        <v>-9.4294246350595246E-2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>
        <v>0.68700000000000006</v>
      </c>
      <c r="AZ24" s="5"/>
      <c r="BB24" s="5"/>
      <c r="BD24" s="5"/>
      <c r="BE24" s="5"/>
      <c r="BF24" s="5"/>
      <c r="BG24" s="5"/>
      <c r="BH24" s="5"/>
      <c r="BI24" s="5"/>
      <c r="BJ24" s="4"/>
      <c r="BK24" s="4"/>
      <c r="BL24" s="4"/>
      <c r="BM24" s="4"/>
      <c r="BN24" s="4"/>
      <c r="BO24" s="4"/>
      <c r="BP24" s="4"/>
      <c r="BQ24" s="4"/>
      <c r="BR24" s="4"/>
      <c r="BT24" s="5"/>
      <c r="BV24" s="5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3">
        <v>0</v>
      </c>
      <c r="DL24" s="3">
        <v>0.5</v>
      </c>
    </row>
    <row r="25" spans="1:116" ht="18" customHeight="1" x14ac:dyDescent="0.3">
      <c r="A25" s="7">
        <f t="shared" si="0"/>
        <v>1963</v>
      </c>
      <c r="B25" s="6"/>
      <c r="C25" s="6"/>
      <c r="D25" s="6"/>
      <c r="E25" s="9"/>
      <c r="F25" s="8"/>
      <c r="G25" s="5"/>
      <c r="H25" s="5"/>
      <c r="I25" s="5"/>
      <c r="J25" s="3"/>
      <c r="K25" s="5"/>
      <c r="L25" s="5"/>
      <c r="M25" s="5"/>
      <c r="N25" s="5"/>
      <c r="O25" s="5"/>
      <c r="P25" s="5"/>
      <c r="U25" s="3"/>
      <c r="V25" s="3"/>
      <c r="W25" s="3"/>
      <c r="Y25" s="3"/>
      <c r="Z25" s="3"/>
      <c r="AA25" s="3"/>
      <c r="AB25" s="3"/>
      <c r="AC25" s="3"/>
      <c r="AD25" s="3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B25" s="5"/>
      <c r="BD25" s="5"/>
      <c r="BE25" s="5"/>
      <c r="BF25" s="5"/>
      <c r="BG25" s="5"/>
      <c r="BH25" s="5"/>
      <c r="BI25" s="5"/>
      <c r="BJ25" s="4"/>
      <c r="BK25" s="4"/>
      <c r="BL25" s="4"/>
      <c r="BM25" s="4"/>
      <c r="BN25" s="4"/>
      <c r="BO25" s="4"/>
      <c r="BP25" s="4"/>
      <c r="BQ25" s="4"/>
      <c r="BR25" s="4"/>
      <c r="BT25" s="5"/>
      <c r="BV25" s="5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3">
        <v>0</v>
      </c>
      <c r="DL25" s="3">
        <v>0.5</v>
      </c>
    </row>
    <row r="26" spans="1:116" ht="18" customHeight="1" x14ac:dyDescent="0.3">
      <c r="A26" s="7">
        <f t="shared" si="0"/>
        <v>1964</v>
      </c>
      <c r="B26" s="6">
        <v>0.61343967836036972</v>
      </c>
      <c r="C26" s="6">
        <v>0.38656032163963022</v>
      </c>
      <c r="D26" s="6">
        <v>0</v>
      </c>
      <c r="E26" s="9">
        <f>B26/($B26+$C26)</f>
        <v>0.61343967836036972</v>
      </c>
      <c r="F26" s="8">
        <f>C26/($B26+$C26)</f>
        <v>0.38656032163963022</v>
      </c>
      <c r="G26" s="5">
        <v>4.0218662861554219E-2</v>
      </c>
      <c r="H26" s="5"/>
      <c r="I26" s="5"/>
      <c r="J26" s="3">
        <v>0.17572805885653386</v>
      </c>
      <c r="K26" s="5"/>
      <c r="L26" s="5"/>
      <c r="M26" s="5">
        <v>-0.15317710178909588</v>
      </c>
      <c r="N26" s="5">
        <v>-0.16649565070011149</v>
      </c>
      <c r="O26" s="5">
        <v>-0.1121869583893321</v>
      </c>
      <c r="P26" s="5"/>
      <c r="Q26" s="5">
        <v>-0.15220543611652293</v>
      </c>
      <c r="R26" s="5">
        <v>-0.16401674674261923</v>
      </c>
      <c r="S26" s="5">
        <v>-0.11328117948078605</v>
      </c>
      <c r="T26" s="4"/>
      <c r="U26" s="3">
        <v>-0.14749860064144987</v>
      </c>
      <c r="V26" s="3">
        <v>-0.15317454987338128</v>
      </c>
      <c r="W26" s="3">
        <v>-5.4396333181927811E-2</v>
      </c>
      <c r="Y26" s="3">
        <v>0.4192754897590375</v>
      </c>
      <c r="Z26" s="3">
        <v>0.40993499734142985</v>
      </c>
      <c r="AA26" s="3">
        <v>0.33805915382673507</v>
      </c>
      <c r="AB26" s="3"/>
      <c r="AC26" s="3">
        <f>U26+AVERAGE(AU23:AU33)</f>
        <v>-0.194301610329288</v>
      </c>
      <c r="AD26" s="3">
        <f>AC26+(W26-U26)</f>
        <v>-0.10119934286976594</v>
      </c>
      <c r="AF26" s="5"/>
      <c r="AG26" s="5"/>
      <c r="AH26" s="5"/>
      <c r="AI26" s="5"/>
      <c r="AJ26" s="5"/>
      <c r="AK26" s="5"/>
      <c r="AL26" s="5"/>
      <c r="AM26" s="5">
        <v>-0.23749128456200336</v>
      </c>
      <c r="AN26" s="5">
        <v>-0.12968774377067396</v>
      </c>
      <c r="AO26" s="5">
        <v>-0.24246268402442822</v>
      </c>
      <c r="AP26" s="5">
        <v>-0.18859458973861126</v>
      </c>
      <c r="AQ26" s="5">
        <v>-0.40229892154232139</v>
      </c>
      <c r="AR26" s="5">
        <v>-0.32202331607698398</v>
      </c>
      <c r="AS26" s="5">
        <v>-0.32440796415195788</v>
      </c>
      <c r="AT26" s="5">
        <v>-0.23577581953900792</v>
      </c>
      <c r="AU26" s="5">
        <f>AS26-AQ26-0.1</f>
        <v>-2.2109042609636503E-2</v>
      </c>
      <c r="AV26" s="5"/>
      <c r="AW26" s="5">
        <v>0.61899999999999999</v>
      </c>
      <c r="AX26" s="5"/>
      <c r="AY26" s="5"/>
      <c r="AZ26" s="5">
        <v>0.77100000000000002</v>
      </c>
      <c r="BA26" s="5">
        <v>0.14053519964218142</v>
      </c>
      <c r="BB26" s="5">
        <v>8.9208086331685477E-3</v>
      </c>
      <c r="BC26" s="5">
        <v>2.3729312419891346E-2</v>
      </c>
      <c r="BD26" s="5"/>
      <c r="BE26" s="5"/>
      <c r="BF26" s="5">
        <v>0.66</v>
      </c>
      <c r="BG26" s="5">
        <v>0.62</v>
      </c>
      <c r="BH26" s="5">
        <v>0.52</v>
      </c>
      <c r="BI26" s="5">
        <f>BH26-AVERAGE(BF26:BG26)</f>
        <v>-0.12</v>
      </c>
      <c r="BJ26" s="4"/>
      <c r="BK26" s="4"/>
      <c r="BL26" s="4"/>
      <c r="BM26" s="4"/>
      <c r="BN26" s="4"/>
      <c r="BO26" s="4"/>
      <c r="BP26" s="4"/>
      <c r="BQ26" s="4"/>
      <c r="BR26" s="4"/>
      <c r="BT26" s="5"/>
      <c r="BV26" s="5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3">
        <v>0</v>
      </c>
      <c r="DL26" s="3">
        <v>0.5</v>
      </c>
    </row>
    <row r="27" spans="1:116" ht="18" customHeight="1" x14ac:dyDescent="0.3">
      <c r="A27" s="7">
        <f t="shared" si="0"/>
        <v>1965</v>
      </c>
      <c r="B27" s="12"/>
      <c r="C27" s="12"/>
      <c r="D27" s="12"/>
      <c r="E27" s="11"/>
      <c r="F27" s="10"/>
      <c r="G27" s="5"/>
      <c r="H27" s="5"/>
      <c r="I27" s="5"/>
      <c r="J27" s="3"/>
      <c r="K27" s="5"/>
      <c r="L27" s="5"/>
      <c r="M27" s="5"/>
      <c r="N27" s="5"/>
      <c r="O27" s="5"/>
      <c r="P27" s="5"/>
      <c r="U27" s="3"/>
      <c r="V27" s="3"/>
      <c r="W27" s="3"/>
      <c r="Y27" s="3"/>
      <c r="Z27" s="3"/>
      <c r="AA27" s="3"/>
      <c r="AB27" s="3"/>
      <c r="AC27" s="3"/>
      <c r="AD27" s="3"/>
      <c r="AF27" s="5">
        <v>-6.7994704818464202E-2</v>
      </c>
      <c r="AG27" s="5">
        <v>1.351369968122057E-2</v>
      </c>
      <c r="AH27" s="5">
        <v>-7.0592972953057609E-2</v>
      </c>
      <c r="AI27" s="5">
        <v>-1.8502208520412809E-2</v>
      </c>
      <c r="AJ27" s="5">
        <v>-0.13224413187586093</v>
      </c>
      <c r="AK27" s="5">
        <v>-0.12023642810397854</v>
      </c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>
        <v>0.84319999999999995</v>
      </c>
      <c r="AY27" s="5"/>
      <c r="AZ27" s="5"/>
      <c r="BB27" s="5"/>
      <c r="BD27" s="5"/>
      <c r="BE27" s="5"/>
      <c r="BF27" s="5"/>
      <c r="BG27" s="5"/>
      <c r="BH27" s="5"/>
      <c r="BI27" s="5"/>
      <c r="BJ27" s="4"/>
      <c r="BK27" s="4"/>
      <c r="BL27" s="4"/>
      <c r="BM27" s="4"/>
      <c r="BN27" s="4"/>
      <c r="BO27" s="4"/>
      <c r="BP27" s="4"/>
      <c r="BQ27" s="4"/>
      <c r="BR27" s="4"/>
      <c r="BT27" s="5"/>
      <c r="BV27" s="5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3">
        <v>0</v>
      </c>
      <c r="DL27" s="3">
        <v>0.5</v>
      </c>
    </row>
    <row r="28" spans="1:116" ht="18" customHeight="1" x14ac:dyDescent="0.3">
      <c r="A28" s="7">
        <f t="shared" si="0"/>
        <v>1966</v>
      </c>
      <c r="B28" s="6"/>
      <c r="C28" s="6"/>
      <c r="D28" s="6"/>
      <c r="E28" s="9"/>
      <c r="F28" s="8"/>
      <c r="G28" s="5"/>
      <c r="H28" s="5"/>
      <c r="I28" s="5"/>
      <c r="J28" s="3"/>
      <c r="K28" s="5"/>
      <c r="L28" s="5"/>
      <c r="M28" s="5"/>
      <c r="N28" s="5"/>
      <c r="O28" s="5"/>
      <c r="P28" s="5"/>
      <c r="U28" s="3"/>
      <c r="V28" s="3"/>
      <c r="W28" s="3"/>
      <c r="Y28" s="3"/>
      <c r="Z28" s="3"/>
      <c r="AA28" s="3"/>
      <c r="AB28" s="3"/>
      <c r="AC28" s="3"/>
      <c r="AD28" s="3"/>
      <c r="AF28" s="5"/>
      <c r="AG28" s="5"/>
      <c r="AH28" s="5"/>
      <c r="AI28" s="5"/>
      <c r="AJ28" s="5"/>
      <c r="AK28" s="5"/>
      <c r="AL28" s="5"/>
      <c r="AM28" s="5">
        <v>-0.21117365871732013</v>
      </c>
      <c r="AN28" s="5">
        <v>-9.6215397626237931E-2</v>
      </c>
      <c r="AO28" s="5">
        <v>-0.22081668782984637</v>
      </c>
      <c r="AP28" s="5">
        <v>-0.14493049506941935</v>
      </c>
      <c r="AQ28" s="5">
        <v>-0.39893056707313257</v>
      </c>
      <c r="AR28" s="5">
        <v>-0.31507222552319125</v>
      </c>
      <c r="AS28" s="5">
        <v>-0.30356194891523791</v>
      </c>
      <c r="AT28" s="5">
        <v>-0.23305046244353081</v>
      </c>
      <c r="AU28" s="5">
        <f>AS28-AQ28-0.1</f>
        <v>-4.6313818421053476E-3</v>
      </c>
      <c r="AV28" s="5"/>
      <c r="AW28" s="5"/>
      <c r="AX28" s="5"/>
      <c r="AY28" s="5"/>
      <c r="AZ28" s="5">
        <v>0.75800000000000001</v>
      </c>
      <c r="BB28" s="5"/>
      <c r="BC28" s="5">
        <v>3.5338249802589428E-2</v>
      </c>
      <c r="BD28" s="5"/>
      <c r="BE28" s="5"/>
      <c r="BF28" s="5"/>
      <c r="BG28" s="5"/>
      <c r="BH28" s="5"/>
      <c r="BI28" s="5"/>
      <c r="BJ28" s="4"/>
      <c r="BK28" s="4"/>
      <c r="BL28" s="4"/>
      <c r="BM28" s="4"/>
      <c r="BN28" s="4"/>
      <c r="BO28" s="4"/>
      <c r="BP28" s="4"/>
      <c r="BQ28" s="4"/>
      <c r="BR28" s="4"/>
      <c r="BT28" s="5"/>
      <c r="BV28" s="5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3">
        <v>0</v>
      </c>
      <c r="DL28" s="3">
        <v>0.5</v>
      </c>
    </row>
    <row r="29" spans="1:116" ht="18" customHeight="1" x14ac:dyDescent="0.3">
      <c r="A29" s="7">
        <f t="shared" si="0"/>
        <v>1967</v>
      </c>
      <c r="B29" s="6"/>
      <c r="C29" s="6"/>
      <c r="D29" s="6"/>
      <c r="E29" s="9"/>
      <c r="F29" s="8"/>
      <c r="G29" s="5"/>
      <c r="H29" s="5"/>
      <c r="I29" s="5"/>
      <c r="J29" s="3"/>
      <c r="K29" s="5"/>
      <c r="L29" s="5"/>
      <c r="M29" s="5"/>
      <c r="N29" s="5"/>
      <c r="O29" s="5"/>
      <c r="P29" s="5"/>
      <c r="U29" s="3"/>
      <c r="V29" s="3"/>
      <c r="W29" s="3"/>
      <c r="Y29" s="3"/>
      <c r="Z29" s="3"/>
      <c r="AA29" s="3"/>
      <c r="AB29" s="3"/>
      <c r="AC29" s="3"/>
      <c r="AD29" s="3"/>
      <c r="AF29" s="5">
        <v>-5.0456751202025724E-2</v>
      </c>
      <c r="AG29" s="5">
        <v>4.4701460431833984E-2</v>
      </c>
      <c r="AH29" s="5">
        <v>-9.2889842586353188E-2</v>
      </c>
      <c r="AI29" s="5">
        <v>5.7591921651700267E-3</v>
      </c>
      <c r="AJ29" s="5">
        <v>-0.13443720104603052</v>
      </c>
      <c r="AK29" s="5">
        <v>-0.12987997344807567</v>
      </c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>
        <v>0.80920000000000003</v>
      </c>
      <c r="AZ29" s="5"/>
      <c r="BB29" s="5">
        <v>4.2234739661216741E-2</v>
      </c>
      <c r="BD29" s="5"/>
      <c r="BE29" s="5"/>
      <c r="BF29" s="5"/>
      <c r="BG29" s="5"/>
      <c r="BH29" s="5"/>
      <c r="BI29" s="5"/>
      <c r="BJ29" s="4"/>
      <c r="BK29" s="4"/>
      <c r="BL29" s="4"/>
      <c r="BM29" s="4"/>
      <c r="BN29" s="4"/>
      <c r="BO29" s="4"/>
      <c r="BP29" s="4"/>
      <c r="BQ29" s="4"/>
      <c r="BR29" s="4"/>
      <c r="BT29" s="5"/>
      <c r="BV29" s="5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3">
        <v>0</v>
      </c>
      <c r="DL29" s="3">
        <v>0.5</v>
      </c>
    </row>
    <row r="30" spans="1:116" ht="18" customHeight="1" x14ac:dyDescent="0.3">
      <c r="A30" s="7">
        <f t="shared" si="0"/>
        <v>1968</v>
      </c>
      <c r="B30" s="6">
        <v>0.42718706493994313</v>
      </c>
      <c r="C30" s="6">
        <v>0.43415743689121472</v>
      </c>
      <c r="D30" s="6">
        <v>0.13865549816884215</v>
      </c>
      <c r="E30" s="9">
        <f>B30/($B30+$C30)</f>
        <v>0.49595378391778605</v>
      </c>
      <c r="F30" s="8">
        <f>C30/($B30+$C30)</f>
        <v>0.504046216082214</v>
      </c>
      <c r="G30" s="5">
        <v>1.9082809721584534E-2</v>
      </c>
      <c r="H30" s="5"/>
      <c r="I30" s="5"/>
      <c r="J30" s="3">
        <v>3.0810947296351525E-2</v>
      </c>
      <c r="K30" s="5"/>
      <c r="L30" s="5"/>
      <c r="M30" s="5">
        <v>-0.11034233855242903</v>
      </c>
      <c r="N30" s="5">
        <v>-0.11912770775224933</v>
      </c>
      <c r="O30" s="5">
        <v>-7.7212597501671837E-2</v>
      </c>
      <c r="P30" s="5"/>
      <c r="Q30" s="5">
        <v>-8.7357891823025932E-2</v>
      </c>
      <c r="R30" s="5">
        <v>-9.4441858384943886E-2</v>
      </c>
      <c r="S30" s="5">
        <v>-5.1290604517681984E-2</v>
      </c>
      <c r="T30" s="4"/>
      <c r="U30" s="3">
        <v>-0.16566733540452366</v>
      </c>
      <c r="V30" s="3">
        <v>-0.17114759783089845</v>
      </c>
      <c r="W30" s="3">
        <v>-9.584777171443698E-2</v>
      </c>
      <c r="Y30" s="3">
        <v>0.48318840548615088</v>
      </c>
      <c r="Z30" s="3">
        <v>0.47867361614798742</v>
      </c>
      <c r="AA30" s="3">
        <v>0.43843122595732464</v>
      </c>
      <c r="AB30" s="3"/>
      <c r="AC30" s="3">
        <f>U30+AVERAGE(AU27:AU37)</f>
        <v>-0.23675020156789989</v>
      </c>
      <c r="AD30" s="3">
        <f>AC30+(W30-U30)</f>
        <v>-0.1669306378778132</v>
      </c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0.60899999999999999</v>
      </c>
      <c r="AX30" s="5"/>
      <c r="AY30" s="5">
        <v>0.79959999999999998</v>
      </c>
      <c r="AZ30" s="5"/>
      <c r="BA30" s="5">
        <v>0.15520725250244144</v>
      </c>
      <c r="BB30" s="5"/>
      <c r="BD30" s="5"/>
      <c r="BE30" s="5"/>
      <c r="BF30" s="5"/>
      <c r="BG30" s="5"/>
      <c r="BH30" s="5"/>
      <c r="BI30" s="5"/>
      <c r="BJ30" s="4"/>
      <c r="BK30" s="4"/>
      <c r="BL30" s="4"/>
      <c r="BM30" s="4"/>
      <c r="BN30" s="4"/>
      <c r="BO30" s="4"/>
      <c r="BP30" s="4"/>
      <c r="BQ30" s="4"/>
      <c r="BR30" s="4"/>
      <c r="BT30" s="5"/>
      <c r="BV30" s="5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3">
        <v>0</v>
      </c>
      <c r="DL30" s="3">
        <v>0.5</v>
      </c>
    </row>
    <row r="31" spans="1:116" ht="18" customHeight="1" x14ac:dyDescent="0.3">
      <c r="A31" s="7">
        <f t="shared" si="0"/>
        <v>1969</v>
      </c>
      <c r="B31" s="12"/>
      <c r="C31" s="12"/>
      <c r="D31" s="12"/>
      <c r="E31" s="11"/>
      <c r="F31" s="10"/>
      <c r="G31" s="5"/>
      <c r="H31" s="5"/>
      <c r="I31" s="5"/>
      <c r="J31" s="3"/>
      <c r="K31" s="5"/>
      <c r="L31" s="5"/>
      <c r="M31" s="5"/>
      <c r="N31" s="5"/>
      <c r="O31" s="5"/>
      <c r="P31" s="5"/>
      <c r="U31" s="3"/>
      <c r="V31" s="3"/>
      <c r="W31" s="3"/>
      <c r="Y31" s="3"/>
      <c r="Z31" s="3"/>
      <c r="AA31" s="3"/>
      <c r="AB31" s="3"/>
      <c r="AC31" s="3"/>
      <c r="AD31" s="3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>
        <v>0.77590000000000003</v>
      </c>
      <c r="AY31" s="5"/>
      <c r="AZ31" s="5"/>
      <c r="BB31" s="5"/>
      <c r="BD31" s="5"/>
      <c r="BE31" s="5"/>
      <c r="BF31" s="5"/>
      <c r="BG31" s="5"/>
      <c r="BH31" s="5"/>
      <c r="BI31" s="5"/>
      <c r="BJ31" s="4"/>
      <c r="BK31" s="4"/>
      <c r="BL31" s="4"/>
      <c r="BM31" s="4"/>
      <c r="BN31" s="4"/>
      <c r="BO31" s="4"/>
      <c r="BP31" s="4"/>
      <c r="BQ31" s="4"/>
      <c r="BR31" s="4"/>
      <c r="BT31" s="5"/>
      <c r="BV31" s="5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3">
        <v>0</v>
      </c>
      <c r="DL31" s="3">
        <v>0.5</v>
      </c>
    </row>
    <row r="32" spans="1:116" ht="18" customHeight="1" x14ac:dyDescent="0.3">
      <c r="A32" s="7">
        <f t="shared" si="0"/>
        <v>1970</v>
      </c>
      <c r="B32" s="6"/>
      <c r="C32" s="6"/>
      <c r="D32" s="6"/>
      <c r="E32" s="9"/>
      <c r="F32" s="8"/>
      <c r="G32" s="5"/>
      <c r="H32" s="5"/>
      <c r="I32" s="5"/>
      <c r="J32" s="3"/>
      <c r="K32" s="5"/>
      <c r="L32" s="5"/>
      <c r="M32" s="5"/>
      <c r="N32" s="5"/>
      <c r="O32" s="5"/>
      <c r="P32" s="5"/>
      <c r="U32" s="3"/>
      <c r="V32" s="3"/>
      <c r="W32" s="3"/>
      <c r="Y32" s="3"/>
      <c r="Z32" s="3"/>
      <c r="AA32" s="3"/>
      <c r="AB32" s="3"/>
      <c r="AC32" s="3"/>
      <c r="AD32" s="3"/>
      <c r="AF32" s="14"/>
      <c r="AG32" s="14"/>
      <c r="AH32" s="14"/>
      <c r="AI32" s="14"/>
      <c r="AJ32" s="14"/>
      <c r="AK32" s="14"/>
      <c r="AL32" s="14"/>
      <c r="AM32" s="5">
        <v>-0.12041227868783907</v>
      </c>
      <c r="AN32" s="5">
        <v>-4.8037878430092495E-2</v>
      </c>
      <c r="AO32" s="5">
        <v>-0.13136911442795188</v>
      </c>
      <c r="AP32" s="5">
        <v>-0.12552322920933809</v>
      </c>
      <c r="AQ32" s="5">
        <v>-0.23116702820653354</v>
      </c>
      <c r="AR32" s="5">
        <v>-0.16310011890992876</v>
      </c>
      <c r="AS32" s="5">
        <v>-0.34483563281830609</v>
      </c>
      <c r="AT32" s="5">
        <v>-0.2681030054846546</v>
      </c>
      <c r="AU32" s="5">
        <f>AS32-AQ32</f>
        <v>-0.11366860461177256</v>
      </c>
      <c r="AV32" s="5"/>
      <c r="AW32" s="5"/>
      <c r="AX32" s="5"/>
      <c r="AY32" s="5"/>
      <c r="AZ32" s="5">
        <v>0.72799999999999998</v>
      </c>
      <c r="BB32" s="14"/>
      <c r="BC32" s="5">
        <v>1.5273120999336226E-2</v>
      </c>
      <c r="BD32" s="14"/>
      <c r="BE32" s="14"/>
      <c r="BF32" s="12"/>
      <c r="BG32" s="12"/>
      <c r="BH32" s="12"/>
      <c r="BI32" s="12"/>
      <c r="BJ32" s="13"/>
      <c r="BK32" s="13"/>
      <c r="BL32" s="13"/>
      <c r="BM32" s="13"/>
      <c r="BN32" s="13"/>
      <c r="BO32" s="13"/>
      <c r="BP32" s="13"/>
      <c r="BQ32" s="13"/>
      <c r="BR32" s="13"/>
      <c r="BT32" s="12"/>
      <c r="BV32" s="12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3">
        <v>0</v>
      </c>
      <c r="DL32" s="3">
        <v>0.5</v>
      </c>
    </row>
    <row r="33" spans="1:116" ht="18" customHeight="1" x14ac:dyDescent="0.3">
      <c r="A33" s="7">
        <f t="shared" si="0"/>
        <v>1971</v>
      </c>
      <c r="B33" s="6"/>
      <c r="C33" s="6"/>
      <c r="D33" s="6"/>
      <c r="E33" s="9"/>
      <c r="F33" s="8"/>
      <c r="G33" s="5"/>
      <c r="H33" s="5"/>
      <c r="I33" s="5"/>
      <c r="J33" s="3"/>
      <c r="K33" s="5"/>
      <c r="L33" s="5"/>
      <c r="M33" s="5"/>
      <c r="N33" s="5"/>
      <c r="O33" s="5"/>
      <c r="P33" s="5"/>
      <c r="U33" s="3"/>
      <c r="V33" s="3"/>
      <c r="W33" s="3"/>
      <c r="Y33" s="3"/>
      <c r="Z33" s="3"/>
      <c r="AA33" s="3"/>
      <c r="AB33" s="3"/>
      <c r="AC33" s="3"/>
      <c r="AD33" s="3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B33" s="5"/>
      <c r="BD33" s="5"/>
      <c r="BE33" s="5"/>
      <c r="BF33" s="5"/>
      <c r="BG33" s="5"/>
      <c r="BH33" s="5"/>
      <c r="BI33" s="5"/>
      <c r="BJ33" s="4"/>
      <c r="BK33" s="4"/>
      <c r="BL33" s="4"/>
      <c r="BM33" s="4"/>
      <c r="BN33" s="4"/>
      <c r="BO33" s="4"/>
      <c r="BP33" s="4"/>
      <c r="BQ33" s="4"/>
      <c r="BR33" s="4"/>
      <c r="BT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3">
        <v>0</v>
      </c>
      <c r="DL33" s="3">
        <v>0.5</v>
      </c>
    </row>
    <row r="34" spans="1:116" ht="18" customHeight="1" x14ac:dyDescent="0.3">
      <c r="A34" s="7">
        <f t="shared" si="0"/>
        <v>1972</v>
      </c>
      <c r="B34" s="6">
        <v>0.37533357864584049</v>
      </c>
      <c r="C34" s="6">
        <v>0.60693243211910508</v>
      </c>
      <c r="D34" s="6">
        <v>1.7733989235054474E-2</v>
      </c>
      <c r="E34" s="9">
        <f>B34/($B34+$C34)</f>
        <v>0.38210991170665387</v>
      </c>
      <c r="F34" s="8">
        <f>C34/($B34+$C34)</f>
        <v>0.61789008829334613</v>
      </c>
      <c r="G34" s="5">
        <v>6.7893123969995389E-2</v>
      </c>
      <c r="H34" s="5"/>
      <c r="I34" s="5"/>
      <c r="J34" s="3">
        <v>0.12131029197255619</v>
      </c>
      <c r="K34" s="5"/>
      <c r="L34" s="5"/>
      <c r="M34" s="5">
        <v>-3.292774030138737E-2</v>
      </c>
      <c r="N34" s="5">
        <v>-4.1250211404196123E-2</v>
      </c>
      <c r="O34" s="5">
        <v>6.1945932999420954E-3</v>
      </c>
      <c r="P34" s="5"/>
      <c r="Q34" s="5">
        <v>-1.602046272225733E-2</v>
      </c>
      <c r="R34" s="5">
        <v>-2.1365809525610232E-2</v>
      </c>
      <c r="S34" s="5">
        <v>2.60667529411393E-2</v>
      </c>
      <c r="T34" s="4"/>
      <c r="U34" s="3">
        <v>-0.16037756784833793</v>
      </c>
      <c r="V34" s="3">
        <v>-0.14996705236963859</v>
      </c>
      <c r="W34" s="3">
        <v>-0.12990768363778588</v>
      </c>
      <c r="Y34" s="3">
        <v>0.50877973217621031</v>
      </c>
      <c r="Z34" s="3">
        <v>0.49990550753002122</v>
      </c>
      <c r="AA34" s="3">
        <v>0.48762558497371328</v>
      </c>
      <c r="AB34" s="3"/>
      <c r="AC34" s="3">
        <f>U34+AVERAGE(AU31:AU41)</f>
        <v>-0.26792933342133063</v>
      </c>
      <c r="AD34" s="3">
        <f>AC34+(W34-U34)</f>
        <v>-0.23745944921077858</v>
      </c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>
        <v>0.55200000000000005</v>
      </c>
      <c r="AX34" s="5"/>
      <c r="AY34" s="5"/>
      <c r="AZ34" s="5"/>
      <c r="BA34" s="5">
        <v>0.17110416889190677</v>
      </c>
      <c r="BB34" s="5"/>
      <c r="BD34" s="5"/>
      <c r="BE34" s="5"/>
      <c r="BF34" s="5"/>
      <c r="BG34" s="5"/>
      <c r="BH34" s="5"/>
      <c r="BI34" s="5">
        <v>-0.08</v>
      </c>
      <c r="BJ34" s="4"/>
      <c r="BK34" s="4"/>
      <c r="BL34" s="4"/>
      <c r="BM34" s="4"/>
      <c r="BN34" s="4"/>
      <c r="BO34" s="4"/>
      <c r="BP34" s="4"/>
      <c r="BQ34" s="4"/>
      <c r="BR34" s="4"/>
      <c r="BT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3">
        <v>0</v>
      </c>
      <c r="DL34" s="3">
        <v>0.5</v>
      </c>
    </row>
    <row r="35" spans="1:116" ht="18" customHeight="1" x14ac:dyDescent="0.3">
      <c r="A35" s="7">
        <f t="shared" si="0"/>
        <v>1973</v>
      </c>
      <c r="B35" s="12"/>
      <c r="C35" s="12"/>
      <c r="D35" s="12"/>
      <c r="E35" s="11"/>
      <c r="F35" s="10"/>
      <c r="G35" s="5"/>
      <c r="H35" s="5"/>
      <c r="I35" s="5"/>
      <c r="J35" s="3"/>
      <c r="K35" s="5"/>
      <c r="L35" s="5"/>
      <c r="M35" s="5"/>
      <c r="N35" s="5"/>
      <c r="O35" s="5"/>
      <c r="P35" s="5"/>
      <c r="U35" s="3"/>
      <c r="V35" s="3"/>
      <c r="W35" s="3"/>
      <c r="Y35" s="3"/>
      <c r="Z35" s="3"/>
      <c r="AA35" s="3"/>
      <c r="AB35" s="3"/>
      <c r="AC35" s="3"/>
      <c r="AD35" s="3"/>
      <c r="AF35" s="5">
        <v>-3.8651371703616988E-2</v>
      </c>
      <c r="AG35" s="5">
        <v>3.3019235536870875E-2</v>
      </c>
      <c r="AH35" s="5">
        <v>-4.2147935952964795E-2</v>
      </c>
      <c r="AI35" s="5">
        <v>2.7748432753021812E-2</v>
      </c>
      <c r="AJ35" s="5">
        <v>-0.14988260136710274</v>
      </c>
      <c r="AK35" s="5">
        <v>-7.7395751636122168E-2</v>
      </c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>
        <v>0.81240000000000001</v>
      </c>
      <c r="AZ35" s="5"/>
      <c r="BB35" s="5">
        <v>2.2670468688011203E-2</v>
      </c>
      <c r="BD35" s="5"/>
      <c r="BE35" s="5"/>
      <c r="BF35" s="5"/>
      <c r="BG35" s="5"/>
      <c r="BH35" s="5"/>
      <c r="BI35" s="5"/>
      <c r="BJ35" s="4"/>
      <c r="BK35" s="4"/>
      <c r="BL35" s="4"/>
      <c r="BM35" s="4"/>
      <c r="BN35" s="4"/>
      <c r="BO35" s="4"/>
      <c r="BP35" s="4"/>
      <c r="BQ35" s="4"/>
      <c r="BR35" s="4"/>
      <c r="BT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3">
        <v>0</v>
      </c>
      <c r="DL35" s="3">
        <v>0.5</v>
      </c>
    </row>
    <row r="36" spans="1:116" ht="18" customHeight="1" x14ac:dyDescent="0.3">
      <c r="A36" s="7">
        <f t="shared" si="0"/>
        <v>1974</v>
      </c>
      <c r="B36" s="6"/>
      <c r="C36" s="6"/>
      <c r="D36" s="6"/>
      <c r="E36" s="9"/>
      <c r="F36" s="8"/>
      <c r="G36" s="5"/>
      <c r="H36" s="5"/>
      <c r="I36" s="5"/>
      <c r="J36" s="3"/>
      <c r="K36" s="5"/>
      <c r="L36" s="5"/>
      <c r="M36" s="5"/>
      <c r="N36" s="5"/>
      <c r="O36" s="5"/>
      <c r="P36" s="5"/>
      <c r="U36" s="3"/>
      <c r="V36" s="3"/>
      <c r="W36" s="3"/>
      <c r="Y36" s="3"/>
      <c r="Z36" s="3"/>
      <c r="AA36" s="3"/>
      <c r="AB36" s="3"/>
      <c r="AC36" s="3"/>
      <c r="AD36" s="3"/>
      <c r="AF36" s="5">
        <v>8.0515281483861667E-4</v>
      </c>
      <c r="AG36" s="5">
        <v>5.7048487121470086E-2</v>
      </c>
      <c r="AH36" s="5">
        <v>-1.8057982981227599E-3</v>
      </c>
      <c r="AI36" s="5">
        <v>5.1504321073816757E-2</v>
      </c>
      <c r="AJ36" s="5">
        <v>-0.11227475272284604</v>
      </c>
      <c r="AK36" s="5">
        <v>-6.6562678095146127E-2</v>
      </c>
      <c r="AL36" s="5"/>
      <c r="AM36" s="5">
        <v>-8.6052673913162597E-2</v>
      </c>
      <c r="AN36" s="5">
        <v>-1.8061231344201539E-2</v>
      </c>
      <c r="AO36" s="5">
        <v>-9.8289912033994786E-2</v>
      </c>
      <c r="AP36" s="5">
        <v>-8.7274459238508684E-2</v>
      </c>
      <c r="AQ36" s="5">
        <v>-0.23859985876291498</v>
      </c>
      <c r="AR36" s="5">
        <v>-0.18754236645473416</v>
      </c>
      <c r="AS36" s="5">
        <v>-0.38354847079916571</v>
      </c>
      <c r="AT36" s="5">
        <v>-0.29984592364294405</v>
      </c>
      <c r="AU36" s="5">
        <f>AS36-AQ36+0.05</f>
        <v>-9.4948612036250726E-2</v>
      </c>
      <c r="AV36" s="5"/>
      <c r="AW36" s="5"/>
      <c r="AX36" s="5">
        <v>0.87329999999999997</v>
      </c>
      <c r="AY36" s="5"/>
      <c r="AZ36" s="5">
        <v>0.76800000000000002</v>
      </c>
      <c r="BB36" s="5">
        <v>2.3537805676460272E-2</v>
      </c>
      <c r="BC36" s="5">
        <v>5.4073119163513206E-2</v>
      </c>
      <c r="BD36" s="5"/>
      <c r="BE36" s="5"/>
      <c r="BF36" s="5"/>
      <c r="BG36" s="5"/>
      <c r="BH36" s="5"/>
      <c r="BI36" s="5"/>
      <c r="BJ36" s="4"/>
      <c r="BK36" s="4"/>
      <c r="BL36" s="4"/>
      <c r="BM36" s="4"/>
      <c r="BN36" s="4"/>
      <c r="BO36" s="4"/>
      <c r="BP36" s="4"/>
      <c r="BQ36" s="4"/>
      <c r="BR36" s="4"/>
      <c r="BT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3">
        <v>0</v>
      </c>
      <c r="DL36" s="3">
        <v>0.5</v>
      </c>
    </row>
    <row r="37" spans="1:116" ht="18" customHeight="1" x14ac:dyDescent="0.3">
      <c r="A37" s="7">
        <f t="shared" si="0"/>
        <v>1975</v>
      </c>
      <c r="B37" s="6"/>
      <c r="C37" s="6"/>
      <c r="D37" s="6"/>
      <c r="E37" s="9"/>
      <c r="F37" s="8"/>
      <c r="G37" s="5"/>
      <c r="H37" s="5"/>
      <c r="I37" s="5"/>
      <c r="J37" s="3"/>
      <c r="K37" s="5"/>
      <c r="L37" s="5"/>
      <c r="M37" s="5"/>
      <c r="N37" s="5"/>
      <c r="O37" s="5"/>
      <c r="P37" s="5"/>
      <c r="U37" s="3"/>
      <c r="V37" s="3"/>
      <c r="W37" s="3"/>
      <c r="Y37" s="3"/>
      <c r="Z37" s="3"/>
      <c r="AA37" s="3"/>
      <c r="AB37" s="3"/>
      <c r="AC37" s="3"/>
      <c r="AD37" s="3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B37" s="5"/>
      <c r="BD37" s="5"/>
      <c r="BE37" s="5"/>
      <c r="BF37" s="5"/>
      <c r="BG37" s="5"/>
      <c r="BH37" s="5"/>
      <c r="BI37" s="5"/>
      <c r="BJ37" s="4"/>
      <c r="BK37" s="4"/>
      <c r="BL37" s="4"/>
      <c r="BM37" s="4"/>
      <c r="BN37" s="4"/>
      <c r="BO37" s="4"/>
      <c r="BP37" s="4"/>
      <c r="BQ37" s="4"/>
      <c r="BR37" s="4"/>
      <c r="BT37" s="5"/>
      <c r="BV37" s="5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3">
        <v>0</v>
      </c>
      <c r="DL37" s="3">
        <v>0.5</v>
      </c>
    </row>
    <row r="38" spans="1:116" ht="18" customHeight="1" x14ac:dyDescent="0.3">
      <c r="A38" s="7">
        <f t="shared" si="0"/>
        <v>1976</v>
      </c>
      <c r="B38" s="6">
        <v>0.50064763563548431</v>
      </c>
      <c r="C38" s="6">
        <v>0.48001184807144953</v>
      </c>
      <c r="D38" s="6">
        <v>1.9340516293066219E-2</v>
      </c>
      <c r="E38" s="9">
        <f>B38/($B38+$C38)</f>
        <v>0.51052138275664793</v>
      </c>
      <c r="F38" s="8">
        <f>C38/($B38+$C38)</f>
        <v>0.48947861724335212</v>
      </c>
      <c r="G38" s="5">
        <v>4.2491418168097282E-2</v>
      </c>
      <c r="H38" s="5"/>
      <c r="I38" s="5"/>
      <c r="J38" s="3">
        <v>3.9455795532605219E-2</v>
      </c>
      <c r="K38" s="5"/>
      <c r="L38" s="5"/>
      <c r="M38" s="5">
        <v>-6.3333028569046657E-2</v>
      </c>
      <c r="N38" s="5">
        <v>-6.9257758967214089E-2</v>
      </c>
      <c r="O38" s="5">
        <v>2.2590976419891561E-3</v>
      </c>
      <c r="P38" s="5"/>
      <c r="Q38" s="5">
        <v>-4.8564801180830064E-2</v>
      </c>
      <c r="R38" s="5">
        <v>-5.0342609796524301E-2</v>
      </c>
      <c r="S38" s="5">
        <v>1.7945280284057976E-2</v>
      </c>
      <c r="T38" s="4"/>
      <c r="U38" s="3">
        <v>-0.2319881964868524</v>
      </c>
      <c r="V38" s="3">
        <v>-0.23689530491476382</v>
      </c>
      <c r="W38" s="3">
        <v>-0.1652622360650729</v>
      </c>
      <c r="Y38" s="3">
        <v>0.43905189048609639</v>
      </c>
      <c r="Z38" s="3">
        <v>0.43802950215804726</v>
      </c>
      <c r="AA38" s="3">
        <v>0.36681255027529774</v>
      </c>
      <c r="AB38" s="3"/>
      <c r="AC38" s="3">
        <f>U38+AVERAGE(AU45:AU46)</f>
        <v>-0.30513764967224033</v>
      </c>
      <c r="AD38" s="3">
        <f>AC38+(W38-U38)</f>
        <v>-0.23841168925046083</v>
      </c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>
        <v>0.53500000000000003</v>
      </c>
      <c r="AX38" s="5"/>
      <c r="AY38" s="5"/>
      <c r="AZ38" s="5"/>
      <c r="BA38" s="5">
        <v>0.14525077342987064</v>
      </c>
      <c r="BB38" s="5"/>
      <c r="BD38" s="5"/>
      <c r="BE38" s="5"/>
      <c r="BF38" s="5"/>
      <c r="BG38" s="5"/>
      <c r="BH38" s="5"/>
      <c r="BI38" s="5"/>
      <c r="BJ38" s="4"/>
      <c r="BK38" s="4"/>
      <c r="BL38" s="4"/>
      <c r="BM38" s="4"/>
      <c r="BN38" s="4"/>
      <c r="BO38" s="4"/>
      <c r="BP38" s="4"/>
      <c r="BQ38" s="4"/>
      <c r="BR38" s="4"/>
      <c r="BT38" s="5"/>
      <c r="BV38" s="5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3">
        <v>0</v>
      </c>
      <c r="DL38" s="3">
        <v>0.5</v>
      </c>
    </row>
    <row r="39" spans="1:116" ht="18" customHeight="1" x14ac:dyDescent="0.3">
      <c r="A39" s="7">
        <f t="shared" si="0"/>
        <v>1977</v>
      </c>
      <c r="B39" s="12"/>
      <c r="C39" s="12"/>
      <c r="D39" s="12"/>
      <c r="E39" s="11"/>
      <c r="F39" s="10"/>
      <c r="G39" s="5"/>
      <c r="H39" s="5"/>
      <c r="I39" s="5"/>
      <c r="J39" s="3"/>
      <c r="K39" s="5"/>
      <c r="L39" s="5"/>
      <c r="M39" s="5"/>
      <c r="N39" s="5"/>
      <c r="O39" s="5"/>
      <c r="P39" s="5"/>
      <c r="U39" s="3"/>
      <c r="V39" s="3"/>
      <c r="W39" s="3"/>
      <c r="Y39" s="3"/>
      <c r="Z39" s="3"/>
      <c r="AA39" s="3"/>
      <c r="AB39" s="3"/>
      <c r="AC39" s="3"/>
      <c r="AD39" s="3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B39" s="5"/>
      <c r="BD39" s="5"/>
      <c r="BE39" s="5"/>
      <c r="BF39" s="5"/>
      <c r="BG39" s="5"/>
      <c r="BH39" s="5"/>
      <c r="BI39" s="5"/>
      <c r="BJ39" s="4"/>
      <c r="BK39" s="4"/>
      <c r="BL39" s="4"/>
      <c r="BM39" s="4"/>
      <c r="BN39" s="4"/>
      <c r="BO39" s="4"/>
      <c r="BP39" s="4"/>
      <c r="BQ39" s="4"/>
      <c r="BR39" s="4"/>
      <c r="BT39" s="5"/>
      <c r="BV39" s="5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3">
        <v>0</v>
      </c>
      <c r="DL39" s="3">
        <v>0.5</v>
      </c>
    </row>
    <row r="40" spans="1:116" ht="18" customHeight="1" x14ac:dyDescent="0.3">
      <c r="A40" s="7">
        <f t="shared" ref="A40:A71" si="1">A39+1</f>
        <v>1978</v>
      </c>
      <c r="B40" s="6"/>
      <c r="C40" s="6"/>
      <c r="D40" s="6"/>
      <c r="E40" s="9"/>
      <c r="F40" s="8"/>
      <c r="G40" s="5"/>
      <c r="H40" s="5"/>
      <c r="I40" s="5"/>
      <c r="J40" s="3"/>
      <c r="K40" s="5"/>
      <c r="L40" s="5"/>
      <c r="M40" s="5"/>
      <c r="N40" s="5"/>
      <c r="O40" s="5"/>
      <c r="P40" s="5"/>
      <c r="U40" s="3"/>
      <c r="V40" s="3"/>
      <c r="W40" s="3"/>
      <c r="Y40" s="3"/>
      <c r="Z40" s="3"/>
      <c r="AA40" s="3"/>
      <c r="AB40" s="3"/>
      <c r="AC40" s="3"/>
      <c r="AD40" s="3"/>
      <c r="AF40" s="5">
        <v>-1.3074857960086228E-2</v>
      </c>
      <c r="AG40" s="5">
        <v>3.7494616712119906E-2</v>
      </c>
      <c r="AH40" s="5">
        <v>-1.7165073737302101E-2</v>
      </c>
      <c r="AI40" s="5">
        <v>3.1888356471467247E-2</v>
      </c>
      <c r="AJ40" s="5">
        <v>-0.15238048964076567</v>
      </c>
      <c r="AK40" s="5">
        <v>-8.4298816945388905E-2</v>
      </c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>
        <v>0.82779999999999998</v>
      </c>
      <c r="AZ40" s="5"/>
      <c r="BB40" s="5">
        <v>2.0625716447830206E-2</v>
      </c>
      <c r="BD40" s="5"/>
      <c r="BE40" s="5"/>
      <c r="BF40" s="5"/>
      <c r="BG40" s="5"/>
      <c r="BH40" s="5"/>
      <c r="BI40" s="5"/>
      <c r="BJ40" s="4"/>
      <c r="BK40" s="4"/>
      <c r="BL40" s="4"/>
      <c r="BM40" s="4"/>
      <c r="BN40" s="4"/>
      <c r="BO40" s="4"/>
      <c r="BP40" s="4"/>
      <c r="BQ40" s="4"/>
      <c r="BR40" s="4"/>
      <c r="BT40" s="5"/>
      <c r="BV40" s="5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3">
        <v>0</v>
      </c>
      <c r="DL40" s="3">
        <v>0.5</v>
      </c>
    </row>
    <row r="41" spans="1:116" ht="18" customHeight="1" x14ac:dyDescent="0.3">
      <c r="A41" s="7">
        <f t="shared" si="1"/>
        <v>1979</v>
      </c>
      <c r="B41" s="6"/>
      <c r="C41" s="6"/>
      <c r="D41" s="6"/>
      <c r="E41" s="9"/>
      <c r="F41" s="8"/>
      <c r="G41" s="5"/>
      <c r="H41" s="5"/>
      <c r="I41" s="5"/>
      <c r="J41" s="3"/>
      <c r="K41" s="5"/>
      <c r="L41" s="5"/>
      <c r="M41" s="5"/>
      <c r="N41" s="5"/>
      <c r="O41" s="5"/>
      <c r="P41" s="5"/>
      <c r="U41" s="3"/>
      <c r="V41" s="3"/>
      <c r="W41" s="3"/>
      <c r="Y41" s="3"/>
      <c r="Z41" s="3"/>
      <c r="AA41" s="3"/>
      <c r="AB41" s="3"/>
      <c r="AC41" s="3"/>
      <c r="AD41" s="3"/>
      <c r="AF41" s="5"/>
      <c r="AG41" s="5"/>
      <c r="AH41" s="5"/>
      <c r="AI41" s="5"/>
      <c r="AJ41" s="5"/>
      <c r="AK41" s="5"/>
      <c r="AL41" s="5"/>
      <c r="AM41" s="5">
        <v>-0.14260765540007886</v>
      </c>
      <c r="AN41" s="5">
        <v>-9.1014580533756662E-2</v>
      </c>
      <c r="AO41" s="5">
        <v>-0.13671316038834211</v>
      </c>
      <c r="AP41" s="5">
        <v>-0.14364282709454085</v>
      </c>
      <c r="AQ41" s="5">
        <v>-0.25952548302287903</v>
      </c>
      <c r="AR41" s="5">
        <v>-0.19322845239877859</v>
      </c>
      <c r="AS41" s="5">
        <v>-0.37356356309383387</v>
      </c>
      <c r="AT41" s="5">
        <v>-0.23885026002656953</v>
      </c>
      <c r="AU41" s="5">
        <f>AS41-AQ41</f>
        <v>-0.11403808007095484</v>
      </c>
      <c r="AV41" s="5"/>
      <c r="AW41" s="5"/>
      <c r="AX41" s="5"/>
      <c r="AY41" s="5"/>
      <c r="AZ41" s="5">
        <v>0.76</v>
      </c>
      <c r="BB41" s="5"/>
      <c r="BC41" s="5">
        <v>6.2476731836795807E-2</v>
      </c>
      <c r="BD41" s="5"/>
      <c r="BE41" s="5"/>
      <c r="BF41" s="5"/>
      <c r="BG41" s="5"/>
      <c r="BH41" s="5"/>
      <c r="BI41" s="5"/>
      <c r="BJ41" s="4"/>
      <c r="BK41" s="4"/>
      <c r="BL41" s="4"/>
      <c r="BM41" s="4"/>
      <c r="BN41" s="4"/>
      <c r="BO41" s="4"/>
      <c r="BP41" s="4"/>
      <c r="BQ41" s="4"/>
      <c r="BR41" s="4"/>
      <c r="BT41" s="5"/>
      <c r="BV41" s="5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3">
        <v>0</v>
      </c>
      <c r="DL41" s="3">
        <v>0.5</v>
      </c>
    </row>
    <row r="42" spans="1:116" ht="18" customHeight="1" x14ac:dyDescent="0.3">
      <c r="A42" s="7">
        <f t="shared" si="1"/>
        <v>1980</v>
      </c>
      <c r="B42" s="6">
        <v>0.41015280415394478</v>
      </c>
      <c r="C42" s="6">
        <v>0.5074814238045432</v>
      </c>
      <c r="D42" s="6">
        <v>8.2365772041512034E-2</v>
      </c>
      <c r="E42" s="9">
        <f>B42/($B42+$C42)</f>
        <v>0.44696763880139323</v>
      </c>
      <c r="F42" s="8">
        <f>C42/($B42+$C42)</f>
        <v>0.55303236119860677</v>
      </c>
      <c r="G42" s="5">
        <v>7.6411472887520593E-2</v>
      </c>
      <c r="H42" s="5"/>
      <c r="I42" s="5"/>
      <c r="J42" s="3">
        <v>-4.9557006155978127E-2</v>
      </c>
      <c r="K42" s="5"/>
      <c r="L42" s="5"/>
      <c r="M42" s="5">
        <v>-5.9857331207570086E-2</v>
      </c>
      <c r="N42" s="5">
        <v>-4.174848398915175E-2</v>
      </c>
      <c r="O42" s="5">
        <v>3.7196086393071329E-2</v>
      </c>
      <c r="P42" s="5"/>
      <c r="Q42" s="5">
        <v>-9.4591440180965686E-3</v>
      </c>
      <c r="R42" s="5">
        <v>1.2963118599210559E-2</v>
      </c>
      <c r="S42" s="5">
        <v>9.5466905190456808E-2</v>
      </c>
      <c r="T42" s="4"/>
      <c r="U42" s="3">
        <v>-0.17286966682591665</v>
      </c>
      <c r="V42" s="3">
        <v>-0.1552281598303305</v>
      </c>
      <c r="W42" s="3">
        <v>-0.10218984054007786</v>
      </c>
      <c r="Y42" s="3">
        <v>0.47761877937826086</v>
      </c>
      <c r="Z42" s="3">
        <v>0.47765965494266027</v>
      </c>
      <c r="AA42" s="3">
        <v>0.42204294614772997</v>
      </c>
      <c r="AB42" s="3"/>
      <c r="AC42" s="3">
        <f>U42+AVERAGE(AU39:AU49)</f>
        <v>-0.26019510733588441</v>
      </c>
      <c r="AD42" s="3">
        <f>AC42+(W42-U42)</f>
        <v>-0.18951528105004561</v>
      </c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>
        <v>0.52600000000000002</v>
      </c>
      <c r="AX42" s="5"/>
      <c r="AY42" s="5"/>
      <c r="AZ42" s="5"/>
      <c r="BA42" s="5">
        <v>0.12027072548866199</v>
      </c>
      <c r="BB42" s="5"/>
      <c r="BD42" s="5"/>
      <c r="BE42" s="5"/>
      <c r="BF42" s="5"/>
      <c r="BG42" s="5">
        <v>0.36</v>
      </c>
      <c r="BH42" s="5">
        <v>0.31</v>
      </c>
      <c r="BI42" s="5">
        <f>BH42-AVERAGE(BF42:BG42)</f>
        <v>-4.9999999999999989E-2</v>
      </c>
      <c r="BJ42" s="4"/>
      <c r="BK42" s="4"/>
      <c r="BL42" s="4"/>
      <c r="BM42" s="4"/>
      <c r="BN42" s="4"/>
      <c r="BO42" s="4"/>
      <c r="BP42" s="4"/>
      <c r="BQ42" s="4"/>
      <c r="BR42" s="4"/>
      <c r="BT42" s="5"/>
      <c r="BV42" s="5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3">
        <v>0</v>
      </c>
      <c r="DL42" s="3">
        <v>0.5</v>
      </c>
    </row>
    <row r="43" spans="1:116" ht="18" customHeight="1" x14ac:dyDescent="0.3">
      <c r="A43" s="7">
        <f t="shared" si="1"/>
        <v>1981</v>
      </c>
      <c r="B43" s="12"/>
      <c r="C43" s="12"/>
      <c r="D43" s="12"/>
      <c r="E43" s="11"/>
      <c r="F43" s="10"/>
      <c r="G43" s="5"/>
      <c r="H43" s="5"/>
      <c r="I43" s="5"/>
      <c r="J43" s="3"/>
      <c r="K43" s="5"/>
      <c r="L43" s="5"/>
      <c r="M43" s="5"/>
      <c r="N43" s="5"/>
      <c r="O43" s="5"/>
      <c r="P43" s="5"/>
      <c r="U43" s="3"/>
      <c r="V43" s="3"/>
      <c r="W43" s="3"/>
      <c r="Y43" s="3"/>
      <c r="Z43" s="3"/>
      <c r="AA43" s="3"/>
      <c r="AB43" s="3"/>
      <c r="AC43" s="3"/>
      <c r="AD43" s="3"/>
      <c r="AF43" s="5">
        <v>-1.0000000000000009E-2</v>
      </c>
      <c r="AG43" s="5"/>
      <c r="AH43" s="5">
        <v>-2.1298170799642635E-2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>
        <v>0.85850000000000004</v>
      </c>
      <c r="AY43" s="5">
        <v>0.70650000000000002</v>
      </c>
      <c r="AZ43" s="5"/>
      <c r="BB43" s="5">
        <f>AVERAGE(BB36:BB40)</f>
        <v>2.2081761062145239E-2</v>
      </c>
      <c r="BD43" s="5"/>
      <c r="BE43" s="5"/>
      <c r="BF43" s="5"/>
      <c r="BG43" s="5"/>
      <c r="BH43" s="5"/>
      <c r="BI43" s="5"/>
      <c r="BJ43" s="4"/>
      <c r="BK43" s="4"/>
      <c r="BL43" s="4"/>
      <c r="BM43" s="4"/>
      <c r="BN43" s="4"/>
      <c r="BO43" s="4"/>
      <c r="BP43" s="4"/>
      <c r="BQ43" s="4"/>
      <c r="BR43" s="4"/>
      <c r="BT43" s="5"/>
      <c r="BV43" s="5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3">
        <v>0</v>
      </c>
      <c r="DL43" s="3">
        <v>0.5</v>
      </c>
    </row>
    <row r="44" spans="1:116" ht="18" customHeight="1" x14ac:dyDescent="0.3">
      <c r="A44" s="7">
        <f t="shared" si="1"/>
        <v>1982</v>
      </c>
      <c r="B44" s="6"/>
      <c r="C44" s="6"/>
      <c r="D44" s="6"/>
      <c r="E44" s="9"/>
      <c r="F44" s="8"/>
      <c r="G44" s="5"/>
      <c r="H44" s="5"/>
      <c r="I44" s="5"/>
      <c r="J44" s="3"/>
      <c r="K44" s="5"/>
      <c r="L44" s="5"/>
      <c r="M44" s="5"/>
      <c r="N44" s="5"/>
      <c r="O44" s="5"/>
      <c r="P44" s="5"/>
      <c r="U44" s="3"/>
      <c r="V44" s="3"/>
      <c r="W44" s="3"/>
      <c r="Y44" s="3"/>
      <c r="Z44" s="3"/>
      <c r="AA44" s="3"/>
      <c r="AB44" s="3"/>
      <c r="AC44" s="3"/>
      <c r="AD44" s="3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B44" s="5"/>
      <c r="BD44" s="5"/>
      <c r="BE44" s="5"/>
      <c r="BF44" s="5"/>
      <c r="BG44" s="5"/>
      <c r="BH44" s="5"/>
      <c r="BI44" s="5"/>
      <c r="BJ44" s="4"/>
      <c r="BK44" s="4"/>
      <c r="BL44" s="4"/>
      <c r="BM44" s="4"/>
      <c r="BN44" s="4"/>
      <c r="BO44" s="4"/>
      <c r="BP44" s="4"/>
      <c r="BQ44" s="4"/>
      <c r="BR44" s="4"/>
      <c r="BT44" s="5"/>
      <c r="BV44" s="5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3">
        <v>0</v>
      </c>
      <c r="DL44" s="3">
        <v>0.5</v>
      </c>
    </row>
    <row r="45" spans="1:116" ht="18" customHeight="1" x14ac:dyDescent="0.3">
      <c r="A45" s="7">
        <f t="shared" si="1"/>
        <v>1983</v>
      </c>
      <c r="B45" s="6"/>
      <c r="C45" s="6"/>
      <c r="D45" s="6"/>
      <c r="E45" s="9"/>
      <c r="F45" s="8"/>
      <c r="G45" s="5"/>
      <c r="H45" s="5"/>
      <c r="I45" s="5"/>
      <c r="J45" s="3"/>
      <c r="K45" s="5"/>
      <c r="L45" s="5"/>
      <c r="M45" s="5"/>
      <c r="N45" s="5"/>
      <c r="O45" s="5"/>
      <c r="P45" s="5"/>
      <c r="U45" s="3"/>
      <c r="V45" s="3"/>
      <c r="W45" s="3"/>
      <c r="Y45" s="3"/>
      <c r="Z45" s="3"/>
      <c r="AA45" s="3"/>
      <c r="AB45" s="3"/>
      <c r="AC45" s="3"/>
      <c r="AD45" s="3"/>
      <c r="AF45" s="5"/>
      <c r="AG45" s="5"/>
      <c r="AH45" s="5"/>
      <c r="AI45" s="5"/>
      <c r="AJ45" s="5"/>
      <c r="AK45" s="5"/>
      <c r="AL45" s="5"/>
      <c r="AM45" s="5">
        <v>-0.15845048044462096</v>
      </c>
      <c r="AN45" s="5">
        <v>-7.7627453549020897E-2</v>
      </c>
      <c r="AO45" s="5">
        <v>-9.9897823077757783E-2</v>
      </c>
      <c r="AP45" s="5">
        <v>-7.7777629577689369E-2</v>
      </c>
      <c r="AQ45" s="5">
        <v>-0.25803580286704342</v>
      </c>
      <c r="AR45" s="5">
        <v>-0.21924329138666804</v>
      </c>
      <c r="AS45" s="5">
        <v>-0.33118525605243138</v>
      </c>
      <c r="AT45" s="5">
        <v>-0.27255849292214596</v>
      </c>
      <c r="AU45" s="5">
        <f>AS45-AQ45</f>
        <v>-7.3149453185387958E-2</v>
      </c>
      <c r="AV45" s="5"/>
      <c r="AW45" s="5"/>
      <c r="AX45" s="5"/>
      <c r="AY45" s="5"/>
      <c r="AZ45" s="5">
        <v>0.72699999999999998</v>
      </c>
      <c r="BB45" s="5"/>
      <c r="BC45" s="5">
        <v>3.9022564887999933E-4</v>
      </c>
      <c r="BD45" s="5"/>
      <c r="BE45" s="5"/>
      <c r="BF45" s="5"/>
      <c r="BG45" s="5"/>
      <c r="BH45" s="5"/>
      <c r="BI45" s="5"/>
      <c r="BJ45" s="4"/>
      <c r="BK45" s="4"/>
      <c r="BL45" s="4"/>
      <c r="BM45" s="4"/>
      <c r="BN45" s="4"/>
      <c r="BO45" s="4"/>
      <c r="BP45" s="4"/>
      <c r="BQ45" s="4"/>
      <c r="BR45" s="4"/>
      <c r="BT45" s="5"/>
      <c r="BV45" s="5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3">
        <v>0</v>
      </c>
      <c r="DL45" s="3">
        <v>0.5</v>
      </c>
    </row>
    <row r="46" spans="1:116" ht="18" customHeight="1" x14ac:dyDescent="0.3">
      <c r="A46" s="7">
        <f t="shared" si="1"/>
        <v>1984</v>
      </c>
      <c r="B46" s="6">
        <v>0.40556969639420237</v>
      </c>
      <c r="C46" s="6">
        <v>0.58773237630422603</v>
      </c>
      <c r="D46" s="6">
        <v>6.6979273015716021E-3</v>
      </c>
      <c r="E46" s="9">
        <f>B46/($B46+$C46)</f>
        <v>0.40830449018637599</v>
      </c>
      <c r="F46" s="8">
        <f>C46/($B46+$C46)</f>
        <v>0.59169550981362407</v>
      </c>
      <c r="G46" s="5">
        <v>7.5463720858611943E-2</v>
      </c>
      <c r="H46" s="5"/>
      <c r="I46" s="5"/>
      <c r="J46" s="3">
        <v>-1.7948959575065024E-2</v>
      </c>
      <c r="K46" s="5"/>
      <c r="L46" s="5"/>
      <c r="M46" s="5">
        <v>-2.547191112111875E-2</v>
      </c>
      <c r="N46" s="5">
        <v>-1.4501087443017143E-2</v>
      </c>
      <c r="O46" s="5">
        <v>5.844026402183311E-2</v>
      </c>
      <c r="P46" s="5"/>
      <c r="Q46" s="5">
        <v>8.7187577106009641E-3</v>
      </c>
      <c r="R46" s="5">
        <v>2.1142942864821473E-2</v>
      </c>
      <c r="S46" s="5">
        <v>9.0635717441433603E-2</v>
      </c>
      <c r="T46" s="4"/>
      <c r="U46" s="3">
        <v>-0.19148895980561412</v>
      </c>
      <c r="V46" s="3">
        <v>-0.18744459990762322</v>
      </c>
      <c r="W46" s="3">
        <v>-0.15266725154008887</v>
      </c>
      <c r="Y46" s="3">
        <v>0.39419442384007775</v>
      </c>
      <c r="Z46" s="3">
        <v>0.39884036187345662</v>
      </c>
      <c r="AA46" s="3">
        <v>0.3421274479360254</v>
      </c>
      <c r="AB46" s="3"/>
      <c r="AC46" s="3">
        <f>U46+AVERAGE(AU43:AU53)</f>
        <v>-0.26545808053508835</v>
      </c>
      <c r="AD46" s="3">
        <f>AC46+(W46-U46)</f>
        <v>-0.2266363722695631</v>
      </c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>
        <v>0.53300000000000003</v>
      </c>
      <c r="AX46" s="5"/>
      <c r="AY46" s="5"/>
      <c r="AZ46" s="5"/>
      <c r="BA46" s="5">
        <v>0.16931410431861901</v>
      </c>
      <c r="BB46" s="5"/>
      <c r="BD46" s="5"/>
      <c r="BE46" s="5"/>
      <c r="BF46" s="5"/>
      <c r="BG46" s="5">
        <v>0.34</v>
      </c>
      <c r="BH46" s="5">
        <v>0.37</v>
      </c>
      <c r="BI46" s="5">
        <f>BH46-AVERAGE(BF46:BG46)</f>
        <v>2.9999999999999971E-2</v>
      </c>
      <c r="BJ46" s="4"/>
      <c r="BK46" s="4"/>
      <c r="BL46" s="4"/>
      <c r="BM46" s="4"/>
      <c r="BN46" s="4"/>
      <c r="BO46" s="4"/>
      <c r="BP46" s="4"/>
      <c r="BQ46" s="4"/>
      <c r="BR46" s="4"/>
      <c r="BT46" s="5"/>
      <c r="BV46" s="5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3">
        <v>0</v>
      </c>
      <c r="DL46" s="3">
        <v>0.5</v>
      </c>
    </row>
    <row r="47" spans="1:116" ht="18" customHeight="1" x14ac:dyDescent="0.3">
      <c r="A47" s="7">
        <f t="shared" si="1"/>
        <v>1985</v>
      </c>
      <c r="B47" s="12"/>
      <c r="C47" s="12"/>
      <c r="D47" s="12"/>
      <c r="E47" s="11"/>
      <c r="F47" s="10"/>
      <c r="G47" s="5"/>
      <c r="H47" s="5"/>
      <c r="I47" s="5"/>
      <c r="J47" s="3"/>
      <c r="K47" s="5"/>
      <c r="L47" s="5"/>
      <c r="M47" s="5"/>
      <c r="N47" s="5"/>
      <c r="O47" s="5"/>
      <c r="P47" s="5"/>
      <c r="U47" s="3"/>
      <c r="V47" s="3"/>
      <c r="W47" s="3"/>
      <c r="Y47" s="3"/>
      <c r="Z47" s="3"/>
      <c r="AA47" s="3"/>
      <c r="AB47" s="3"/>
      <c r="AC47" s="3"/>
      <c r="AD47" s="3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B47" s="5"/>
      <c r="BD47" s="5"/>
      <c r="BE47" s="5"/>
      <c r="BF47" s="5"/>
      <c r="BG47" s="5"/>
      <c r="BH47" s="5"/>
      <c r="BI47" s="5"/>
      <c r="BJ47" s="4"/>
      <c r="BK47" s="4"/>
      <c r="BL47" s="4"/>
      <c r="BM47" s="4"/>
      <c r="BN47" s="4"/>
      <c r="BO47" s="4"/>
      <c r="BP47" s="4"/>
      <c r="BQ47" s="4"/>
      <c r="BR47" s="4"/>
      <c r="BT47" s="5"/>
      <c r="BV47" s="5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3">
        <v>0</v>
      </c>
      <c r="DL47" s="3">
        <v>0.5</v>
      </c>
    </row>
    <row r="48" spans="1:116" ht="18" customHeight="1" x14ac:dyDescent="0.3">
      <c r="A48" s="7">
        <f t="shared" si="1"/>
        <v>1986</v>
      </c>
      <c r="B48" s="6"/>
      <c r="C48" s="6"/>
      <c r="D48" s="6"/>
      <c r="E48" s="9"/>
      <c r="F48" s="8"/>
      <c r="G48" s="5"/>
      <c r="H48" s="5"/>
      <c r="I48" s="5"/>
      <c r="J48" s="3"/>
      <c r="K48" s="5"/>
      <c r="L48" s="5"/>
      <c r="M48" s="5"/>
      <c r="N48" s="5"/>
      <c r="O48" s="5"/>
      <c r="P48" s="5"/>
      <c r="U48" s="3"/>
      <c r="V48" s="3"/>
      <c r="W48" s="3"/>
      <c r="Y48" s="3"/>
      <c r="Z48" s="3"/>
      <c r="AA48" s="3"/>
      <c r="AB48" s="3"/>
      <c r="AC48" s="3"/>
      <c r="AD48" s="3"/>
      <c r="AF48" s="5">
        <v>-1.667172897664615E-2</v>
      </c>
      <c r="AG48" s="5">
        <v>4.4176097384575966E-2</v>
      </c>
      <c r="AH48" s="5">
        <v>-2.3879683999072907E-2</v>
      </c>
      <c r="AI48" s="5">
        <v>4.4010014386666893E-2</v>
      </c>
      <c r="AJ48" s="5">
        <v>-0.12934998340076875</v>
      </c>
      <c r="AK48" s="5">
        <v>-6.3560174876706566E-2</v>
      </c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>
        <v>0.78500000000000003</v>
      </c>
      <c r="AZ48" s="5"/>
      <c r="BB48" s="5"/>
      <c r="BD48" s="5"/>
      <c r="BE48" s="5"/>
      <c r="BF48" s="5"/>
      <c r="BG48" s="5"/>
      <c r="BH48" s="5"/>
      <c r="BI48" s="5"/>
      <c r="BJ48" s="4"/>
      <c r="BK48" s="4"/>
      <c r="BL48" s="4"/>
      <c r="BM48" s="4"/>
      <c r="BN48" s="4"/>
      <c r="BO48" s="4"/>
      <c r="BP48" s="4"/>
      <c r="BQ48" s="4"/>
      <c r="BR48" s="4"/>
      <c r="BT48" s="5"/>
      <c r="BV48" s="5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3">
        <v>0</v>
      </c>
      <c r="DL48" s="3">
        <v>0.5</v>
      </c>
    </row>
    <row r="49" spans="1:116" ht="18" customHeight="1" x14ac:dyDescent="0.3">
      <c r="A49" s="7">
        <f t="shared" si="1"/>
        <v>1987</v>
      </c>
      <c r="B49" s="6"/>
      <c r="C49" s="6"/>
      <c r="D49" s="6"/>
      <c r="E49" s="9"/>
      <c r="F49" s="8"/>
      <c r="G49" s="5"/>
      <c r="H49" s="5"/>
      <c r="I49" s="5"/>
      <c r="J49" s="3"/>
      <c r="K49" s="5"/>
      <c r="L49" s="5"/>
      <c r="M49" s="5"/>
      <c r="N49" s="5"/>
      <c r="O49" s="5"/>
      <c r="P49" s="5"/>
      <c r="U49" s="3"/>
      <c r="V49" s="3"/>
      <c r="W49" s="3"/>
      <c r="Y49" s="3"/>
      <c r="Z49" s="3"/>
      <c r="AA49" s="3"/>
      <c r="AB49" s="3"/>
      <c r="AC49" s="3"/>
      <c r="AD49" s="3"/>
      <c r="AF49" s="5"/>
      <c r="AG49" s="5"/>
      <c r="AH49" s="5"/>
      <c r="AI49" s="5"/>
      <c r="AJ49" s="5"/>
      <c r="AK49" s="5"/>
      <c r="AL49" s="5"/>
      <c r="AM49" s="5">
        <v>-0.15331482591832798</v>
      </c>
      <c r="AN49" s="5">
        <v>-2.5684525400377758E-2</v>
      </c>
      <c r="AO49" s="5">
        <v>-8.5927296206867801E-2</v>
      </c>
      <c r="AP49" s="5">
        <v>1.3226379805690955E-2</v>
      </c>
      <c r="AQ49" s="5">
        <v>-0.29240472907205606</v>
      </c>
      <c r="AR49" s="5">
        <v>-0.26558084330996246</v>
      </c>
      <c r="AS49" s="5">
        <v>-0.36719351734561656</v>
      </c>
      <c r="AT49" s="5">
        <v>-0.24778571212921649</v>
      </c>
      <c r="AU49" s="5">
        <f>AS49-AQ49</f>
        <v>-7.4788788273560503E-2</v>
      </c>
      <c r="AV49" s="5"/>
      <c r="AW49" s="5"/>
      <c r="AX49" s="5"/>
      <c r="AY49" s="5"/>
      <c r="AZ49" s="5">
        <v>0.753</v>
      </c>
      <c r="BB49" s="5"/>
      <c r="BC49" s="5">
        <v>4.8866257071495056E-2</v>
      </c>
      <c r="BD49" s="5"/>
      <c r="BE49" s="5"/>
      <c r="BF49" s="5"/>
      <c r="BG49" s="5"/>
      <c r="BH49" s="5"/>
      <c r="BI49" s="5"/>
      <c r="BJ49" s="4"/>
      <c r="BK49" s="4"/>
      <c r="BL49" s="4"/>
      <c r="BM49" s="4"/>
      <c r="BN49" s="4"/>
      <c r="BO49" s="4"/>
      <c r="BP49" s="4"/>
      <c r="BQ49" s="4"/>
      <c r="BR49" s="4"/>
      <c r="BT49" s="5"/>
      <c r="BV49" s="5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3">
        <v>0</v>
      </c>
      <c r="DL49" s="3">
        <v>0.5</v>
      </c>
    </row>
    <row r="50" spans="1:116" ht="18" customHeight="1" x14ac:dyDescent="0.3">
      <c r="A50" s="7">
        <f t="shared" si="1"/>
        <v>1988</v>
      </c>
      <c r="B50" s="6">
        <v>0.45645680641137643</v>
      </c>
      <c r="C50" s="6">
        <v>0.53372126143087428</v>
      </c>
      <c r="D50" s="6">
        <v>9.8219321577492462E-3</v>
      </c>
      <c r="E50" s="9">
        <f>B50/($B50+$C50)</f>
        <v>0.46098456553987865</v>
      </c>
      <c r="F50" s="8">
        <f>C50/($B50+$C50)</f>
        <v>0.53901543446012135</v>
      </c>
      <c r="G50" s="5">
        <v>6.4531135184079325E-2</v>
      </c>
      <c r="H50" s="5"/>
      <c r="I50" s="5"/>
      <c r="J50" s="3">
        <v>3.5610116764166061E-3</v>
      </c>
      <c r="K50" s="5"/>
      <c r="L50" s="5"/>
      <c r="M50" s="5">
        <v>-6.6425167418196096E-2</v>
      </c>
      <c r="N50" s="5">
        <v>-6.171632690774044E-2</v>
      </c>
      <c r="O50" s="5">
        <v>9.2170674873077885E-3</v>
      </c>
      <c r="P50" s="5"/>
      <c r="Q50" s="5">
        <v>6.154135379715181E-3</v>
      </c>
      <c r="R50" s="5">
        <v>1.3926893537634877E-2</v>
      </c>
      <c r="S50" s="5">
        <v>7.7442963746743101E-2</v>
      </c>
      <c r="T50" s="4"/>
      <c r="U50" s="3">
        <v>-0.21021706613181618</v>
      </c>
      <c r="V50" s="3">
        <v>-0.21771760802337745</v>
      </c>
      <c r="W50" s="3">
        <v>-0.14792333277928399</v>
      </c>
      <c r="Y50" s="3">
        <v>0.42072502932792305</v>
      </c>
      <c r="Z50" s="3">
        <v>0.41959355650101804</v>
      </c>
      <c r="AA50" s="3">
        <v>0.38610186197924451</v>
      </c>
      <c r="AB50" s="3"/>
      <c r="AC50" s="3">
        <f>U50+AVERAGE(AU47:AU57)</f>
        <v>-0.27618680725809808</v>
      </c>
      <c r="AD50" s="3">
        <f>AC50+(W50-U50)</f>
        <v>-0.21389307390556589</v>
      </c>
      <c r="AF50" s="5">
        <v>-3.4517667825063603E-2</v>
      </c>
      <c r="AG50" s="5">
        <v>3.870257936339571E-2</v>
      </c>
      <c r="AH50" s="5">
        <v>-4.0685331553834456E-2</v>
      </c>
      <c r="AI50" s="5">
        <v>4.2235200623403323E-2</v>
      </c>
      <c r="AJ50" s="5">
        <v>-0.14462632934252417</v>
      </c>
      <c r="AK50" s="5">
        <v>-6.2234524515154738E-2</v>
      </c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>
        <v>0.502</v>
      </c>
      <c r="AX50" s="5">
        <v>0.84060000000000001</v>
      </c>
      <c r="AY50" s="5">
        <v>0.65700000000000003</v>
      </c>
      <c r="AZ50" s="5"/>
      <c r="BA50" s="5">
        <v>0.16615336239337899</v>
      </c>
      <c r="BB50" s="5">
        <v>5.2591799199581152E-2</v>
      </c>
      <c r="BD50" s="5"/>
      <c r="BE50" s="5"/>
      <c r="BF50" s="5"/>
      <c r="BG50" s="5"/>
      <c r="BH50" s="5"/>
      <c r="BI50" s="5"/>
      <c r="BJ50" s="4"/>
      <c r="BK50" s="4"/>
      <c r="BL50" s="4"/>
      <c r="BM50" s="4"/>
      <c r="BN50" s="4"/>
      <c r="BO50" s="4"/>
      <c r="BP50" s="4"/>
      <c r="BQ50" s="4"/>
      <c r="BR50" s="4"/>
      <c r="BT50" s="5"/>
      <c r="BV50" s="5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3">
        <v>0</v>
      </c>
      <c r="DL50" s="3">
        <v>0.5</v>
      </c>
    </row>
    <row r="51" spans="1:116" ht="18" customHeight="1" x14ac:dyDescent="0.3">
      <c r="A51" s="7">
        <f t="shared" si="1"/>
        <v>1989</v>
      </c>
      <c r="B51" s="12"/>
      <c r="C51" s="12"/>
      <c r="D51" s="12"/>
      <c r="E51" s="11"/>
      <c r="F51" s="10"/>
      <c r="G51" s="5"/>
      <c r="H51" s="5"/>
      <c r="I51" s="5"/>
      <c r="J51" s="3"/>
      <c r="K51" s="5"/>
      <c r="L51" s="5"/>
      <c r="M51" s="5"/>
      <c r="N51" s="5"/>
      <c r="O51" s="5"/>
      <c r="P51" s="5"/>
      <c r="U51" s="3"/>
      <c r="V51" s="3"/>
      <c r="W51" s="3"/>
      <c r="Y51" s="3"/>
      <c r="Z51" s="3"/>
      <c r="AA51" s="3"/>
      <c r="AB51" s="3"/>
      <c r="AC51" s="3"/>
      <c r="AD51" s="3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B51" s="5"/>
      <c r="BD51" s="5"/>
      <c r="BE51" s="5"/>
      <c r="BF51" s="5"/>
      <c r="BG51" s="5"/>
      <c r="BH51" s="5"/>
      <c r="BI51" s="5"/>
      <c r="BJ51" s="4"/>
      <c r="BK51" s="4"/>
      <c r="BL51" s="4"/>
      <c r="BM51" s="4"/>
      <c r="BN51" s="4"/>
      <c r="BO51" s="4"/>
      <c r="BP51" s="4"/>
      <c r="BQ51" s="4"/>
      <c r="BR51" s="4"/>
      <c r="BT51" s="5"/>
      <c r="BV51" s="5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3">
        <v>0</v>
      </c>
      <c r="DL51" s="3">
        <v>0.5</v>
      </c>
    </row>
    <row r="52" spans="1:116" ht="18" customHeight="1" x14ac:dyDescent="0.3">
      <c r="A52" s="7">
        <f t="shared" si="1"/>
        <v>1990</v>
      </c>
      <c r="B52" s="6"/>
      <c r="C52" s="6"/>
      <c r="D52" s="6"/>
      <c r="E52" s="9"/>
      <c r="F52" s="8"/>
      <c r="G52" s="5"/>
      <c r="H52" s="5"/>
      <c r="I52" s="5"/>
      <c r="J52" s="3"/>
      <c r="K52" s="5"/>
      <c r="L52" s="5"/>
      <c r="M52" s="5"/>
      <c r="N52" s="5"/>
      <c r="O52" s="5"/>
      <c r="P52" s="5"/>
      <c r="U52" s="3"/>
      <c r="V52" s="3"/>
      <c r="W52" s="3"/>
      <c r="Y52" s="3"/>
      <c r="Z52" s="3"/>
      <c r="AA52" s="3"/>
      <c r="AB52" s="3"/>
      <c r="AC52" s="3"/>
      <c r="AD52" s="3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B52" s="5"/>
      <c r="BD52" s="5"/>
      <c r="BE52" s="5"/>
      <c r="BF52" s="5"/>
      <c r="BG52" s="5"/>
      <c r="BH52" s="5"/>
      <c r="BI52" s="5"/>
      <c r="BJ52" s="4"/>
      <c r="BK52" s="4"/>
      <c r="BL52" s="4"/>
      <c r="BM52" s="4"/>
      <c r="BN52" s="4"/>
      <c r="BO52" s="4"/>
      <c r="BP52" s="4"/>
      <c r="BQ52" s="4"/>
      <c r="BR52" s="4"/>
      <c r="BT52" s="5"/>
      <c r="BV52" s="5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3">
        <v>0</v>
      </c>
      <c r="DL52" s="3">
        <v>0.5</v>
      </c>
    </row>
    <row r="53" spans="1:116" ht="18" customHeight="1" x14ac:dyDescent="0.3">
      <c r="A53" s="7">
        <f t="shared" si="1"/>
        <v>1991</v>
      </c>
      <c r="B53" s="6"/>
      <c r="C53" s="6"/>
      <c r="D53" s="6"/>
      <c r="E53" s="9"/>
      <c r="F53" s="8"/>
      <c r="G53" s="5"/>
      <c r="H53" s="5"/>
      <c r="I53" s="5"/>
      <c r="J53" s="3"/>
      <c r="K53" s="5"/>
      <c r="L53" s="5"/>
      <c r="M53" s="5"/>
      <c r="N53" s="5"/>
      <c r="O53" s="5"/>
      <c r="P53" s="5"/>
      <c r="U53" s="3"/>
      <c r="V53" s="3"/>
      <c r="W53" s="3"/>
      <c r="Y53" s="3"/>
      <c r="Z53" s="3"/>
      <c r="AA53" s="3"/>
      <c r="AB53" s="3"/>
      <c r="AC53" s="3"/>
      <c r="AD53" s="3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B53" s="5"/>
      <c r="BD53" s="5"/>
      <c r="BE53" s="5"/>
      <c r="BF53" s="5"/>
      <c r="BG53" s="5"/>
      <c r="BH53" s="5"/>
      <c r="BI53" s="5"/>
      <c r="BJ53" s="4"/>
      <c r="BK53" s="4"/>
      <c r="BL53" s="4"/>
      <c r="BM53" s="4"/>
      <c r="BN53" s="4"/>
      <c r="BO53" s="4"/>
      <c r="BP53" s="4"/>
      <c r="BQ53" s="4"/>
      <c r="BR53" s="4"/>
      <c r="BT53" s="5"/>
      <c r="BV53" s="5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3">
        <v>0</v>
      </c>
      <c r="DL53" s="3">
        <v>0.5</v>
      </c>
    </row>
    <row r="54" spans="1:116" ht="18" customHeight="1" x14ac:dyDescent="0.3">
      <c r="A54" s="7">
        <f t="shared" si="1"/>
        <v>1992</v>
      </c>
      <c r="B54" s="6">
        <v>0.43006291576843841</v>
      </c>
      <c r="C54" s="6">
        <v>0.37446853490486487</v>
      </c>
      <c r="D54" s="6">
        <v>0.19546854932669677</v>
      </c>
      <c r="E54" s="9">
        <f>B54/($B54+$C54)</f>
        <v>0.53455078158662861</v>
      </c>
      <c r="F54" s="8">
        <f>C54/($B54+$C54)</f>
        <v>0.46544921841337145</v>
      </c>
      <c r="G54" s="5">
        <v>6.4157547886034519E-2</v>
      </c>
      <c r="H54" s="5"/>
      <c r="I54" s="5"/>
      <c r="J54" s="3">
        <v>2.230476790360399E-2</v>
      </c>
      <c r="K54" s="5"/>
      <c r="L54" s="5"/>
      <c r="M54" s="5">
        <v>-6.2039117163253464E-2</v>
      </c>
      <c r="N54" s="5">
        <v>-5.0830557461638483E-2</v>
      </c>
      <c r="O54" s="5">
        <v>1.0708624332077817E-2</v>
      </c>
      <c r="P54" s="5"/>
      <c r="Q54" s="5">
        <v>3.3406484383323456E-2</v>
      </c>
      <c r="R54" s="5">
        <v>4.4192851076967542E-2</v>
      </c>
      <c r="S54" s="5">
        <v>0.10235924584424844</v>
      </c>
      <c r="T54" s="4"/>
      <c r="U54" s="3">
        <v>-0.14186546232485303</v>
      </c>
      <c r="V54" s="3">
        <v>-0.1419240867979297</v>
      </c>
      <c r="W54" s="3">
        <v>-9.2734301803493124E-2</v>
      </c>
      <c r="Y54" s="3">
        <v>0.30696152072935945</v>
      </c>
      <c r="Z54" s="3">
        <v>0.30627407334260348</v>
      </c>
      <c r="AA54" s="3">
        <v>0.27056041552667998</v>
      </c>
      <c r="AB54" s="3"/>
      <c r="AC54" s="3">
        <f>U54+AVERAGE(AU51:AU61)</f>
        <v>-0.18657125552036014</v>
      </c>
      <c r="AD54" s="3">
        <f>AC54+(W54-U54)</f>
        <v>-0.13744009499900023</v>
      </c>
      <c r="AF54" s="5"/>
      <c r="AG54" s="5"/>
      <c r="AH54" s="5"/>
      <c r="AI54" s="5"/>
      <c r="AJ54" s="5"/>
      <c r="AK54" s="5"/>
      <c r="AL54" s="5"/>
      <c r="AM54" s="5">
        <v>-0.16147735853996176</v>
      </c>
      <c r="AN54" s="5">
        <v>-4.1144803902451489E-2</v>
      </c>
      <c r="AO54" s="5">
        <v>-7.8612176515548346E-2</v>
      </c>
      <c r="AP54" s="5">
        <v>2.0071415425251121E-2</v>
      </c>
      <c r="AQ54" s="5">
        <v>-0.2599242868489417</v>
      </c>
      <c r="AR54" s="5">
        <v>-0.21938608425570832</v>
      </c>
      <c r="AS54" s="5">
        <v>-0.31707498082794505</v>
      </c>
      <c r="AT54" s="5">
        <v>-0.20868450127872396</v>
      </c>
      <c r="AU54" s="5">
        <f>AS54-AQ54</f>
        <v>-5.7150693979003353E-2</v>
      </c>
      <c r="AV54" s="5"/>
      <c r="AW54" s="5">
        <v>0.55200000000000005</v>
      </c>
      <c r="AX54" s="5"/>
      <c r="AY54" s="5"/>
      <c r="AZ54" s="5">
        <v>0.77700000000000002</v>
      </c>
      <c r="BA54" s="5">
        <v>0.12429853081703179</v>
      </c>
      <c r="BB54" s="5"/>
      <c r="BC54" s="5">
        <v>5.4106289148330683E-2</v>
      </c>
      <c r="BD54" s="5"/>
      <c r="BE54" s="5"/>
      <c r="BF54" s="5"/>
      <c r="BG54" s="5">
        <v>0.42</v>
      </c>
      <c r="BH54" s="5">
        <v>0.44500000000000001</v>
      </c>
      <c r="BI54" s="5">
        <f>BH54-AVERAGE(BF54:BG54)</f>
        <v>2.5000000000000022E-2</v>
      </c>
      <c r="BJ54" s="4"/>
      <c r="BK54" s="4"/>
      <c r="BL54" s="4"/>
      <c r="BM54" s="4"/>
      <c r="BN54" s="4"/>
      <c r="BO54" s="4"/>
      <c r="BP54" s="4"/>
      <c r="BQ54" s="4"/>
      <c r="BR54" s="4"/>
      <c r="BT54" s="5"/>
      <c r="BV54" s="5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3">
        <v>0</v>
      </c>
      <c r="DL54" s="3">
        <v>0.5</v>
      </c>
    </row>
    <row r="55" spans="1:116" ht="18" customHeight="1" x14ac:dyDescent="0.3">
      <c r="A55" s="7">
        <f t="shared" si="1"/>
        <v>1993</v>
      </c>
      <c r="B55" s="12"/>
      <c r="C55" s="12"/>
      <c r="D55" s="12"/>
      <c r="E55" s="11"/>
      <c r="F55" s="10"/>
      <c r="G55" s="5"/>
      <c r="H55" s="5"/>
      <c r="I55" s="5"/>
      <c r="J55" s="3"/>
      <c r="K55" s="5"/>
      <c r="L55" s="5"/>
      <c r="M55" s="5"/>
      <c r="N55" s="5"/>
      <c r="O55" s="5"/>
      <c r="P55" s="5"/>
      <c r="U55" s="3"/>
      <c r="V55" s="3"/>
      <c r="W55" s="3"/>
      <c r="Y55" s="3"/>
      <c r="Z55" s="3"/>
      <c r="AA55" s="3"/>
      <c r="AB55" s="3"/>
      <c r="AC55" s="3"/>
      <c r="AD55" s="3"/>
      <c r="AF55" s="5">
        <v>5.0383728387124405E-2</v>
      </c>
      <c r="AG55" s="5">
        <v>9.8392370461492074E-2</v>
      </c>
      <c r="AH55" s="5">
        <v>7.5330563710883702E-2</v>
      </c>
      <c r="AI55" s="5">
        <v>0.1076763564376997</v>
      </c>
      <c r="AJ55" s="5">
        <v>-7.8271124098035993E-2</v>
      </c>
      <c r="AK55" s="5">
        <v>-7.3270597787968267E-2</v>
      </c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>
        <v>0.68899999999999995</v>
      </c>
      <c r="AZ55" s="5"/>
      <c r="BB55" s="5">
        <v>5.4898005723953258E-2</v>
      </c>
      <c r="BD55" s="5"/>
      <c r="BE55" s="5"/>
      <c r="BF55" s="5"/>
      <c r="BG55" s="5"/>
      <c r="BH55" s="5"/>
      <c r="BI55" s="5"/>
      <c r="BJ55" s="4"/>
      <c r="BK55" s="4"/>
      <c r="BL55" s="4"/>
      <c r="BM55" s="4"/>
      <c r="BN55" s="4"/>
      <c r="BO55" s="4"/>
      <c r="BP55" s="4"/>
      <c r="BQ55" s="4"/>
      <c r="BR55" s="4"/>
      <c r="BT55" s="5"/>
      <c r="BV55" s="5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3">
        <v>0</v>
      </c>
      <c r="DL55" s="3">
        <v>0.5</v>
      </c>
    </row>
    <row r="56" spans="1:116" ht="18" customHeight="1" x14ac:dyDescent="0.3">
      <c r="A56" s="7">
        <f t="shared" si="1"/>
        <v>1994</v>
      </c>
      <c r="B56" s="6"/>
      <c r="C56" s="6"/>
      <c r="D56" s="6"/>
      <c r="E56" s="9"/>
      <c r="F56" s="8"/>
      <c r="G56" s="5"/>
      <c r="H56" s="5"/>
      <c r="I56" s="5"/>
      <c r="J56" s="3"/>
      <c r="K56" s="5"/>
      <c r="L56" s="5"/>
      <c r="M56" s="5"/>
      <c r="N56" s="5"/>
      <c r="O56" s="5"/>
      <c r="P56" s="5"/>
      <c r="U56" s="3"/>
      <c r="V56" s="3"/>
      <c r="W56" s="3"/>
      <c r="Y56" s="3"/>
      <c r="Z56" s="3"/>
      <c r="AA56" s="3"/>
      <c r="AB56" s="3"/>
      <c r="AC56" s="3"/>
      <c r="AD56" s="3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B56" s="5"/>
      <c r="BD56" s="5"/>
      <c r="BE56" s="5"/>
      <c r="BF56" s="5"/>
      <c r="BG56" s="5"/>
      <c r="BH56" s="5"/>
      <c r="BI56" s="5"/>
      <c r="BJ56" s="4"/>
      <c r="BK56" s="4"/>
      <c r="BL56" s="4"/>
      <c r="BM56" s="4"/>
      <c r="BN56" s="4"/>
      <c r="BO56" s="4"/>
      <c r="BP56" s="4"/>
      <c r="BQ56" s="4"/>
      <c r="BR56" s="4"/>
      <c r="BT56" s="5"/>
      <c r="BV56" s="5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3">
        <v>0</v>
      </c>
      <c r="DL56" s="3">
        <v>0.5</v>
      </c>
    </row>
    <row r="57" spans="1:116" ht="18" customHeight="1" x14ac:dyDescent="0.3">
      <c r="A57" s="7">
        <f t="shared" si="1"/>
        <v>1995</v>
      </c>
      <c r="B57" s="6"/>
      <c r="C57" s="6"/>
      <c r="D57" s="6"/>
      <c r="E57" s="9"/>
      <c r="F57" s="8"/>
      <c r="G57" s="5"/>
      <c r="H57" s="5"/>
      <c r="I57" s="5"/>
      <c r="J57" s="3"/>
      <c r="K57" s="5"/>
      <c r="L57" s="5"/>
      <c r="M57" s="5"/>
      <c r="N57" s="5"/>
      <c r="O57" s="5"/>
      <c r="P57" s="5"/>
      <c r="U57" s="3"/>
      <c r="V57" s="3"/>
      <c r="W57" s="3"/>
      <c r="Y57" s="3"/>
      <c r="Z57" s="3"/>
      <c r="AA57" s="3"/>
      <c r="AB57" s="3"/>
      <c r="AC57" s="3"/>
      <c r="AD57" s="3"/>
      <c r="AF57" s="5">
        <v>2.3673499917834517E-2</v>
      </c>
      <c r="AG57" s="5">
        <v>8.2827571317567961E-2</v>
      </c>
      <c r="AH57" s="5">
        <v>5.0120077830627219E-2</v>
      </c>
      <c r="AI57" s="5">
        <v>9.8539006220540334E-2</v>
      </c>
      <c r="AJ57" s="5">
        <v>-0.11361239022678798</v>
      </c>
      <c r="AK57" s="5">
        <v>-8.9494484653103432E-2</v>
      </c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>
        <v>0.79659999999999997</v>
      </c>
      <c r="AY57" s="5"/>
      <c r="AZ57" s="5"/>
      <c r="BA57" s="5"/>
      <c r="BB57" s="5">
        <v>8.3225813508033764E-2</v>
      </c>
      <c r="BD57" s="5"/>
      <c r="BE57" s="5"/>
      <c r="BF57" s="5"/>
      <c r="BG57" s="5"/>
      <c r="BH57" s="5"/>
      <c r="BI57" s="5"/>
      <c r="BJ57" s="4"/>
      <c r="BK57" s="4"/>
      <c r="BL57" s="4"/>
      <c r="BM57" s="4"/>
      <c r="BN57" s="4"/>
      <c r="BO57" s="4"/>
      <c r="BP57" s="4"/>
      <c r="BQ57" s="4"/>
      <c r="BR57" s="4"/>
      <c r="BT57" s="5"/>
      <c r="BV57" s="5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3">
        <v>0</v>
      </c>
      <c r="DL57" s="3">
        <v>0.5</v>
      </c>
    </row>
    <row r="58" spans="1:116" ht="18" customHeight="1" x14ac:dyDescent="0.3">
      <c r="A58" s="7">
        <f t="shared" si="1"/>
        <v>1996</v>
      </c>
      <c r="B58" s="6">
        <v>0.49235276551339668</v>
      </c>
      <c r="C58" s="6">
        <v>0.40714463689921759</v>
      </c>
      <c r="D58" s="6">
        <v>0.10050259758738575</v>
      </c>
      <c r="E58" s="9">
        <f>B58/($B58+$C58)</f>
        <v>0.54736429943301423</v>
      </c>
      <c r="F58" s="8">
        <f>C58/($B58+$C58)</f>
        <v>0.45263570056698577</v>
      </c>
      <c r="G58" s="5">
        <v>6.8684478900632243E-2</v>
      </c>
      <c r="H58" s="5"/>
      <c r="I58" s="5"/>
      <c r="J58" s="3">
        <v>8.3417795629750421E-3</v>
      </c>
      <c r="K58" s="5"/>
      <c r="L58" s="5"/>
      <c r="M58" s="5">
        <v>-8.9108032306094875E-2</v>
      </c>
      <c r="N58" s="5">
        <v>-7.6531838467573277E-2</v>
      </c>
      <c r="O58" s="5">
        <v>7.2001231297026888E-3</v>
      </c>
      <c r="P58" s="5"/>
      <c r="Q58" s="5">
        <v>-5.6911629491731348E-2</v>
      </c>
      <c r="R58" s="5">
        <v>-4.5233792249081729E-2</v>
      </c>
      <c r="S58" s="5">
        <v>3.6280996526893643E-2</v>
      </c>
      <c r="T58" s="4"/>
      <c r="U58" s="3">
        <v>-0.12728414210036879</v>
      </c>
      <c r="V58" s="3">
        <v>-0.12855753670400011</v>
      </c>
      <c r="W58" s="3">
        <v>-9.1414216874442358E-2</v>
      </c>
      <c r="Y58" s="3">
        <v>0.38335388394489067</v>
      </c>
      <c r="Z58" s="3">
        <v>0.38012563899019336</v>
      </c>
      <c r="AA58" s="3">
        <v>0.31834791893731434</v>
      </c>
      <c r="AB58" s="3"/>
      <c r="AC58" s="3">
        <f>U58+AVERAGE(AU55:AU65)</f>
        <v>-0.19482546477302704</v>
      </c>
      <c r="AD58" s="3">
        <f>AC58+(W58-U58)</f>
        <v>-0.15895553954710062</v>
      </c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>
        <v>0.49</v>
      </c>
      <c r="AX58" s="5"/>
      <c r="AY58" s="5"/>
      <c r="AZ58" s="5"/>
      <c r="BA58" s="5">
        <v>0.19266209006309504</v>
      </c>
      <c r="BB58" s="5"/>
      <c r="BD58" s="5"/>
      <c r="BE58" s="5"/>
      <c r="BF58" s="5"/>
      <c r="BG58" s="5"/>
      <c r="BH58" s="5"/>
      <c r="BI58" s="5"/>
      <c r="BJ58" s="4"/>
      <c r="BK58" s="4"/>
      <c r="BL58" s="4"/>
      <c r="BM58" s="4"/>
      <c r="BN58" s="4"/>
      <c r="BO58" s="4"/>
      <c r="BP58" s="4"/>
      <c r="BQ58" s="4"/>
      <c r="BR58" s="4"/>
      <c r="BT58" s="5"/>
      <c r="BV58" s="5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3">
        <v>0</v>
      </c>
      <c r="DL58" s="3">
        <v>0.5</v>
      </c>
    </row>
    <row r="59" spans="1:116" ht="18" customHeight="1" x14ac:dyDescent="0.3">
      <c r="A59" s="7">
        <f t="shared" si="1"/>
        <v>1997</v>
      </c>
      <c r="B59" s="12"/>
      <c r="C59" s="12"/>
      <c r="D59" s="12"/>
      <c r="E59" s="11"/>
      <c r="F59" s="10"/>
      <c r="G59" s="5"/>
      <c r="H59" s="5"/>
      <c r="I59" s="5"/>
      <c r="J59" s="3"/>
      <c r="K59" s="5"/>
      <c r="L59" s="5"/>
      <c r="M59" s="5"/>
      <c r="N59" s="5"/>
      <c r="O59" s="5"/>
      <c r="P59" s="5"/>
      <c r="U59" s="3"/>
      <c r="V59" s="3"/>
      <c r="W59" s="3"/>
      <c r="Y59" s="3"/>
      <c r="Z59" s="3"/>
      <c r="AA59" s="3"/>
      <c r="AB59" s="3"/>
      <c r="AC59" s="3"/>
      <c r="AD59" s="3"/>
      <c r="AF59" s="5">
        <v>1.9250571046965037E-2</v>
      </c>
      <c r="AG59" s="5"/>
      <c r="AH59" s="5">
        <v>5.405683942710246E-2</v>
      </c>
      <c r="AI59" s="5"/>
      <c r="AJ59" s="5"/>
      <c r="AK59" s="5"/>
      <c r="AL59" s="5"/>
      <c r="AM59" s="5">
        <v>-0.10271699389794763</v>
      </c>
      <c r="AN59" s="5">
        <v>-1.7536214102735648E-2</v>
      </c>
      <c r="AO59" s="5">
        <v>-2.4493541625568424E-2</v>
      </c>
      <c r="AP59" s="5">
        <v>1.1634987214227219E-2</v>
      </c>
      <c r="AQ59" s="5">
        <v>-0.21361257982485082</v>
      </c>
      <c r="AR59" s="5">
        <v>-0.21729761700357492</v>
      </c>
      <c r="AS59" s="5">
        <v>-0.24587347223686168</v>
      </c>
      <c r="AT59" s="5">
        <v>-0.18896445882517518</v>
      </c>
      <c r="AU59" s="5">
        <f>AS59-AQ59</f>
        <v>-3.2260892412010855E-2</v>
      </c>
      <c r="AV59" s="5"/>
      <c r="AW59" s="5"/>
      <c r="AX59" s="5"/>
      <c r="AY59" s="5">
        <v>0.67900000000000005</v>
      </c>
      <c r="AZ59" s="5">
        <v>0.71299999999999997</v>
      </c>
      <c r="BB59" s="5">
        <f>AVERAGE(BB55,BB57)</f>
        <v>6.9061909615993511E-2</v>
      </c>
      <c r="BC59" s="5">
        <v>3.450523316860199E-2</v>
      </c>
      <c r="BD59" s="5"/>
      <c r="BE59" s="5"/>
      <c r="BF59" s="5"/>
      <c r="BG59" s="5"/>
      <c r="BH59" s="5"/>
      <c r="BI59" s="5"/>
      <c r="BJ59" s="4"/>
      <c r="BK59" s="4"/>
      <c r="BL59" s="4"/>
      <c r="BM59" s="4"/>
      <c r="BN59" s="4"/>
      <c r="BO59" s="4"/>
      <c r="BP59" s="4"/>
      <c r="BQ59" s="4"/>
      <c r="BR59" s="4"/>
      <c r="BT59" s="5"/>
      <c r="BV59" s="5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3">
        <v>0</v>
      </c>
      <c r="DL59" s="3">
        <v>0.5</v>
      </c>
    </row>
    <row r="60" spans="1:116" ht="18" customHeight="1" x14ac:dyDescent="0.3">
      <c r="A60" s="7">
        <f t="shared" si="1"/>
        <v>1998</v>
      </c>
      <c r="B60" s="6"/>
      <c r="C60" s="6"/>
      <c r="D60" s="6"/>
      <c r="E60" s="9"/>
      <c r="F60" s="8"/>
      <c r="G60" s="5"/>
      <c r="H60" s="5"/>
      <c r="I60" s="5"/>
      <c r="J60" s="3"/>
      <c r="K60" s="5"/>
      <c r="L60" s="5"/>
      <c r="M60" s="5"/>
      <c r="N60" s="5"/>
      <c r="O60" s="5"/>
      <c r="P60" s="5"/>
      <c r="U60" s="3"/>
      <c r="V60" s="3"/>
      <c r="W60" s="3"/>
      <c r="Y60" s="3"/>
      <c r="Z60" s="3"/>
      <c r="AA60" s="3"/>
      <c r="AB60" s="3"/>
      <c r="AC60" s="3"/>
      <c r="AD60" s="3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D60" s="5"/>
      <c r="BE60" s="5"/>
      <c r="BF60" s="5"/>
      <c r="BG60" s="5"/>
      <c r="BH60" s="5"/>
      <c r="BI60" s="5"/>
      <c r="BJ60" s="4"/>
      <c r="BK60" s="4"/>
      <c r="BL60" s="4"/>
      <c r="BM60" s="4"/>
      <c r="BN60" s="4"/>
      <c r="BO60" s="4"/>
      <c r="BP60" s="4"/>
      <c r="BQ60" s="4"/>
      <c r="BR60" s="4"/>
      <c r="BT60" s="5"/>
      <c r="BV60" s="5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3">
        <v>0</v>
      </c>
      <c r="DL60" s="3">
        <v>0.5</v>
      </c>
    </row>
    <row r="61" spans="1:116" ht="18" customHeight="1" x14ac:dyDescent="0.3">
      <c r="A61" s="7">
        <f t="shared" si="1"/>
        <v>1999</v>
      </c>
      <c r="B61" s="6"/>
      <c r="C61" s="6"/>
      <c r="D61" s="6"/>
      <c r="E61" s="9"/>
      <c r="F61" s="8"/>
      <c r="G61" s="5"/>
      <c r="H61" s="5"/>
      <c r="I61" s="5"/>
      <c r="J61" s="3"/>
      <c r="K61" s="5"/>
      <c r="L61" s="5"/>
      <c r="M61" s="5"/>
      <c r="N61" s="5"/>
      <c r="O61" s="5"/>
      <c r="P61" s="5"/>
      <c r="U61" s="3"/>
      <c r="V61" s="3"/>
      <c r="W61" s="3"/>
      <c r="Y61" s="3"/>
      <c r="Z61" s="3"/>
      <c r="AA61" s="3"/>
      <c r="AB61" s="3"/>
      <c r="AC61" s="3"/>
      <c r="AD61" s="3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D61" s="5"/>
      <c r="BE61" s="5"/>
      <c r="BF61" s="5"/>
      <c r="BG61" s="5"/>
      <c r="BH61" s="5"/>
      <c r="BI61" s="5"/>
      <c r="BJ61" s="4"/>
      <c r="BK61" s="4"/>
      <c r="BL61" s="4"/>
      <c r="BM61" s="4"/>
      <c r="BN61" s="4"/>
      <c r="BO61" s="4"/>
      <c r="BP61" s="4"/>
      <c r="BQ61" s="4"/>
      <c r="BR61" s="4"/>
      <c r="BT61" s="5"/>
      <c r="BV61" s="5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3">
        <v>0</v>
      </c>
      <c r="DL61" s="3">
        <v>0.5</v>
      </c>
    </row>
    <row r="62" spans="1:116" ht="18" customHeight="1" x14ac:dyDescent="0.3">
      <c r="A62" s="7">
        <f t="shared" si="1"/>
        <v>2000</v>
      </c>
      <c r="B62" s="6">
        <v>0.48381372773912396</v>
      </c>
      <c r="C62" s="6">
        <v>0.47871698968127319</v>
      </c>
      <c r="D62" s="6">
        <v>3.7469282579602858E-2</v>
      </c>
      <c r="E62" s="9">
        <f>B62/($B62+$C62)</f>
        <v>0.50264757163880969</v>
      </c>
      <c r="F62" s="8">
        <f>C62/($B62+$C62)</f>
        <v>0.49735242836119026</v>
      </c>
      <c r="G62" s="5">
        <v>9.1165651510916573E-2</v>
      </c>
      <c r="H62" s="5"/>
      <c r="I62" s="5"/>
      <c r="J62" s="3">
        <v>-1.5766287907778564E-4</v>
      </c>
      <c r="K62" s="5"/>
      <c r="L62" s="5"/>
      <c r="M62" s="5">
        <v>-2.6456233952655159E-2</v>
      </c>
      <c r="N62" s="5">
        <v>-2.4013549485784325E-3</v>
      </c>
      <c r="O62" s="5">
        <v>6.5549788995032943E-2</v>
      </c>
      <c r="P62" s="5"/>
      <c r="Q62" s="5">
        <v>-2.409259846273544E-2</v>
      </c>
      <c r="R62" s="5">
        <v>-3.6913107225190755E-3</v>
      </c>
      <c r="S62" s="5">
        <v>6.5183848018267487E-2</v>
      </c>
      <c r="T62" s="4"/>
      <c r="U62" s="3">
        <v>-0.15434294449228833</v>
      </c>
      <c r="V62" s="3">
        <v>-0.15145540536300933</v>
      </c>
      <c r="W62" s="3">
        <v>-0.12826598584889981</v>
      </c>
      <c r="Y62" s="3">
        <v>0.29837465876922992</v>
      </c>
      <c r="Z62" s="3">
        <v>0.30518800824616077</v>
      </c>
      <c r="AA62" s="3">
        <v>0.30062897198023397</v>
      </c>
      <c r="AB62" s="3"/>
      <c r="AC62" s="3">
        <f>U62+AVERAGE(AU59:AU69)</f>
        <v>-0.24274334814177223</v>
      </c>
      <c r="AD62" s="3">
        <f>AC62+(W62-U62)</f>
        <v>-0.21666638949838371</v>
      </c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>
        <v>0.51200000000000001</v>
      </c>
      <c r="AX62" s="5"/>
      <c r="AY62" s="5"/>
      <c r="AZ62" s="5"/>
      <c r="BA62" s="5">
        <v>0.15202091932296752</v>
      </c>
      <c r="BB62" s="5"/>
      <c r="BD62" s="5"/>
      <c r="BE62" s="5"/>
      <c r="BF62" s="5"/>
      <c r="BG62" s="5">
        <v>0.46499999999999997</v>
      </c>
      <c r="BH62" s="5">
        <v>0.48499999999999999</v>
      </c>
      <c r="BI62" s="5">
        <f>BH62-AVERAGE(BF62:BG62)</f>
        <v>2.0000000000000018E-2</v>
      </c>
      <c r="BJ62" s="4"/>
      <c r="BK62" s="4"/>
      <c r="BL62" s="4"/>
      <c r="BM62" s="4"/>
      <c r="BN62" s="4"/>
      <c r="BO62" s="4"/>
      <c r="BP62" s="4"/>
      <c r="BQ62" s="4"/>
      <c r="BR62" s="4"/>
      <c r="BT62" s="5"/>
      <c r="BV62" s="5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3">
        <v>0</v>
      </c>
      <c r="DL62" s="3">
        <v>0.5</v>
      </c>
    </row>
    <row r="63" spans="1:116" ht="18" customHeight="1" x14ac:dyDescent="0.3">
      <c r="A63" s="7">
        <f t="shared" si="1"/>
        <v>2001</v>
      </c>
      <c r="B63" s="12"/>
      <c r="C63" s="12"/>
      <c r="D63" s="12"/>
      <c r="E63" s="11"/>
      <c r="F63" s="10"/>
      <c r="G63" s="5"/>
      <c r="H63" s="5"/>
      <c r="I63" s="5"/>
      <c r="J63" s="3"/>
      <c r="K63" s="5"/>
      <c r="L63" s="5"/>
      <c r="M63" s="5"/>
      <c r="N63" s="5"/>
      <c r="O63" s="5"/>
      <c r="P63" s="5"/>
      <c r="U63" s="3"/>
      <c r="V63" s="3"/>
      <c r="W63" s="3"/>
      <c r="Y63" s="3"/>
      <c r="Z63" s="3"/>
      <c r="AA63" s="3"/>
      <c r="AB63" s="3"/>
      <c r="AC63" s="3"/>
      <c r="AD63" s="3"/>
      <c r="AF63" s="5"/>
      <c r="AG63" s="5"/>
      <c r="AH63" s="5"/>
      <c r="AI63" s="5"/>
      <c r="AJ63" s="5"/>
      <c r="AK63" s="5"/>
      <c r="AL63" s="5"/>
      <c r="AM63" s="5">
        <v>-6.9720722466697457E-2</v>
      </c>
      <c r="AN63" s="5">
        <v>-5.8503340584119823E-3</v>
      </c>
      <c r="AO63" s="5">
        <v>-1.043380429853126E-2</v>
      </c>
      <c r="AP63" s="5">
        <v>2.6986494911956649E-2</v>
      </c>
      <c r="AQ63" s="5">
        <v>-0.15219205832768179</v>
      </c>
      <c r="AR63" s="5">
        <v>-0.17508735754063776</v>
      </c>
      <c r="AS63" s="5">
        <v>-0.35501381126098747</v>
      </c>
      <c r="AT63" s="5">
        <v>-0.25925491522299576</v>
      </c>
      <c r="AU63" s="5">
        <f>AS63-AQ63+0.1</f>
        <v>-0.10282175293330567</v>
      </c>
      <c r="AV63" s="5"/>
      <c r="AW63" s="5"/>
      <c r="AX63" s="5"/>
      <c r="AY63" s="5"/>
      <c r="AZ63" s="5">
        <v>0.59399999999999997</v>
      </c>
      <c r="BA63" s="5"/>
      <c r="BB63" s="5"/>
      <c r="BC63" s="5">
        <v>7.3714538216590797E-2</v>
      </c>
      <c r="BD63" s="5"/>
      <c r="BE63" s="5"/>
      <c r="BF63" s="5"/>
      <c r="BG63" s="5"/>
      <c r="BH63" s="5"/>
      <c r="BI63" s="5"/>
      <c r="BJ63" s="4"/>
      <c r="BK63" s="4"/>
      <c r="BL63" s="4"/>
      <c r="BM63" s="4"/>
      <c r="BN63" s="4"/>
      <c r="BO63" s="4"/>
      <c r="BP63" s="4"/>
      <c r="BQ63" s="4"/>
      <c r="BR63" s="4"/>
      <c r="BT63" s="5"/>
      <c r="BV63" s="5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3">
        <v>0</v>
      </c>
      <c r="DL63" s="3">
        <v>0.5</v>
      </c>
    </row>
    <row r="64" spans="1:116" ht="18" customHeight="1" x14ac:dyDescent="0.3">
      <c r="A64" s="7">
        <f t="shared" si="1"/>
        <v>2002</v>
      </c>
      <c r="B64" s="6"/>
      <c r="C64" s="6"/>
      <c r="D64" s="6"/>
      <c r="E64" s="9"/>
      <c r="F64" s="8"/>
      <c r="G64" s="5"/>
      <c r="H64" s="5"/>
      <c r="I64" s="5"/>
      <c r="J64" s="3"/>
      <c r="K64" s="5"/>
      <c r="L64" s="5"/>
      <c r="M64" s="5"/>
      <c r="N64" s="5"/>
      <c r="O64" s="5"/>
      <c r="P64" s="5"/>
      <c r="U64" s="3"/>
      <c r="V64" s="3"/>
      <c r="W64" s="3"/>
      <c r="Y64" s="3"/>
      <c r="Z64" s="3"/>
      <c r="AA64" s="3"/>
      <c r="AB64" s="3"/>
      <c r="AC64" s="3"/>
      <c r="AD64" s="3"/>
      <c r="AF64" s="5">
        <v>9.8215809674401244E-2</v>
      </c>
      <c r="AG64" s="5">
        <v>8.5927355315254417E-2</v>
      </c>
      <c r="AH64" s="5">
        <v>9.3483255671668042E-2</v>
      </c>
      <c r="AI64" s="5">
        <v>9.11220017549558E-2</v>
      </c>
      <c r="AJ64" s="5">
        <v>-2.9795222812228683E-2</v>
      </c>
      <c r="AK64" s="5">
        <v>-4.3002332827717239E-2</v>
      </c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>
        <v>0.79710000000000003</v>
      </c>
      <c r="AY64" s="5">
        <v>0.64400000000000002</v>
      </c>
      <c r="AZ64" s="5"/>
      <c r="BA64" s="5"/>
      <c r="BB64" s="5">
        <v>7.1204143762588518E-2</v>
      </c>
      <c r="BD64" s="5"/>
      <c r="BE64" s="5"/>
      <c r="BF64" s="5"/>
      <c r="BG64" s="5"/>
      <c r="BH64" s="5"/>
      <c r="BI64" s="5"/>
      <c r="BJ64" s="4"/>
      <c r="BK64" s="4"/>
      <c r="BL64" s="4"/>
      <c r="BM64" s="4"/>
      <c r="BN64" s="4"/>
      <c r="BO64" s="4"/>
      <c r="BP64" s="4"/>
      <c r="BQ64" s="4"/>
      <c r="BR64" s="4"/>
      <c r="BT64" s="5"/>
      <c r="BV64" s="5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3">
        <v>0</v>
      </c>
      <c r="DL64" s="3">
        <v>0.5</v>
      </c>
    </row>
    <row r="65" spans="1:116" ht="18" customHeight="1" x14ac:dyDescent="0.3">
      <c r="A65" s="7">
        <f t="shared" si="1"/>
        <v>2003</v>
      </c>
      <c r="B65" s="6"/>
      <c r="C65" s="6"/>
      <c r="D65" s="6"/>
      <c r="E65" s="9"/>
      <c r="F65" s="8"/>
      <c r="G65" s="5"/>
      <c r="H65" s="5"/>
      <c r="I65" s="5"/>
      <c r="J65" s="3"/>
      <c r="K65" s="5"/>
      <c r="L65" s="5"/>
      <c r="M65" s="5"/>
      <c r="N65" s="5"/>
      <c r="O65" s="5"/>
      <c r="P65" s="5"/>
      <c r="U65" s="3"/>
      <c r="V65" s="3"/>
      <c r="W65" s="3"/>
      <c r="Y65" s="3"/>
      <c r="Z65" s="3"/>
      <c r="AA65" s="3"/>
      <c r="AB65" s="3"/>
      <c r="AC65" s="3"/>
      <c r="AD65" s="3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D65" s="5"/>
      <c r="BE65" s="5"/>
      <c r="BF65" s="5"/>
      <c r="BG65" s="5"/>
      <c r="BH65" s="5"/>
      <c r="BI65" s="5"/>
      <c r="BJ65" s="4"/>
      <c r="BK65" s="4"/>
      <c r="BL65" s="4"/>
      <c r="BM65" s="4"/>
      <c r="BN65" s="4"/>
      <c r="BO65" s="4"/>
      <c r="BP65" s="4"/>
      <c r="BQ65" s="4"/>
      <c r="BR65" s="4"/>
      <c r="BT65" s="5"/>
      <c r="BV65" s="5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3">
        <v>0</v>
      </c>
      <c r="DL65" s="3">
        <v>0.5</v>
      </c>
    </row>
    <row r="66" spans="1:116" ht="18" customHeight="1" x14ac:dyDescent="0.3">
      <c r="A66" s="7">
        <f t="shared" si="1"/>
        <v>2004</v>
      </c>
      <c r="B66" s="6">
        <v>0.482671225139436</v>
      </c>
      <c r="C66" s="6">
        <v>0.50730148396081631</v>
      </c>
      <c r="D66" s="6">
        <v>1.0027290899747656E-2</v>
      </c>
      <c r="E66" s="9">
        <f>B66/($B66+$C66)</f>
        <v>0.48756013241831392</v>
      </c>
      <c r="F66" s="8">
        <f>C66/($B66+$C66)</f>
        <v>0.51243986758168603</v>
      </c>
      <c r="G66" s="5">
        <v>6.789792440364649E-2</v>
      </c>
      <c r="H66" s="5"/>
      <c r="I66" s="5"/>
      <c r="J66" s="3">
        <v>8.8621750885109235E-2</v>
      </c>
      <c r="K66" s="5"/>
      <c r="L66" s="5"/>
      <c r="M66" s="5">
        <v>6.5450176509047192E-3</v>
      </c>
      <c r="N66" s="5">
        <v>2.5144870366405114E-2</v>
      </c>
      <c r="O66" s="5">
        <v>9.3081862157777348E-2</v>
      </c>
      <c r="P66" s="5"/>
      <c r="Q66" s="5">
        <v>8.0455610705385081E-2</v>
      </c>
      <c r="R66" s="5">
        <v>0.10959276451721912</v>
      </c>
      <c r="S66" s="5">
        <v>0.17320106772143026</v>
      </c>
      <c r="T66" s="4"/>
      <c r="U66" s="3">
        <v>-0.13322808043390633</v>
      </c>
      <c r="V66" s="3">
        <v>-8.1007038930102901E-2</v>
      </c>
      <c r="W66" s="3">
        <v>-0.10395863506796482</v>
      </c>
      <c r="Y66" s="3">
        <v>0.31152030466432207</v>
      </c>
      <c r="Z66" s="3">
        <v>0.31539540510704922</v>
      </c>
      <c r="AA66" s="3">
        <v>0.29527238277284806</v>
      </c>
      <c r="AB66" s="3"/>
      <c r="AC66" s="3">
        <f>U66+AVERAGE(AU63:AU73)</f>
        <v>-0.23936859606835792</v>
      </c>
      <c r="AD66" s="3">
        <f>AC66+(W66-U66)</f>
        <v>-0.21009915070241642</v>
      </c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>
        <v>0.56699999999999995</v>
      </c>
      <c r="AX66" s="5"/>
      <c r="AY66" s="5"/>
      <c r="AZ66" s="5"/>
      <c r="BA66" s="5">
        <v>0.16972915232181551</v>
      </c>
      <c r="BB66" s="5"/>
      <c r="BD66" s="5"/>
      <c r="BE66" s="5"/>
      <c r="BF66" s="5"/>
      <c r="BG66" s="5">
        <v>0.46499999999999997</v>
      </c>
      <c r="BH66" s="5">
        <v>0.505</v>
      </c>
      <c r="BI66" s="5">
        <f>BH66-AVERAGE(BF66:BG66)</f>
        <v>4.0000000000000036E-2</v>
      </c>
      <c r="BJ66" s="4"/>
      <c r="BK66" s="4"/>
      <c r="BL66" s="4"/>
      <c r="BM66" s="4"/>
      <c r="BN66" s="4"/>
      <c r="BO66" s="4"/>
      <c r="BP66" s="4"/>
      <c r="BQ66" s="4"/>
      <c r="BR66" s="4"/>
      <c r="BT66" s="5"/>
      <c r="BV66" s="5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3">
        <v>0</v>
      </c>
      <c r="DL66" s="3">
        <v>0.5</v>
      </c>
    </row>
    <row r="67" spans="1:116" ht="18" customHeight="1" x14ac:dyDescent="0.3">
      <c r="A67" s="7">
        <f t="shared" si="1"/>
        <v>2005</v>
      </c>
      <c r="B67" s="12"/>
      <c r="C67" s="12"/>
      <c r="D67" s="12"/>
      <c r="E67" s="11"/>
      <c r="F67" s="10"/>
      <c r="G67" s="5"/>
      <c r="H67" s="5"/>
      <c r="I67" s="5"/>
      <c r="J67" s="3"/>
      <c r="K67" s="5"/>
      <c r="L67" s="5"/>
      <c r="M67" s="5"/>
      <c r="N67" s="5"/>
      <c r="O67" s="5"/>
      <c r="P67" s="5"/>
      <c r="U67" s="3"/>
      <c r="V67" s="3"/>
      <c r="W67" s="3"/>
      <c r="Y67" s="3"/>
      <c r="Z67" s="3"/>
      <c r="AA67" s="3"/>
      <c r="AB67" s="3"/>
      <c r="AC67" s="3"/>
      <c r="AD67" s="3"/>
      <c r="AF67" s="5"/>
      <c r="AG67" s="5"/>
      <c r="AH67" s="5"/>
      <c r="AI67" s="5"/>
      <c r="AJ67" s="5"/>
      <c r="AK67" s="5"/>
      <c r="AL67" s="5"/>
      <c r="AM67" s="5">
        <v>-2.7209167047249433E-2</v>
      </c>
      <c r="AN67" s="5">
        <v>2.5644637481891247E-3</v>
      </c>
      <c r="AO67" s="5">
        <v>1.3398790538111618E-2</v>
      </c>
      <c r="AP67" s="5">
        <v>5.3424802584164335E-2</v>
      </c>
      <c r="AQ67" s="5">
        <v>-0.14298659778680384</v>
      </c>
      <c r="AR67" s="5">
        <v>-0.17199382877768918</v>
      </c>
      <c r="AS67" s="5">
        <v>-0.37310516338993904</v>
      </c>
      <c r="AT67" s="5">
        <v>-0.28334055188022894</v>
      </c>
      <c r="AU67" s="5">
        <f>AS67-AQ67+0.1</f>
        <v>-0.1301185656031352</v>
      </c>
      <c r="AV67" s="5"/>
      <c r="AW67" s="5"/>
      <c r="AX67" s="5"/>
      <c r="AY67" s="5"/>
      <c r="AZ67" s="5">
        <v>0.61399999999999999</v>
      </c>
      <c r="BA67" s="5"/>
      <c r="BB67" s="5"/>
      <c r="BC67" s="5">
        <v>8.0490148067474343E-2</v>
      </c>
      <c r="BD67" s="5"/>
      <c r="BE67" s="5"/>
      <c r="BF67" s="5"/>
      <c r="BG67" s="5"/>
      <c r="BH67" s="5"/>
      <c r="BI67" s="5"/>
      <c r="BJ67" s="4"/>
      <c r="BK67" s="4"/>
      <c r="BL67" s="4"/>
      <c r="BM67" s="4"/>
      <c r="BN67" s="4"/>
      <c r="BO67" s="4"/>
      <c r="BP67" s="4"/>
      <c r="BQ67" s="4"/>
      <c r="BR67" s="4"/>
      <c r="BT67" s="5"/>
      <c r="BV67" s="5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3">
        <v>0</v>
      </c>
      <c r="DL67" s="3">
        <v>0.5</v>
      </c>
    </row>
    <row r="68" spans="1:116" ht="18" customHeight="1" x14ac:dyDescent="0.3">
      <c r="A68" s="7">
        <f t="shared" si="1"/>
        <v>2006</v>
      </c>
      <c r="B68" s="6"/>
      <c r="C68" s="6"/>
      <c r="D68" s="6"/>
      <c r="E68" s="9"/>
      <c r="F68" s="8"/>
      <c r="G68" s="5"/>
      <c r="H68" s="5"/>
      <c r="I68" s="5"/>
      <c r="J68" s="3"/>
      <c r="K68" s="5"/>
      <c r="L68" s="5"/>
      <c r="M68" s="5"/>
      <c r="N68" s="5"/>
      <c r="O68" s="5"/>
      <c r="P68" s="5"/>
      <c r="U68" s="3"/>
      <c r="V68" s="3"/>
      <c r="W68" s="3"/>
      <c r="Y68" s="3"/>
      <c r="Z68" s="3"/>
      <c r="AA68" s="3"/>
      <c r="AB68" s="3"/>
      <c r="AC68" s="3"/>
      <c r="AD68" s="3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D68" s="5"/>
      <c r="BE68" s="5"/>
      <c r="BF68" s="5"/>
      <c r="BG68" s="5"/>
      <c r="BH68" s="5"/>
      <c r="BI68" s="5"/>
      <c r="BJ68" s="4"/>
      <c r="BK68" s="4"/>
      <c r="BL68" s="4"/>
      <c r="BM68" s="4"/>
      <c r="BN68" s="4"/>
      <c r="BO68" s="4"/>
      <c r="BP68" s="4"/>
      <c r="BQ68" s="4"/>
      <c r="BR68" s="4"/>
      <c r="BT68" s="5"/>
      <c r="BV68" s="5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3">
        <v>0</v>
      </c>
      <c r="DL68" s="3">
        <v>0.5</v>
      </c>
    </row>
    <row r="69" spans="1:116" ht="18" customHeight="1" x14ac:dyDescent="0.3">
      <c r="A69" s="7">
        <f t="shared" si="1"/>
        <v>2007</v>
      </c>
      <c r="B69" s="6"/>
      <c r="C69" s="6"/>
      <c r="D69" s="6"/>
      <c r="E69" s="9"/>
      <c r="F69" s="8"/>
      <c r="G69" s="5"/>
      <c r="H69" s="5"/>
      <c r="I69" s="5"/>
      <c r="J69" s="3"/>
      <c r="K69" s="5"/>
      <c r="L69" s="5"/>
      <c r="M69" s="5"/>
      <c r="N69" s="5"/>
      <c r="O69" s="5"/>
      <c r="P69" s="5"/>
      <c r="U69" s="3"/>
      <c r="V69" s="3"/>
      <c r="W69" s="3"/>
      <c r="Y69" s="3"/>
      <c r="Z69" s="3"/>
      <c r="AA69" s="3"/>
      <c r="AB69" s="3"/>
      <c r="AC69" s="3"/>
      <c r="AD69" s="3"/>
      <c r="AF69" s="5">
        <v>0.10883693272687311</v>
      </c>
      <c r="AG69" s="5">
        <v>9.9217560383092776E-2</v>
      </c>
      <c r="AH69" s="5">
        <v>0.12120721034714195</v>
      </c>
      <c r="AI69" s="5">
        <v>0.11331627378032674</v>
      </c>
      <c r="AJ69" s="5">
        <v>-4.8875348435507893E-2</v>
      </c>
      <c r="AK69" s="5">
        <v>-6.1645884761060039E-2</v>
      </c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>
        <v>0.8397</v>
      </c>
      <c r="AY69" s="5">
        <v>0.60399999999999998</v>
      </c>
      <c r="AZ69" s="5"/>
      <c r="BA69" s="5"/>
      <c r="BB69" s="5">
        <v>7.5133156776428206E-2</v>
      </c>
      <c r="BD69" s="5"/>
      <c r="BE69" s="5"/>
      <c r="BF69" s="5"/>
      <c r="BG69" s="5"/>
      <c r="BH69" s="5"/>
      <c r="BI69" s="5"/>
      <c r="BJ69" s="4"/>
      <c r="BK69" s="4"/>
      <c r="BL69" s="4"/>
      <c r="BM69" s="4"/>
      <c r="BN69" s="4"/>
      <c r="BO69" s="4"/>
      <c r="BP69" s="4"/>
      <c r="BQ69" s="4"/>
      <c r="BR69" s="4"/>
      <c r="BT69" s="5"/>
      <c r="BV69" s="5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3">
        <v>0</v>
      </c>
      <c r="DL69" s="3">
        <v>0.5</v>
      </c>
    </row>
    <row r="70" spans="1:116" ht="18" customHeight="1" x14ac:dyDescent="0.3">
      <c r="A70" s="7">
        <f t="shared" si="1"/>
        <v>2008</v>
      </c>
      <c r="B70" s="6">
        <v>0.52908210353764473</v>
      </c>
      <c r="C70" s="6">
        <v>0.45654843271010909</v>
      </c>
      <c r="D70" s="6">
        <v>1.4369463752246214E-2</v>
      </c>
      <c r="E70" s="9">
        <f>B70/($B70+$C70)</f>
        <v>0.53679556799430528</v>
      </c>
      <c r="F70" s="8">
        <f>C70/($B70+$C70)</f>
        <v>0.46320443200569472</v>
      </c>
      <c r="G70" s="5">
        <v>5.1210868149631994E-2</v>
      </c>
      <c r="H70" s="5"/>
      <c r="I70" s="5"/>
      <c r="J70" s="3">
        <v>0.20515267619192268</v>
      </c>
      <c r="K70" s="5"/>
      <c r="L70" s="5"/>
      <c r="M70" s="5">
        <v>-3.0164266458186095E-2</v>
      </c>
      <c r="N70" s="5">
        <v>-3.4922177544392544E-2</v>
      </c>
      <c r="O70" s="5">
        <v>7.9487485730200078E-2</v>
      </c>
      <c r="P70" s="5"/>
      <c r="Q70" s="5">
        <v>4.6529150314753784E-3</v>
      </c>
      <c r="R70" s="5">
        <v>2.4522803056308856E-2</v>
      </c>
      <c r="S70" s="5">
        <v>0.10712218896413106</v>
      </c>
      <c r="T70" s="4"/>
      <c r="U70" s="3">
        <v>-0.17095198410490406</v>
      </c>
      <c r="V70" s="3">
        <v>-0.15202927949005668</v>
      </c>
      <c r="W70" s="3">
        <v>-9.1986291801271644E-2</v>
      </c>
      <c r="Y70" s="3">
        <v>0.44218814596468159</v>
      </c>
      <c r="Z70" s="3">
        <v>0.4314273769883798</v>
      </c>
      <c r="AA70" s="3">
        <v>0.39406775091123336</v>
      </c>
      <c r="AB70" s="3"/>
      <c r="AC70" s="3">
        <f>U70+AVERAGE(AU67:AU77)</f>
        <v>-0.26305110497935152</v>
      </c>
      <c r="AD70" s="3">
        <f>AC70+(W70-U70)</f>
        <v>-0.1840854126757191</v>
      </c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>
        <v>0.58199999999999996</v>
      </c>
      <c r="AX70" s="5"/>
      <c r="AY70" s="5"/>
      <c r="AZ70" s="5"/>
      <c r="BA70" s="5">
        <v>0.11667359769344332</v>
      </c>
      <c r="BB70" s="5"/>
      <c r="BD70" s="5"/>
      <c r="BE70" s="5"/>
      <c r="BF70" s="5"/>
      <c r="BG70" s="5">
        <v>0.51500000000000001</v>
      </c>
      <c r="BH70" s="5">
        <v>0.54</v>
      </c>
      <c r="BI70" s="5">
        <f>BH70-AVERAGE(BF70:BG70)</f>
        <v>2.5000000000000022E-2</v>
      </c>
      <c r="BJ70" s="4"/>
      <c r="BK70" s="4"/>
      <c r="BL70" s="4"/>
      <c r="BM70" s="4"/>
      <c r="BN70" s="4"/>
      <c r="BO70" s="4"/>
      <c r="BP70" s="4"/>
      <c r="BQ70" s="4"/>
      <c r="BR70" s="4"/>
      <c r="BT70" s="5"/>
      <c r="BV70" s="5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3">
        <v>0</v>
      </c>
      <c r="DL70" s="3">
        <v>0.5</v>
      </c>
    </row>
    <row r="71" spans="1:116" ht="18" customHeight="1" x14ac:dyDescent="0.3">
      <c r="A71" s="7">
        <f t="shared" si="1"/>
        <v>2009</v>
      </c>
      <c r="B71" s="12"/>
      <c r="C71" s="12"/>
      <c r="D71" s="12"/>
      <c r="E71" s="11"/>
      <c r="F71" s="10"/>
      <c r="G71" s="5"/>
      <c r="H71" s="5"/>
      <c r="I71" s="5"/>
      <c r="J71" s="3"/>
      <c r="K71" s="5"/>
      <c r="L71" s="5"/>
      <c r="M71" s="5"/>
      <c r="N71" s="5"/>
      <c r="O71" s="5"/>
      <c r="P71" s="5"/>
      <c r="U71" s="3"/>
      <c r="V71" s="3"/>
      <c r="W71" s="3"/>
      <c r="Y71" s="3"/>
      <c r="Z71" s="3"/>
      <c r="AA71" s="3"/>
      <c r="AB71" s="3"/>
      <c r="AC71" s="3"/>
      <c r="AD71" s="3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D71" s="5"/>
      <c r="BE71" s="5"/>
      <c r="BF71" s="5"/>
      <c r="BG71" s="5"/>
      <c r="BH71" s="5"/>
      <c r="BI71" s="5"/>
      <c r="BJ71" s="4"/>
      <c r="BK71" s="4"/>
      <c r="BL71" s="4"/>
      <c r="BM71" s="4"/>
      <c r="BN71" s="4"/>
      <c r="BO71" s="4"/>
      <c r="BP71" s="4"/>
      <c r="BQ71" s="4"/>
      <c r="BR71" s="4"/>
      <c r="BT71" s="5"/>
      <c r="BV71" s="5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3">
        <v>0</v>
      </c>
      <c r="DL71" s="3">
        <v>0.5</v>
      </c>
    </row>
    <row r="72" spans="1:116" ht="18" customHeight="1" x14ac:dyDescent="0.3">
      <c r="A72" s="7">
        <f t="shared" ref="A72:A82" si="2">A71+1</f>
        <v>2010</v>
      </c>
      <c r="B72" s="6"/>
      <c r="C72" s="6"/>
      <c r="D72" s="6"/>
      <c r="E72" s="9"/>
      <c r="F72" s="8"/>
      <c r="G72" s="5"/>
      <c r="H72" s="5"/>
      <c r="I72" s="5"/>
      <c r="J72" s="3"/>
      <c r="K72" s="5"/>
      <c r="L72" s="5"/>
      <c r="M72" s="5"/>
      <c r="N72" s="5"/>
      <c r="O72" s="5"/>
      <c r="P72" s="5"/>
      <c r="U72" s="3"/>
      <c r="V72" s="3"/>
      <c r="W72" s="3"/>
      <c r="Y72" s="3"/>
      <c r="Z72" s="3"/>
      <c r="AA72" s="3"/>
      <c r="AB72" s="3"/>
      <c r="AC72" s="3"/>
      <c r="AD72" s="3"/>
      <c r="AF72" s="5"/>
      <c r="AG72" s="5"/>
      <c r="AH72" s="5"/>
      <c r="AI72" s="5"/>
      <c r="AJ72" s="5"/>
      <c r="AK72" s="5"/>
      <c r="AL72" s="5"/>
      <c r="AM72" s="5">
        <v>-8.9197043491186234E-3</v>
      </c>
      <c r="AN72" s="5">
        <v>1.4528003441246884E-2</v>
      </c>
      <c r="AO72" s="5">
        <v>1.5479041290445139E-2</v>
      </c>
      <c r="AP72" s="5">
        <v>8.4312178683059319E-3</v>
      </c>
      <c r="AQ72" s="5">
        <v>-0.12392445332994584</v>
      </c>
      <c r="AR72" s="5">
        <v>-0.13917768127420055</v>
      </c>
      <c r="AS72" s="5">
        <v>-0.30940568169685972</v>
      </c>
      <c r="AT72" s="5">
        <v>-0.23177176359511656</v>
      </c>
      <c r="AU72" s="5">
        <f>AS72-AQ72+0.1</f>
        <v>-8.5481228366913881E-2</v>
      </c>
      <c r="AV72" s="5"/>
      <c r="AW72" s="5"/>
      <c r="AX72" s="5"/>
      <c r="AY72" s="5"/>
      <c r="AZ72" s="5">
        <v>0.65100000000000002</v>
      </c>
      <c r="BA72" s="5"/>
      <c r="BB72" s="5"/>
      <c r="BC72" s="5">
        <v>0.128575527429581</v>
      </c>
      <c r="BD72" s="5"/>
      <c r="BE72" s="5"/>
      <c r="BF72" s="5"/>
      <c r="BG72" s="5"/>
      <c r="BH72" s="5"/>
      <c r="BI72" s="5"/>
      <c r="BJ72" s="4"/>
      <c r="BK72" s="4"/>
      <c r="BL72" s="4"/>
      <c r="BM72" s="4"/>
      <c r="BN72" s="4"/>
      <c r="BO72" s="4"/>
      <c r="BP72" s="4"/>
      <c r="BQ72" s="4"/>
      <c r="BR72" s="4"/>
      <c r="BT72" s="5"/>
      <c r="BV72" s="5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3">
        <v>0</v>
      </c>
      <c r="DL72" s="3">
        <v>0.5</v>
      </c>
    </row>
    <row r="73" spans="1:116" ht="18" customHeight="1" x14ac:dyDescent="0.3">
      <c r="A73" s="7">
        <f t="shared" si="2"/>
        <v>2011</v>
      </c>
      <c r="B73" s="6"/>
      <c r="C73" s="6"/>
      <c r="D73" s="6"/>
      <c r="E73" s="9"/>
      <c r="F73" s="8"/>
      <c r="G73" s="5"/>
      <c r="H73" s="5"/>
      <c r="I73" s="5"/>
      <c r="J73" s="3"/>
      <c r="K73" s="5"/>
      <c r="L73" s="5"/>
      <c r="M73" s="5"/>
      <c r="N73" s="5"/>
      <c r="O73" s="5"/>
      <c r="P73" s="5"/>
      <c r="U73" s="3"/>
      <c r="V73" s="3"/>
      <c r="W73" s="3"/>
      <c r="Y73" s="3"/>
      <c r="Z73" s="3"/>
      <c r="AA73" s="3"/>
      <c r="AB73" s="3"/>
      <c r="AC73" s="3"/>
      <c r="AD73" s="3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D73" s="5"/>
      <c r="BE73" s="5"/>
      <c r="BF73" s="5"/>
      <c r="BG73" s="5"/>
      <c r="BH73" s="5"/>
      <c r="BI73" s="5"/>
      <c r="BJ73" s="4"/>
      <c r="BK73" s="4"/>
      <c r="BL73" s="4"/>
      <c r="BM73" s="4"/>
      <c r="BN73" s="4"/>
      <c r="BO73" s="4"/>
      <c r="BP73" s="4"/>
      <c r="BQ73" s="4"/>
      <c r="BR73" s="4"/>
      <c r="BT73" s="5"/>
      <c r="BV73" s="5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3">
        <v>0</v>
      </c>
      <c r="DL73" s="3">
        <v>0.5</v>
      </c>
    </row>
    <row r="74" spans="1:116" ht="18" customHeight="1" x14ac:dyDescent="0.3">
      <c r="A74" s="7">
        <f t="shared" si="2"/>
        <v>2012</v>
      </c>
      <c r="B74" s="6">
        <v>0.51058227118114219</v>
      </c>
      <c r="C74" s="6">
        <v>0.47209464443541249</v>
      </c>
      <c r="D74" s="6">
        <v>1.7323084383445327E-2</v>
      </c>
      <c r="E74" s="9">
        <f>B74/($B74+$C74)</f>
        <v>0.51958305223929147</v>
      </c>
      <c r="F74" s="8">
        <f>C74/($B74+$C74)</f>
        <v>0.48041694776070848</v>
      </c>
      <c r="G74" s="5">
        <v>5.2087351382437072E-2</v>
      </c>
      <c r="H74" s="5"/>
      <c r="I74" s="5"/>
      <c r="J74" s="3">
        <v>0.1546505226337373</v>
      </c>
      <c r="K74" s="5"/>
      <c r="L74" s="5"/>
      <c r="M74" s="5">
        <v>-7.6967269926772608E-3</v>
      </c>
      <c r="N74" s="5">
        <v>-5.2755153282830897E-3</v>
      </c>
      <c r="O74" s="5">
        <v>5.9206551747847586E-2</v>
      </c>
      <c r="P74" s="5"/>
      <c r="Q74" s="5">
        <v>7.8463697783887593E-2</v>
      </c>
      <c r="R74" s="5">
        <v>9.3700587820038372E-2</v>
      </c>
      <c r="S74" s="5">
        <v>0.15744158052000146</v>
      </c>
      <c r="T74" s="4"/>
      <c r="U74" s="3">
        <v>-7.9278161363912733E-2</v>
      </c>
      <c r="V74" s="3">
        <v>-6.1044216439085981E-2</v>
      </c>
      <c r="W74" s="3">
        <v>-3.8657963911449288E-2</v>
      </c>
      <c r="Y74" s="3">
        <v>0.39903800412274049</v>
      </c>
      <c r="Z74" s="3">
        <v>0.38928587661413527</v>
      </c>
      <c r="AA74" s="3">
        <v>0.37240638483830402</v>
      </c>
      <c r="AB74" s="3"/>
      <c r="AC74" s="3">
        <f>U74+AVERAGE(AU71:AU81)</f>
        <v>-0.16454671166237331</v>
      </c>
      <c r="AD74" s="3">
        <f>AC74+(W74-U74)</f>
        <v>-0.12392651420990985</v>
      </c>
      <c r="AF74" s="5">
        <v>7.5870646480507675E-2</v>
      </c>
      <c r="AG74" s="5">
        <v>0.13896919827630558</v>
      </c>
      <c r="AH74" s="5">
        <v>8.7698203210765033E-2</v>
      </c>
      <c r="AI74" s="5">
        <v>0.13102452681268975</v>
      </c>
      <c r="AJ74" s="5">
        <v>-5.6030390991104961E-2</v>
      </c>
      <c r="AK74" s="5">
        <v>-2.5511346653251131E-2</v>
      </c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>
        <v>0.54900000000000004</v>
      </c>
      <c r="AX74" s="5">
        <v>0.80349999999999999</v>
      </c>
      <c r="AY74" s="5">
        <v>0.57199999999999995</v>
      </c>
      <c r="AZ74" s="5"/>
      <c r="BA74" s="5">
        <v>0.14613218903541564</v>
      </c>
      <c r="BB74" s="5">
        <v>9.6433021873235686E-2</v>
      </c>
      <c r="BD74" s="5"/>
      <c r="BE74" s="5"/>
      <c r="BF74" s="5"/>
      <c r="BG74" s="5">
        <v>0.5</v>
      </c>
      <c r="BH74" s="5">
        <v>0.51</v>
      </c>
      <c r="BI74" s="5">
        <f>BH74-AVERAGE(BF74:BG74)</f>
        <v>1.0000000000000009E-2</v>
      </c>
      <c r="BJ74" s="4"/>
      <c r="BK74" s="4"/>
      <c r="BL74" s="4"/>
      <c r="BM74" s="4"/>
      <c r="BN74" s="4"/>
      <c r="BO74" s="4"/>
      <c r="BP74" s="4"/>
      <c r="BQ74" s="4"/>
      <c r="BR74" s="4"/>
      <c r="BT74" s="5"/>
      <c r="BV74" s="5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3">
        <v>0</v>
      </c>
      <c r="DL74" s="3">
        <v>0.5</v>
      </c>
    </row>
    <row r="75" spans="1:116" ht="18" customHeight="1" x14ac:dyDescent="0.3">
      <c r="A75" s="7">
        <f t="shared" si="2"/>
        <v>2013</v>
      </c>
      <c r="B75" s="12"/>
      <c r="C75" s="12"/>
      <c r="D75" s="12"/>
      <c r="E75" s="11"/>
      <c r="F75" s="10"/>
      <c r="G75" s="5"/>
      <c r="H75" s="5"/>
      <c r="I75" s="5"/>
      <c r="J75" s="3"/>
      <c r="K75" s="5"/>
      <c r="L75" s="5"/>
      <c r="M75" s="5"/>
      <c r="N75" s="5"/>
      <c r="O75" s="5"/>
      <c r="P75" s="5"/>
      <c r="U75" s="3"/>
      <c r="V75" s="3"/>
      <c r="W75" s="3"/>
      <c r="Y75" s="3"/>
      <c r="Z75" s="3"/>
      <c r="AA75" s="3"/>
      <c r="AB75" s="3"/>
      <c r="AC75" s="3"/>
      <c r="AD75" s="3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D75" s="5"/>
      <c r="BE75" s="5"/>
      <c r="BF75" s="5"/>
      <c r="BG75" s="5"/>
      <c r="BH75" s="5"/>
      <c r="BI75" s="5"/>
      <c r="BJ75" s="4"/>
      <c r="BK75" s="4"/>
      <c r="BL75" s="4"/>
      <c r="BM75" s="4"/>
      <c r="BN75" s="4"/>
      <c r="BO75" s="4"/>
      <c r="BP75" s="4"/>
      <c r="BQ75" s="4"/>
      <c r="BR75" s="4"/>
      <c r="BT75" s="5"/>
      <c r="BV75" s="5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3">
        <v>0</v>
      </c>
      <c r="DL75" s="3">
        <v>0.5</v>
      </c>
    </row>
    <row r="76" spans="1:116" ht="18" customHeight="1" x14ac:dyDescent="0.3">
      <c r="A76" s="7">
        <f t="shared" si="2"/>
        <v>2014</v>
      </c>
      <c r="B76" s="6"/>
      <c r="C76" s="6"/>
      <c r="D76" s="6"/>
      <c r="E76" s="9"/>
      <c r="F76" s="8"/>
      <c r="G76" s="5"/>
      <c r="H76" s="5"/>
      <c r="I76" s="5"/>
      <c r="J76" s="3"/>
      <c r="K76" s="5"/>
      <c r="L76" s="5"/>
      <c r="M76" s="5"/>
      <c r="N76" s="5"/>
      <c r="O76" s="5"/>
      <c r="P76" s="5"/>
      <c r="U76" s="3"/>
      <c r="V76" s="3"/>
      <c r="W76" s="3"/>
      <c r="Y76" s="3"/>
      <c r="Z76" s="3"/>
      <c r="AA76" s="3"/>
      <c r="AB76" s="3"/>
      <c r="AC76" s="3"/>
      <c r="AD76" s="3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4"/>
      <c r="BK76" s="4"/>
      <c r="BL76" s="4"/>
      <c r="BM76" s="4"/>
      <c r="BN76" s="4"/>
      <c r="BO76" s="4"/>
      <c r="BP76" s="4"/>
      <c r="BQ76" s="4"/>
      <c r="BR76" s="4"/>
      <c r="BT76" s="5"/>
      <c r="BV76" s="5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3">
        <v>0</v>
      </c>
      <c r="DL76" s="3">
        <v>0.5</v>
      </c>
    </row>
    <row r="77" spans="1:116" ht="18" customHeight="1" x14ac:dyDescent="0.3">
      <c r="A77" s="7">
        <f t="shared" si="2"/>
        <v>2015</v>
      </c>
      <c r="B77" s="6"/>
      <c r="C77" s="6"/>
      <c r="D77" s="6"/>
      <c r="E77" s="9"/>
      <c r="F77" s="8"/>
      <c r="G77" s="5"/>
      <c r="H77" s="5"/>
      <c r="I77" s="5"/>
      <c r="J77" s="3"/>
      <c r="K77" s="5"/>
      <c r="L77" s="5"/>
      <c r="M77" s="5"/>
      <c r="N77" s="5"/>
      <c r="O77" s="5"/>
      <c r="P77" s="5"/>
      <c r="U77" s="3"/>
      <c r="V77" s="3"/>
      <c r="W77" s="3"/>
      <c r="Y77" s="3"/>
      <c r="Z77" s="3"/>
      <c r="AA77" s="3"/>
      <c r="AB77" s="3"/>
      <c r="AC77" s="3"/>
      <c r="AD77" s="3"/>
      <c r="AF77" s="5"/>
      <c r="AG77" s="5"/>
      <c r="AH77" s="5"/>
      <c r="AI77" s="5"/>
      <c r="AJ77" s="5"/>
      <c r="AK77" s="5"/>
      <c r="AL77" s="5"/>
      <c r="AM77" s="5">
        <v>6.847959338572851E-3</v>
      </c>
      <c r="AN77" s="5">
        <v>1.7698281931990953E-2</v>
      </c>
      <c r="AO77" s="5">
        <v>6.7533978115059359E-2</v>
      </c>
      <c r="AP77" s="5">
        <v>7.3130150107119804E-2</v>
      </c>
      <c r="AQ77" s="5">
        <v>-0.15126601623905506</v>
      </c>
      <c r="AR77" s="5">
        <v>-0.21270316398843431</v>
      </c>
      <c r="AS77" s="5">
        <v>-0.31196358489234832</v>
      </c>
      <c r="AT77" s="5">
        <v>-0.21693981178499797</v>
      </c>
      <c r="AU77" s="5">
        <f>AS77-AQ77+0.1</f>
        <v>-6.069756865329326E-2</v>
      </c>
      <c r="AV77" s="5"/>
      <c r="AW77" s="5"/>
      <c r="AX77" s="5"/>
      <c r="AY77" s="5"/>
      <c r="AZ77" s="5">
        <v>0.66400000000000003</v>
      </c>
      <c r="BA77" s="5"/>
      <c r="BB77" s="5"/>
      <c r="BC77" s="5">
        <v>0.122250619769096</v>
      </c>
      <c r="BD77" s="5"/>
      <c r="BE77" s="5"/>
      <c r="BF77" s="5"/>
      <c r="BG77" s="5"/>
      <c r="BH77" s="5"/>
      <c r="BI77" s="5"/>
      <c r="BJ77" s="4"/>
      <c r="BK77" s="4"/>
      <c r="BL77" s="4"/>
      <c r="BM77" s="4"/>
      <c r="BN77" s="4"/>
      <c r="BO77" s="4"/>
      <c r="BP77" s="4"/>
      <c r="BQ77" s="4"/>
      <c r="BR77" s="4"/>
      <c r="BT77" s="5"/>
      <c r="BV77" s="5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3">
        <v>0</v>
      </c>
      <c r="DL77" s="3">
        <v>0.5</v>
      </c>
    </row>
    <row r="78" spans="1:116" ht="18" customHeight="1" x14ac:dyDescent="0.3">
      <c r="A78" s="7">
        <f t="shared" si="2"/>
        <v>2016</v>
      </c>
      <c r="B78" s="6">
        <v>0.48249758143403088</v>
      </c>
      <c r="C78" s="6">
        <v>0.4615035619406907</v>
      </c>
      <c r="D78" s="6">
        <v>5.5998856625278419E-2</v>
      </c>
      <c r="E78" s="9">
        <f>B78/($B78+$C78)</f>
        <v>0.51111970024648934</v>
      </c>
      <c r="F78" s="8">
        <f>C78/($B78+$C78)</f>
        <v>0.48888029975351072</v>
      </c>
      <c r="G78" s="5">
        <v>0.13</v>
      </c>
      <c r="H78" s="5"/>
      <c r="I78" s="5"/>
      <c r="J78" s="3">
        <v>0.1</v>
      </c>
      <c r="K78" s="5"/>
      <c r="L78" s="5"/>
      <c r="M78" s="5">
        <v>0.13206977360937261</v>
      </c>
      <c r="N78" s="5">
        <v>0.13792732147604533</v>
      </c>
      <c r="O78" s="5">
        <v>0.16817676500104303</v>
      </c>
      <c r="P78" s="5"/>
      <c r="Q78" s="5">
        <v>0.22493986747859676</v>
      </c>
      <c r="R78" s="5">
        <v>0.23344490162554923</v>
      </c>
      <c r="S78" s="5">
        <v>0.23367121833507237</v>
      </c>
      <c r="T78" s="4"/>
      <c r="U78" s="3">
        <v>8.8874381040718264E-2</v>
      </c>
      <c r="V78" s="3">
        <v>0.10745439556306459</v>
      </c>
      <c r="W78" s="3">
        <v>5.1046102222256723E-2</v>
      </c>
      <c r="Y78" s="3">
        <v>0.38303234972187938</v>
      </c>
      <c r="Z78" s="3">
        <v>0.37167717482206963</v>
      </c>
      <c r="AA78" s="3">
        <v>0.3738331452927024</v>
      </c>
      <c r="AB78" s="3"/>
      <c r="AC78" s="3">
        <f>U78+AVERAGE(AU75:AU85)</f>
        <v>3.7121697764843503E-3</v>
      </c>
      <c r="AD78" s="3">
        <f>AC78+(W78-U78)</f>
        <v>-3.4116109041977191E-2</v>
      </c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>
        <v>0.55700000000000005</v>
      </c>
      <c r="AX78" s="5"/>
      <c r="AY78" s="5"/>
      <c r="AZ78" s="5"/>
      <c r="BA78" s="5">
        <v>0.16403540194034599</v>
      </c>
      <c r="BB78" s="5"/>
      <c r="BC78" s="5"/>
      <c r="BD78" s="5"/>
      <c r="BE78" s="5"/>
      <c r="BF78" s="5"/>
      <c r="BG78" s="5">
        <v>0.44500000000000001</v>
      </c>
      <c r="BH78" s="5">
        <v>0.53499999999999992</v>
      </c>
      <c r="BI78" s="5">
        <f>BH78-AVERAGE(BF78:BG78)</f>
        <v>8.9999999999999913E-2</v>
      </c>
      <c r="BJ78" s="4"/>
      <c r="BK78" s="4"/>
      <c r="BL78" s="4"/>
      <c r="BM78" s="4"/>
      <c r="BN78" s="4"/>
      <c r="BO78" s="4"/>
      <c r="BP78" s="4"/>
      <c r="BQ78" s="4"/>
      <c r="BR78" s="4"/>
      <c r="BT78" s="5"/>
      <c r="BV78" s="5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3">
        <v>0</v>
      </c>
      <c r="DL78" s="3">
        <v>0.5</v>
      </c>
    </row>
    <row r="79" spans="1:116" ht="18" customHeight="1" x14ac:dyDescent="0.3">
      <c r="A79" s="7">
        <f t="shared" si="2"/>
        <v>2017</v>
      </c>
      <c r="B79" s="6"/>
      <c r="C79" s="6"/>
      <c r="D79" s="6"/>
      <c r="E79" s="6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U79" s="3"/>
      <c r="V79" s="3"/>
      <c r="W79" s="3"/>
      <c r="Y79" s="3"/>
      <c r="Z79" s="3"/>
      <c r="AA79" s="3"/>
      <c r="AB79" s="3"/>
      <c r="AC79" s="3"/>
      <c r="AD79" s="3"/>
      <c r="AF79" s="5">
        <v>9.6388927400208879E-2</v>
      </c>
      <c r="AG79" s="5">
        <v>0.13524817114948071</v>
      </c>
      <c r="AH79" s="5">
        <v>0.11821648413046623</v>
      </c>
      <c r="AI79" s="5">
        <v>0.14447038767614431</v>
      </c>
      <c r="AJ79" s="5">
        <v>3.3333333333333437E-2</v>
      </c>
      <c r="AK79" s="5">
        <v>-2.802667385160805E-2</v>
      </c>
      <c r="AL79" s="5"/>
      <c r="AM79" s="5">
        <v>5.2573044205487723E-2</v>
      </c>
      <c r="AN79" s="5">
        <v>6.623748617635139E-2</v>
      </c>
      <c r="AO79" s="5">
        <v>0.12855382285364897</v>
      </c>
      <c r="AP79" s="5">
        <v>0.12092561624271257</v>
      </c>
      <c r="AQ79" s="5">
        <v>-0.11592304712485127</v>
      </c>
      <c r="AR79" s="5">
        <v>-0.20983152937973992</v>
      </c>
      <c r="AS79" s="5">
        <v>-0.32554990100002584</v>
      </c>
      <c r="AT79" s="5">
        <v>-0.22121556786546648</v>
      </c>
      <c r="AU79" s="5">
        <f>AS79-AQ79+0.1</f>
        <v>-0.10962685387517457</v>
      </c>
      <c r="AV79" s="5"/>
      <c r="AW79" s="5"/>
      <c r="AX79" s="5">
        <v>0.74560000000000004</v>
      </c>
      <c r="AY79" s="5">
        <v>0.48699999999999999</v>
      </c>
      <c r="AZ79" s="5">
        <v>0.68799999999999994</v>
      </c>
      <c r="BA79" s="5"/>
      <c r="BB79" s="5">
        <v>0.1149</v>
      </c>
      <c r="BC79" s="5">
        <v>0.106722292900086</v>
      </c>
      <c r="BD79" s="5"/>
      <c r="BE79" s="5"/>
      <c r="BF79" s="5"/>
      <c r="BG79" s="5"/>
      <c r="BH79" s="5"/>
      <c r="BI79" s="5"/>
      <c r="BJ79" s="4"/>
      <c r="BK79" s="4"/>
      <c r="BL79" s="4"/>
      <c r="BM79" s="4"/>
      <c r="BN79" s="4"/>
      <c r="BO79" s="4"/>
      <c r="BP79" s="4"/>
      <c r="BQ79" s="4"/>
      <c r="BR79" s="4"/>
      <c r="BT79" s="5"/>
      <c r="BV79" s="5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3">
        <v>0</v>
      </c>
      <c r="DL79" s="3">
        <v>0.5</v>
      </c>
    </row>
    <row r="80" spans="1:116" ht="18" customHeight="1" x14ac:dyDescent="0.3">
      <c r="A80" s="7">
        <f t="shared" si="2"/>
        <v>2018</v>
      </c>
      <c r="B80" s="6"/>
      <c r="C80" s="6"/>
      <c r="D80" s="6"/>
      <c r="E80" s="6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U80" s="3"/>
      <c r="V80" s="3"/>
      <c r="W80" s="3"/>
      <c r="Y80" s="3"/>
      <c r="Z80" s="3"/>
      <c r="AA80" s="3"/>
      <c r="AB80" s="3"/>
      <c r="AC80" s="3"/>
      <c r="AD80" s="3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4"/>
      <c r="BK80" s="4"/>
      <c r="BL80" s="4"/>
      <c r="BM80" s="4"/>
      <c r="BN80" s="4"/>
      <c r="BO80" s="4"/>
      <c r="BP80" s="4"/>
      <c r="BQ80" s="4"/>
      <c r="BR80" s="4"/>
      <c r="BT80" s="5"/>
      <c r="BV80" s="5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3">
        <v>0</v>
      </c>
      <c r="DL80" s="3">
        <v>0.5</v>
      </c>
    </row>
    <row r="81" spans="1:116" ht="18" customHeight="1" x14ac:dyDescent="0.3">
      <c r="A81" s="7">
        <f t="shared" si="2"/>
        <v>2019</v>
      </c>
      <c r="B81" s="6"/>
      <c r="C81" s="6"/>
      <c r="D81" s="6"/>
      <c r="E81" s="6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U81" s="3"/>
      <c r="V81" s="3"/>
      <c r="W81" s="3"/>
      <c r="Y81" s="3"/>
      <c r="Z81" s="3"/>
      <c r="AA81" s="3"/>
      <c r="AB81" s="3"/>
      <c r="AC81" s="3"/>
      <c r="AD81" s="3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4"/>
      <c r="BK81" s="4"/>
      <c r="BL81" s="4"/>
      <c r="BM81" s="4"/>
      <c r="BN81" s="4"/>
      <c r="BO81" s="4"/>
      <c r="BP81" s="4"/>
      <c r="BQ81" s="4"/>
      <c r="BR81" s="4"/>
      <c r="BT81" s="5"/>
      <c r="BV81" s="5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3">
        <v>0</v>
      </c>
      <c r="DL81" s="3">
        <v>0.5</v>
      </c>
    </row>
    <row r="82" spans="1:116" ht="18" customHeight="1" x14ac:dyDescent="0.3">
      <c r="A82" s="7">
        <f t="shared" si="2"/>
        <v>2020</v>
      </c>
      <c r="B82" s="6"/>
      <c r="C82" s="6"/>
      <c r="D82" s="6"/>
      <c r="E82" s="6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U82" s="3"/>
      <c r="V82" s="3"/>
      <c r="W82" s="3"/>
      <c r="Y82" s="3"/>
      <c r="Z82" s="3"/>
      <c r="AA82" s="3"/>
      <c r="AB82" s="3"/>
      <c r="AC82" s="3"/>
      <c r="AD82" s="3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4"/>
      <c r="BK82" s="4"/>
      <c r="BL82" s="4"/>
      <c r="BM82" s="4"/>
      <c r="BN82" s="4"/>
      <c r="BO82" s="4"/>
      <c r="BP82" s="4"/>
      <c r="BQ82" s="4"/>
      <c r="BR82" s="4"/>
      <c r="BT82" s="5"/>
      <c r="BV82" s="5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3">
        <v>0</v>
      </c>
      <c r="DL82" s="3">
        <v>0.5</v>
      </c>
    </row>
    <row r="83" spans="1:116" ht="15.6" x14ac:dyDescent="0.3"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116" ht="15.6" x14ac:dyDescent="0.3"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116" ht="15.6" x14ac:dyDescent="0.3"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116" ht="15.6" x14ac:dyDescent="0.3"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116" ht="15.6" x14ac:dyDescent="0.3"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116" ht="15.6" x14ac:dyDescent="0.3"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116" ht="15.6" x14ac:dyDescent="0.3"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116" ht="15.6" x14ac:dyDescent="0.3"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116" ht="15.6" x14ac:dyDescent="0.3"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116" ht="15.6" x14ac:dyDescent="0.3"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116" ht="15.6" x14ac:dyDescent="0.3"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116" ht="15.6" x14ac:dyDescent="0.3"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116" ht="15.6" x14ac:dyDescent="0.3"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116" ht="15.6" x14ac:dyDescent="0.3"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7:31" ht="15.6" x14ac:dyDescent="0.3"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</sheetData>
  <mergeCells count="11">
    <mergeCell ref="AC5:AD5"/>
    <mergeCell ref="A3:BW3"/>
    <mergeCell ref="A5:A6"/>
    <mergeCell ref="B5:D5"/>
    <mergeCell ref="E5:F5"/>
    <mergeCell ref="G5:I5"/>
    <mergeCell ref="J5:L5"/>
    <mergeCell ref="BF5:BI5"/>
    <mergeCell ref="M5:P5"/>
    <mergeCell ref="U5:W5"/>
    <mergeCell ref="Q5:T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4"/>
  <sheetViews>
    <sheetView workbookViewId="0">
      <pane xSplit="1" ySplit="6" topLeftCell="B7" activePane="bottomRight" state="frozen"/>
      <selection activeCell="L66" sqref="L66"/>
      <selection pane="topRight" activeCell="L66" sqref="L66"/>
      <selection pane="bottomLeft" activeCell="L66" sqref="L66"/>
      <selection pane="bottomRight" activeCell="J20" sqref="J20"/>
    </sheetView>
  </sheetViews>
  <sheetFormatPr baseColWidth="10" defaultRowHeight="14.4" x14ac:dyDescent="0.3"/>
  <cols>
    <col min="1" max="1" width="10.77734375" customWidth="1"/>
  </cols>
  <sheetData>
    <row r="1" spans="1:66" ht="15.6" x14ac:dyDescent="0.3">
      <c r="A1" s="29" t="s">
        <v>159</v>
      </c>
    </row>
    <row r="2" spans="1:66" ht="18" customHeight="1" thickBot="1" x14ac:dyDescent="0.35">
      <c r="A2" s="24"/>
    </row>
    <row r="3" spans="1:66" ht="40.049999999999997" customHeight="1" thickTop="1" thickBot="1" x14ac:dyDescent="0.35">
      <c r="A3" s="75" t="s">
        <v>66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7"/>
    </row>
    <row r="4" spans="1:66" ht="18" customHeight="1" thickTop="1" thickBot="1" x14ac:dyDescent="0.35">
      <c r="A4" s="24"/>
    </row>
    <row r="5" spans="1:66" ht="18" customHeight="1" thickTop="1" thickBot="1" x14ac:dyDescent="0.35">
      <c r="A5" s="87" t="s">
        <v>54</v>
      </c>
      <c r="B5" s="85" t="s">
        <v>65</v>
      </c>
      <c r="C5" s="86"/>
      <c r="D5" s="86"/>
      <c r="E5" s="86"/>
      <c r="F5" s="86"/>
      <c r="G5" s="26"/>
      <c r="H5" s="26"/>
      <c r="I5" s="94" t="s">
        <v>64</v>
      </c>
      <c r="J5" s="95"/>
    </row>
    <row r="6" spans="1:66" ht="60" customHeight="1" thickTop="1" thickBot="1" x14ac:dyDescent="0.35">
      <c r="A6" s="88"/>
      <c r="B6" s="17" t="s">
        <v>63</v>
      </c>
      <c r="C6" s="17" t="s">
        <v>62</v>
      </c>
      <c r="D6" s="17" t="s">
        <v>61</v>
      </c>
      <c r="E6" s="17" t="s">
        <v>60</v>
      </c>
      <c r="F6" s="17" t="s">
        <v>59</v>
      </c>
      <c r="G6" s="17"/>
      <c r="H6" s="17"/>
      <c r="I6" s="17" t="s">
        <v>58</v>
      </c>
      <c r="J6" s="17" t="s">
        <v>57</v>
      </c>
      <c r="K6" s="17" t="s">
        <v>56</v>
      </c>
      <c r="L6" s="17"/>
      <c r="M6" s="17"/>
      <c r="N6" s="17"/>
      <c r="O6" s="17"/>
      <c r="P6" s="17"/>
      <c r="R6" s="17"/>
      <c r="S6" s="17"/>
      <c r="T6" s="17"/>
      <c r="U6" s="17"/>
      <c r="V6" s="17"/>
      <c r="X6" s="17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</row>
    <row r="7" spans="1:66" ht="18" customHeight="1" thickTop="1" x14ac:dyDescent="0.3">
      <c r="A7" s="7">
        <v>1948</v>
      </c>
      <c r="B7" s="5">
        <v>0.62173464059829697</v>
      </c>
      <c r="C7" s="5">
        <v>0.491571218967437</v>
      </c>
      <c r="D7" s="5">
        <v>0.31469571232795701</v>
      </c>
      <c r="E7" s="5">
        <v>0.25540429305019707</v>
      </c>
      <c r="F7" s="25"/>
      <c r="G7" s="5"/>
      <c r="H7" s="5"/>
      <c r="I7" s="5">
        <v>0.49</v>
      </c>
      <c r="J7" s="5">
        <v>0.59</v>
      </c>
      <c r="K7" s="5"/>
      <c r="L7" s="5"/>
      <c r="M7" s="5"/>
      <c r="N7" s="5"/>
      <c r="O7" s="5"/>
      <c r="P7" s="5"/>
      <c r="R7" s="5"/>
      <c r="S7" s="5"/>
      <c r="T7" s="5"/>
      <c r="U7" s="5"/>
      <c r="V7" s="5"/>
      <c r="X7" s="5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3">
        <v>0</v>
      </c>
      <c r="BN7" s="3">
        <v>0.5</v>
      </c>
    </row>
    <row r="8" spans="1:66" ht="18" customHeight="1" x14ac:dyDescent="0.3">
      <c r="A8" s="7">
        <v>1952</v>
      </c>
      <c r="B8" s="5">
        <v>0.5210421085357666</v>
      </c>
      <c r="C8" s="5">
        <v>0.36185261607170105</v>
      </c>
      <c r="D8" s="5">
        <v>0.3186056911945343</v>
      </c>
      <c r="E8" s="47">
        <v>0.25857759776690914</v>
      </c>
      <c r="F8" s="5"/>
      <c r="G8" s="5"/>
      <c r="H8" s="5"/>
      <c r="I8" s="5">
        <v>0.43</v>
      </c>
      <c r="J8" s="5">
        <v>0.69</v>
      </c>
      <c r="K8" s="5"/>
      <c r="L8" s="5"/>
      <c r="M8" s="5"/>
      <c r="N8" s="5"/>
      <c r="O8" s="5"/>
      <c r="P8" s="5"/>
      <c r="R8" s="5"/>
      <c r="S8" s="5"/>
      <c r="T8" s="5"/>
      <c r="U8" s="5"/>
      <c r="V8" s="5"/>
      <c r="X8" s="5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3">
        <v>0</v>
      </c>
      <c r="BN8" s="3">
        <v>0.5</v>
      </c>
    </row>
    <row r="9" spans="1:66" ht="18" customHeight="1" x14ac:dyDescent="0.3">
      <c r="A9" s="7">
        <v>1956</v>
      </c>
      <c r="B9" s="5">
        <v>0.44515392184257507</v>
      </c>
      <c r="C9" s="5">
        <v>0.41621190309524536</v>
      </c>
      <c r="D9" s="5">
        <v>0.33107876777648926</v>
      </c>
      <c r="E9" s="47">
        <v>0.26870063783952142</v>
      </c>
      <c r="F9" s="5"/>
      <c r="G9" s="5"/>
      <c r="H9" s="5"/>
      <c r="I9" s="5">
        <v>0.41</v>
      </c>
      <c r="J9" s="5">
        <v>0.61</v>
      </c>
      <c r="K9" s="5"/>
      <c r="L9" s="5"/>
      <c r="M9" s="5"/>
      <c r="N9" s="5"/>
      <c r="O9" s="5"/>
      <c r="P9" s="5"/>
      <c r="R9" s="5"/>
      <c r="S9" s="5"/>
      <c r="T9" s="5"/>
      <c r="U9" s="5"/>
      <c r="V9" s="5"/>
      <c r="X9" s="5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3">
        <v>0</v>
      </c>
      <c r="BN9" s="3">
        <v>0.5</v>
      </c>
    </row>
    <row r="10" spans="1:66" ht="18" customHeight="1" x14ac:dyDescent="0.3">
      <c r="A10" s="7">
        <v>1960</v>
      </c>
      <c r="B10" s="5">
        <v>0.55044335126876831</v>
      </c>
      <c r="C10" s="5">
        <v>0.47887298464775085</v>
      </c>
      <c r="D10" s="5">
        <v>0.41038158535957336</v>
      </c>
      <c r="E10" s="5">
        <v>0.33306211233139038</v>
      </c>
      <c r="F10" s="5"/>
      <c r="G10" s="5"/>
      <c r="H10" s="5"/>
      <c r="I10" s="5">
        <v>0.49</v>
      </c>
      <c r="J10" s="5">
        <v>0.68</v>
      </c>
      <c r="K10" s="5"/>
      <c r="L10" s="5"/>
      <c r="M10" s="5"/>
      <c r="N10" s="5"/>
      <c r="O10" s="5"/>
      <c r="P10" s="5"/>
      <c r="R10" s="5"/>
      <c r="S10" s="5"/>
      <c r="T10" s="5"/>
      <c r="U10" s="5"/>
      <c r="V10" s="5"/>
      <c r="X10" s="5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3"/>
      <c r="BN10" s="3"/>
    </row>
    <row r="11" spans="1:66" ht="18" customHeight="1" x14ac:dyDescent="0.3">
      <c r="A11" s="7">
        <v>1964</v>
      </c>
      <c r="B11" s="5">
        <v>0.71702909469604492</v>
      </c>
      <c r="C11" s="5">
        <v>0.57674223184585571</v>
      </c>
      <c r="D11" s="5">
        <v>0.41961237788200378</v>
      </c>
      <c r="E11" s="5">
        <v>0.48410144448280334</v>
      </c>
      <c r="F11" s="5"/>
      <c r="G11" s="5"/>
      <c r="H11" s="5"/>
      <c r="I11" s="5">
        <v>0.59</v>
      </c>
      <c r="J11" s="5">
        <v>0.94</v>
      </c>
      <c r="K11" s="5"/>
      <c r="L11" s="5"/>
      <c r="M11" s="5"/>
      <c r="N11" s="5"/>
      <c r="O11" s="5"/>
      <c r="P11" s="5"/>
      <c r="R11" s="5"/>
      <c r="S11" s="5"/>
      <c r="T11" s="5"/>
      <c r="U11" s="5"/>
      <c r="V11" s="5"/>
      <c r="X11" s="5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3">
        <v>0</v>
      </c>
      <c r="BN11" s="3">
        <v>0.5</v>
      </c>
    </row>
    <row r="12" spans="1:66" ht="18" customHeight="1" x14ac:dyDescent="0.3">
      <c r="A12" s="7">
        <v>1968</v>
      </c>
      <c r="B12" s="5">
        <v>0.59246939420700073</v>
      </c>
      <c r="C12" s="5">
        <v>0.4643254280090332</v>
      </c>
      <c r="D12" s="5">
        <v>0.35449489951133728</v>
      </c>
      <c r="E12" s="5">
        <v>0.50561064481735229</v>
      </c>
      <c r="F12" s="5"/>
      <c r="G12" s="5"/>
      <c r="H12" s="5"/>
      <c r="I12" s="6">
        <v>0.44249778985977173</v>
      </c>
      <c r="J12" s="6">
        <v>0.96976274251937866</v>
      </c>
      <c r="L12" s="5"/>
      <c r="M12" s="5"/>
      <c r="N12" s="5"/>
      <c r="O12" s="5"/>
      <c r="P12" s="5"/>
      <c r="R12" s="5"/>
      <c r="S12" s="5"/>
      <c r="T12" s="5"/>
      <c r="U12" s="5"/>
      <c r="V12" s="5"/>
      <c r="X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3">
        <v>0</v>
      </c>
      <c r="BN12" s="3">
        <v>0.5</v>
      </c>
    </row>
    <row r="13" spans="1:66" ht="18" customHeight="1" x14ac:dyDescent="0.3">
      <c r="A13" s="7">
        <v>1972</v>
      </c>
      <c r="B13" s="5">
        <v>0.3823559582233429</v>
      </c>
      <c r="C13" s="5">
        <v>0.36995086073875427</v>
      </c>
      <c r="D13" s="5">
        <v>0.38360598683357239</v>
      </c>
      <c r="E13" s="5">
        <v>0.5136987566947937</v>
      </c>
      <c r="F13" s="5"/>
      <c r="G13" s="5"/>
      <c r="H13" s="5"/>
      <c r="I13" s="5">
        <v>0.32</v>
      </c>
      <c r="J13" s="5">
        <v>0.88142514228820801</v>
      </c>
      <c r="K13" s="5">
        <v>0.64</v>
      </c>
      <c r="L13" s="5"/>
      <c r="M13" s="5"/>
      <c r="N13" s="5"/>
      <c r="O13" s="5"/>
      <c r="P13" s="5"/>
      <c r="R13" s="5"/>
      <c r="S13" s="5"/>
      <c r="T13" s="5"/>
      <c r="U13" s="5"/>
      <c r="V13" s="5"/>
      <c r="X13" s="5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3">
        <v>0</v>
      </c>
      <c r="BN13" s="3">
        <v>0.5</v>
      </c>
    </row>
    <row r="14" spans="1:66" ht="18" customHeight="1" x14ac:dyDescent="0.3">
      <c r="A14" s="7">
        <v>1976</v>
      </c>
      <c r="B14" s="5">
        <v>0.64390522241592407</v>
      </c>
      <c r="C14" s="5">
        <v>0.499502032995224</v>
      </c>
      <c r="D14" s="5">
        <v>0.36157095432281494</v>
      </c>
      <c r="E14" s="5">
        <v>0.40324729681015015</v>
      </c>
      <c r="F14" s="5"/>
      <c r="G14" s="5"/>
      <c r="H14" s="5"/>
      <c r="I14" s="5">
        <v>0.47</v>
      </c>
      <c r="J14" s="5">
        <v>0.950664222240448</v>
      </c>
      <c r="K14" s="5">
        <v>0.67</v>
      </c>
      <c r="L14" s="5"/>
      <c r="M14" s="5"/>
      <c r="N14" s="5"/>
      <c r="O14" s="5"/>
      <c r="P14" s="5"/>
      <c r="R14" s="5"/>
      <c r="S14" s="5"/>
      <c r="T14" s="5"/>
      <c r="U14" s="5"/>
      <c r="V14" s="5"/>
      <c r="X14" s="5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3">
        <v>0</v>
      </c>
      <c r="BN14" s="3">
        <v>0.5</v>
      </c>
    </row>
    <row r="15" spans="1:66" ht="18" customHeight="1" x14ac:dyDescent="0.3">
      <c r="A15" s="7">
        <v>1980</v>
      </c>
      <c r="B15" s="5">
        <v>0.66400551795959473</v>
      </c>
      <c r="C15" s="5">
        <v>0.3921884298324585</v>
      </c>
      <c r="D15" s="5">
        <v>0.30382964015007019</v>
      </c>
      <c r="E15" s="5">
        <v>0.46938785910606384</v>
      </c>
      <c r="F15" s="5"/>
      <c r="G15" s="5"/>
      <c r="H15" s="5"/>
      <c r="I15" s="5">
        <v>0.35</v>
      </c>
      <c r="J15" s="5">
        <v>0.93588167428970337</v>
      </c>
      <c r="K15" s="5">
        <v>0.55000000000000004</v>
      </c>
      <c r="L15" s="5"/>
      <c r="M15" s="5"/>
      <c r="N15" s="5"/>
      <c r="O15" s="5"/>
      <c r="P15" s="5"/>
      <c r="R15" s="5"/>
      <c r="S15" s="5"/>
      <c r="T15" s="5"/>
      <c r="U15" s="5"/>
      <c r="V15" s="5"/>
      <c r="X15" s="5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3">
        <v>0</v>
      </c>
      <c r="BN15" s="3">
        <v>0.5</v>
      </c>
    </row>
    <row r="16" spans="1:66" ht="18" customHeight="1" x14ac:dyDescent="0.3">
      <c r="A16" s="7">
        <v>1984</v>
      </c>
      <c r="B16" s="5">
        <v>0.56339836120605469</v>
      </c>
      <c r="C16" s="5">
        <v>0.36915913224220276</v>
      </c>
      <c r="D16" s="5">
        <v>0.35822582244873047</v>
      </c>
      <c r="E16" s="5">
        <v>0.49476370215415955</v>
      </c>
      <c r="F16" s="5"/>
      <c r="G16" s="5"/>
      <c r="H16" s="5"/>
      <c r="I16" s="5">
        <v>0.35</v>
      </c>
      <c r="J16" s="5">
        <v>0.91080713272094727</v>
      </c>
      <c r="K16" s="5">
        <v>0.62</v>
      </c>
      <c r="L16" s="5"/>
      <c r="M16" s="5"/>
      <c r="N16" s="5"/>
      <c r="O16" s="5"/>
      <c r="P16" s="5"/>
      <c r="R16" s="5"/>
      <c r="S16" s="5"/>
      <c r="T16" s="5"/>
      <c r="U16" s="5"/>
      <c r="V16" s="5"/>
      <c r="X16" s="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3">
        <v>0</v>
      </c>
      <c r="BN16" s="3">
        <v>0.5</v>
      </c>
    </row>
    <row r="17" spans="1:66" ht="18" customHeight="1" x14ac:dyDescent="0.3">
      <c r="A17" s="7">
        <v>1988</v>
      </c>
      <c r="B17" s="5">
        <v>0.57899916172027588</v>
      </c>
      <c r="C17" s="5">
        <v>0.45109573006629944</v>
      </c>
      <c r="D17" s="5">
        <v>0.35506856441497803</v>
      </c>
      <c r="E17" s="5">
        <v>0.53990566730499268</v>
      </c>
      <c r="F17" s="5"/>
      <c r="G17" s="5"/>
      <c r="H17" s="5"/>
      <c r="I17" s="5">
        <v>0.4</v>
      </c>
      <c r="J17" s="5">
        <v>0.91350382566452026</v>
      </c>
      <c r="K17" s="5">
        <f>(0.03*69+0.01*46)/4</f>
        <v>0.63249999999999995</v>
      </c>
      <c r="L17" s="5"/>
      <c r="M17" s="5"/>
      <c r="N17" s="5"/>
      <c r="O17" s="5"/>
      <c r="P17" s="5"/>
      <c r="R17" s="5"/>
      <c r="S17" s="5"/>
      <c r="T17" s="5"/>
      <c r="U17" s="5"/>
      <c r="V17" s="5"/>
      <c r="X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3">
        <v>0</v>
      </c>
      <c r="BN17" s="3">
        <v>0.5</v>
      </c>
    </row>
    <row r="18" spans="1:66" ht="18" customHeight="1" x14ac:dyDescent="0.3">
      <c r="A18" s="7">
        <v>1992</v>
      </c>
      <c r="B18" s="5">
        <v>0.63678348064422607</v>
      </c>
      <c r="C18" s="5">
        <v>0.55333131551742554</v>
      </c>
      <c r="D18" s="5">
        <v>0.41349220275878906</v>
      </c>
      <c r="E18" s="5">
        <v>0.57500571012496948</v>
      </c>
      <c r="F18" s="5"/>
      <c r="G18" s="5"/>
      <c r="H18" s="5"/>
      <c r="I18" s="5">
        <v>0.39</v>
      </c>
      <c r="J18" s="5">
        <v>0.93673288822174072</v>
      </c>
      <c r="K18" s="5">
        <v>0.61</v>
      </c>
      <c r="L18" s="5"/>
      <c r="M18" s="5"/>
      <c r="N18" s="5"/>
      <c r="O18" s="5"/>
      <c r="P18" s="5"/>
      <c r="R18" s="5"/>
      <c r="S18" s="5"/>
      <c r="T18" s="5"/>
      <c r="U18" s="5"/>
      <c r="V18" s="5"/>
      <c r="X18" s="5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3">
        <v>0</v>
      </c>
      <c r="BN18" s="3">
        <v>0.5</v>
      </c>
    </row>
    <row r="19" spans="1:66" ht="18" customHeight="1" x14ac:dyDescent="0.3">
      <c r="A19" s="7">
        <v>1996</v>
      </c>
      <c r="B19" s="5">
        <v>0.79566472768783569</v>
      </c>
      <c r="C19" s="5">
        <v>0.54317420721054077</v>
      </c>
      <c r="D19" s="5">
        <v>0.45021623373031616</v>
      </c>
      <c r="E19" s="5">
        <v>0.4687473475933075</v>
      </c>
      <c r="F19" s="5"/>
      <c r="G19" s="5"/>
      <c r="H19" s="5"/>
      <c r="I19" s="5">
        <v>0.43</v>
      </c>
      <c r="J19" s="5">
        <v>0.94</v>
      </c>
      <c r="K19" s="5">
        <v>0.68</v>
      </c>
      <c r="L19" s="5"/>
      <c r="M19" s="5"/>
      <c r="N19" s="5"/>
      <c r="O19" s="5"/>
      <c r="P19" s="5"/>
      <c r="R19" s="5"/>
      <c r="S19" s="5"/>
      <c r="T19" s="5"/>
      <c r="U19" s="5"/>
      <c r="V19" s="5"/>
      <c r="X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3">
        <v>0</v>
      </c>
      <c r="BN19" s="3">
        <v>0.5</v>
      </c>
    </row>
    <row r="20" spans="1:66" ht="18" customHeight="1" x14ac:dyDescent="0.3">
      <c r="A20" s="7">
        <v>2000</v>
      </c>
      <c r="B20" s="5">
        <v>0.63516002893447876</v>
      </c>
      <c r="C20" s="5">
        <v>0.49467623233795166</v>
      </c>
      <c r="D20" s="5">
        <v>0.48854067921638489</v>
      </c>
      <c r="E20" s="5">
        <v>0.44560346007347107</v>
      </c>
      <c r="F20" s="5">
        <v>0.71234756708145142</v>
      </c>
      <c r="G20" s="5"/>
      <c r="H20" s="5"/>
      <c r="I20" s="5">
        <v>0.42</v>
      </c>
      <c r="J20" s="5">
        <v>0.9</v>
      </c>
      <c r="K20" s="5">
        <v>0.6</v>
      </c>
      <c r="L20" s="5"/>
      <c r="M20" s="5"/>
      <c r="N20" s="5"/>
      <c r="O20" s="5"/>
      <c r="P20" s="5"/>
      <c r="R20" s="5"/>
      <c r="S20" s="5"/>
      <c r="T20" s="5"/>
      <c r="U20" s="5"/>
      <c r="V20" s="5"/>
      <c r="X20" s="5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3">
        <v>0</v>
      </c>
      <c r="BN20" s="3">
        <v>0.5</v>
      </c>
    </row>
    <row r="21" spans="1:66" ht="18" customHeight="1" x14ac:dyDescent="0.3">
      <c r="A21" s="7">
        <v>2004</v>
      </c>
      <c r="B21" s="5">
        <v>0.67576223611831665</v>
      </c>
      <c r="C21" s="5">
        <v>0.45405736565589905</v>
      </c>
      <c r="D21" s="5">
        <v>0.43226933479309082</v>
      </c>
      <c r="E21" s="5">
        <v>0.56974846124649048</v>
      </c>
      <c r="F21" s="5">
        <v>0.7641414999961853</v>
      </c>
      <c r="G21" s="5"/>
      <c r="H21" s="5"/>
      <c r="I21" s="5">
        <v>0.41</v>
      </c>
      <c r="J21" s="5">
        <v>0.88</v>
      </c>
      <c r="K21" s="5">
        <v>0.54</v>
      </c>
      <c r="L21" s="5"/>
      <c r="M21" s="5"/>
      <c r="N21" s="5"/>
      <c r="O21" s="5"/>
      <c r="P21" s="5"/>
      <c r="R21" s="5"/>
      <c r="S21" s="5"/>
      <c r="T21" s="5"/>
      <c r="U21" s="5"/>
      <c r="V21" s="5"/>
      <c r="X21" s="5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3">
        <v>0</v>
      </c>
      <c r="BN21" s="3">
        <v>0.5</v>
      </c>
    </row>
    <row r="22" spans="1:66" ht="18" customHeight="1" x14ac:dyDescent="0.3">
      <c r="A22" s="7">
        <v>2008</v>
      </c>
      <c r="B22" s="5">
        <v>0.71103376150131226</v>
      </c>
      <c r="C22" s="5">
        <v>0.537819504737854</v>
      </c>
      <c r="D22" s="5">
        <v>0.48735147714614868</v>
      </c>
      <c r="E22" s="5">
        <v>0.47826838493347168</v>
      </c>
      <c r="F22" s="5">
        <v>0.90265971422195435</v>
      </c>
      <c r="G22" s="5"/>
      <c r="H22" s="5"/>
      <c r="I22" s="5">
        <v>0.43</v>
      </c>
      <c r="J22" s="5">
        <v>0.95</v>
      </c>
      <c r="K22" s="5">
        <v>0.66</v>
      </c>
      <c r="L22" s="5"/>
      <c r="M22" s="5"/>
      <c r="N22" s="5"/>
      <c r="O22" s="5"/>
      <c r="P22" s="5"/>
      <c r="R22" s="5"/>
      <c r="S22" s="5"/>
      <c r="T22" s="5"/>
      <c r="U22" s="5"/>
      <c r="V22" s="5"/>
      <c r="X22" s="5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3">
        <v>0</v>
      </c>
      <c r="BN22" s="3">
        <v>0.5</v>
      </c>
    </row>
    <row r="23" spans="1:66" ht="18" customHeight="1" x14ac:dyDescent="0.3">
      <c r="A23" s="7">
        <v>2012</v>
      </c>
      <c r="B23" s="5">
        <v>0.64239948987960815</v>
      </c>
      <c r="C23" s="5">
        <v>0.50650495290756226</v>
      </c>
      <c r="D23" s="5">
        <v>0.46976795792579651</v>
      </c>
      <c r="E23" s="5">
        <v>0.58425122499465942</v>
      </c>
      <c r="F23" s="5">
        <v>0.62130105495452881</v>
      </c>
      <c r="G23" s="5"/>
      <c r="H23" s="5"/>
      <c r="I23" s="5">
        <v>0.39</v>
      </c>
      <c r="J23" s="5">
        <v>0.93</v>
      </c>
      <c r="K23" s="5">
        <v>0.7</v>
      </c>
      <c r="L23" s="5"/>
      <c r="M23" s="5"/>
      <c r="N23" s="5"/>
      <c r="O23" s="5"/>
      <c r="P23" s="5"/>
      <c r="R23" s="5"/>
      <c r="S23" s="5"/>
      <c r="T23" s="5"/>
      <c r="U23" s="5"/>
      <c r="V23" s="5"/>
      <c r="X23" s="5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3">
        <v>0</v>
      </c>
      <c r="BN23" s="3">
        <v>0.5</v>
      </c>
    </row>
    <row r="24" spans="1:66" ht="18" customHeight="1" x14ac:dyDescent="0.3">
      <c r="A24" s="7">
        <v>2016</v>
      </c>
      <c r="B24" s="5">
        <v>0.58051276206970215</v>
      </c>
      <c r="C24" s="5">
        <v>0.44848659634590149</v>
      </c>
      <c r="D24" s="5">
        <v>0.51032871007919312</v>
      </c>
      <c r="E24" s="5">
        <v>0.69769066572189331</v>
      </c>
      <c r="F24" s="5">
        <v>0.75724196434020996</v>
      </c>
      <c r="G24" s="5"/>
      <c r="H24" s="5"/>
      <c r="I24" s="5">
        <v>0.37</v>
      </c>
      <c r="J24" s="5">
        <v>0.89</v>
      </c>
      <c r="K24" s="5">
        <v>0.64</v>
      </c>
      <c r="L24" s="5"/>
      <c r="M24" s="5"/>
      <c r="N24" s="5"/>
      <c r="O24" s="5"/>
      <c r="P24" s="5"/>
      <c r="R24" s="5"/>
      <c r="S24" s="5"/>
      <c r="T24" s="5"/>
      <c r="U24" s="5"/>
      <c r="V24" s="5"/>
      <c r="X24" s="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3">
        <v>0</v>
      </c>
      <c r="BN24" s="3">
        <v>0.5</v>
      </c>
    </row>
  </sheetData>
  <mergeCells count="4">
    <mergeCell ref="A3:Y3"/>
    <mergeCell ref="A5:A6"/>
    <mergeCell ref="B5:F5"/>
    <mergeCell ref="I5:J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sqref="A1:A3"/>
    </sheetView>
  </sheetViews>
  <sheetFormatPr baseColWidth="10" defaultColWidth="8.88671875" defaultRowHeight="14.4" x14ac:dyDescent="0.3"/>
  <cols>
    <col min="2" max="2" width="11.5546875" customWidth="1"/>
    <col min="7" max="7" width="7.77734375" customWidth="1"/>
  </cols>
  <sheetData>
    <row r="1" spans="1:21" ht="15.6" x14ac:dyDescent="0.3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1" ht="15.6" x14ac:dyDescent="0.3">
      <c r="A3" s="1" t="s">
        <v>98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15.6" x14ac:dyDescent="0.3">
      <c r="B4" s="1" t="s">
        <v>84</v>
      </c>
      <c r="C4" s="1" t="s">
        <v>83</v>
      </c>
      <c r="D4" s="1" t="s">
        <v>82</v>
      </c>
      <c r="E4" s="1" t="s">
        <v>81</v>
      </c>
      <c r="F4" s="1" t="s">
        <v>80</v>
      </c>
      <c r="G4" s="1" t="s">
        <v>79</v>
      </c>
      <c r="H4" s="1" t="s">
        <v>78</v>
      </c>
      <c r="I4" s="1" t="s">
        <v>77</v>
      </c>
      <c r="J4" s="1" t="s">
        <v>76</v>
      </c>
      <c r="K4" s="1" t="s">
        <v>75</v>
      </c>
      <c r="L4" s="1" t="s">
        <v>74</v>
      </c>
      <c r="M4" s="1" t="s">
        <v>73</v>
      </c>
      <c r="N4" s="1" t="s">
        <v>72</v>
      </c>
      <c r="O4" s="1" t="s">
        <v>71</v>
      </c>
      <c r="P4" s="1" t="s">
        <v>70</v>
      </c>
      <c r="Q4" s="1" t="s">
        <v>69</v>
      </c>
      <c r="R4" s="1" t="s">
        <v>68</v>
      </c>
      <c r="S4" s="1" t="s">
        <v>67</v>
      </c>
      <c r="T4" s="1"/>
      <c r="U4" s="1"/>
    </row>
    <row r="5" spans="1:21" ht="15.6" x14ac:dyDescent="0.3">
      <c r="A5" s="1" t="s">
        <v>86</v>
      </c>
      <c r="B5" s="3">
        <v>0.61671638488769531</v>
      </c>
      <c r="C5" s="3">
        <v>0.46285703778266907</v>
      </c>
      <c r="D5" s="3">
        <v>0.455847163995107</v>
      </c>
      <c r="E5" s="3">
        <v>0.46762851874033612</v>
      </c>
      <c r="F5" s="3">
        <v>0.69139039516448975</v>
      </c>
      <c r="G5" s="3">
        <v>0.53912252187728882</v>
      </c>
      <c r="H5" s="3">
        <v>0.44538239638010663</v>
      </c>
      <c r="I5" s="3">
        <v>0.63199073076248169</v>
      </c>
      <c r="J5" s="3">
        <v>0.56897815068562829</v>
      </c>
      <c r="K5" s="3">
        <v>0.59052666028340661</v>
      </c>
      <c r="L5" s="3">
        <v>0.57268691062927246</v>
      </c>
      <c r="M5" s="3">
        <v>0.65989818175633752</v>
      </c>
      <c r="N5" s="3">
        <v>0.73417917887369788</v>
      </c>
      <c r="O5" s="3">
        <v>0.61068594455718994</v>
      </c>
      <c r="P5" s="3">
        <v>0.56965734561284387</v>
      </c>
      <c r="Q5" s="3">
        <v>0.67908793687820435</v>
      </c>
      <c r="R5" s="3">
        <v>0.64448096354802453</v>
      </c>
      <c r="S5" s="3">
        <v>0.56134426593780518</v>
      </c>
      <c r="T5" s="1"/>
      <c r="U5" s="1"/>
    </row>
    <row r="6" spans="1:21" ht="15.6" x14ac:dyDescent="0.3">
      <c r="A6" s="1" t="s">
        <v>87</v>
      </c>
      <c r="B6" s="3">
        <v>0.61671638488769531</v>
      </c>
      <c r="C6" s="3">
        <v>0.46285703778266907</v>
      </c>
      <c r="D6" s="3">
        <v>0.455847163995107</v>
      </c>
      <c r="E6" s="3">
        <v>0.46762851874033612</v>
      </c>
      <c r="F6" s="3">
        <v>0.69139039516448975</v>
      </c>
      <c r="G6" s="3">
        <v>0.53912252187728882</v>
      </c>
      <c r="H6" s="3">
        <v>0.44538239638010663</v>
      </c>
      <c r="I6" s="3">
        <v>0.63199073076248169</v>
      </c>
      <c r="J6" s="3">
        <v>0.56897815068562829</v>
      </c>
      <c r="K6" s="3">
        <v>0.59052666028340661</v>
      </c>
      <c r="L6" s="3">
        <v>0.57268691062927246</v>
      </c>
      <c r="M6" s="3">
        <v>0.65989818175633752</v>
      </c>
      <c r="N6" s="3">
        <v>0.73417917887369788</v>
      </c>
      <c r="O6" s="3">
        <v>0.61068594455718994</v>
      </c>
      <c r="P6" s="3">
        <v>0.56965734561284387</v>
      </c>
      <c r="Q6" s="3">
        <v>0.67908793687820435</v>
      </c>
      <c r="R6" s="3">
        <v>0.64448096354802453</v>
      </c>
      <c r="S6" s="3">
        <v>0.56134426593780518</v>
      </c>
      <c r="T6" s="1"/>
      <c r="U6" s="1"/>
    </row>
    <row r="7" spans="1:21" ht="15.6" x14ac:dyDescent="0.3">
      <c r="A7" s="1" t="s">
        <v>88</v>
      </c>
      <c r="B7" s="3">
        <v>0.65777001778284705</v>
      </c>
      <c r="C7" s="3">
        <v>0.47486185034116107</v>
      </c>
      <c r="D7" s="3">
        <v>0.46008612712224323</v>
      </c>
      <c r="E7" s="3">
        <v>0.47339868545532227</v>
      </c>
      <c r="F7" s="3">
        <v>0.68822360038757324</v>
      </c>
      <c r="G7" s="3">
        <v>0.50922796130180359</v>
      </c>
      <c r="H7" s="3">
        <v>0.43636621038119</v>
      </c>
      <c r="I7" s="3">
        <v>0.60543447732925415</v>
      </c>
      <c r="J7" s="3">
        <v>0.54712247848510742</v>
      </c>
      <c r="K7" s="3">
        <v>0.50234204530715942</v>
      </c>
      <c r="L7" s="3">
        <v>0.52665386597315467</v>
      </c>
      <c r="M7" s="3">
        <v>0.62993929783503211</v>
      </c>
      <c r="N7" s="3">
        <v>0.66361854473749793</v>
      </c>
      <c r="O7" s="3">
        <v>0.55854127804438269</v>
      </c>
      <c r="P7" s="3">
        <v>0.54729876915613807</v>
      </c>
      <c r="Q7" s="3">
        <v>0.64779559771219886</v>
      </c>
      <c r="R7" s="3">
        <v>0.6060614983240763</v>
      </c>
      <c r="S7" s="3">
        <v>0.56605444351832068</v>
      </c>
      <c r="T7" s="1"/>
      <c r="U7" s="1"/>
    </row>
    <row r="8" spans="1:21" ht="15.6" x14ac:dyDescent="0.3">
      <c r="A8" s="1" t="s">
        <v>89</v>
      </c>
      <c r="B8" s="3">
        <v>0.66628859440485633</v>
      </c>
      <c r="C8" s="3">
        <v>0.48771605889002484</v>
      </c>
      <c r="D8" s="3">
        <v>0.45449788371721905</v>
      </c>
      <c r="E8" s="3">
        <v>0.4971202512582143</v>
      </c>
      <c r="F8" s="3">
        <v>0.66394795974095666</v>
      </c>
      <c r="G8" s="3">
        <v>0.49763392408688861</v>
      </c>
      <c r="H8" s="3">
        <v>0.41230013966560364</v>
      </c>
      <c r="I8" s="3">
        <v>0.58541494607925415</v>
      </c>
      <c r="J8" s="3">
        <v>0.50821593403816223</v>
      </c>
      <c r="K8" s="3">
        <v>0.44546810785929364</v>
      </c>
      <c r="L8" s="3">
        <v>0.51038484772046411</v>
      </c>
      <c r="M8" s="3">
        <v>0.59323525428771973</v>
      </c>
      <c r="N8" s="3">
        <v>0.62572777271270752</v>
      </c>
      <c r="O8" s="3">
        <v>0.51895101865132653</v>
      </c>
      <c r="P8" s="3">
        <v>0.57435697317123413</v>
      </c>
      <c r="Q8" s="3">
        <v>0.62445487578709924</v>
      </c>
      <c r="R8" s="3">
        <v>0.53450190027554834</v>
      </c>
      <c r="S8" s="3">
        <v>0.52988913655281067</v>
      </c>
      <c r="T8" s="1"/>
      <c r="U8" s="1"/>
    </row>
    <row r="9" spans="1:21" ht="15.6" x14ac:dyDescent="0.3">
      <c r="A9" s="1" t="s">
        <v>91</v>
      </c>
      <c r="B9" s="3">
        <v>0.63753577073415124</v>
      </c>
      <c r="C9" s="3">
        <v>0.49176795283953351</v>
      </c>
      <c r="D9" s="3">
        <v>0.44374016920725506</v>
      </c>
      <c r="E9" s="3">
        <v>0.54250410199165344</v>
      </c>
      <c r="F9" s="3">
        <v>0.64514940977096558</v>
      </c>
      <c r="G9" s="3">
        <v>0.48456078767776489</v>
      </c>
      <c r="H9" s="3">
        <v>0.40739946564038593</v>
      </c>
      <c r="I9" s="3">
        <v>0.55618424216906226</v>
      </c>
      <c r="J9" s="3">
        <v>0.47769133249918622</v>
      </c>
      <c r="K9" s="3">
        <v>0.42095933357874554</v>
      </c>
      <c r="L9" s="3">
        <v>0.50718900561332703</v>
      </c>
      <c r="M9" s="3">
        <v>0.56985910733540857</v>
      </c>
      <c r="N9" s="3">
        <v>0.55253273248672485</v>
      </c>
      <c r="O9" s="3">
        <v>0.49555646379788715</v>
      </c>
      <c r="P9" s="3">
        <v>0.54889696836471558</v>
      </c>
      <c r="Q9" s="3">
        <v>0.56856932242711389</v>
      </c>
      <c r="R9" s="3">
        <v>0.4913141131401062</v>
      </c>
      <c r="S9" s="3">
        <v>0.49481178323427838</v>
      </c>
      <c r="T9" s="1"/>
      <c r="U9" s="1"/>
    </row>
    <row r="10" spans="1:21" ht="15.6" x14ac:dyDescent="0.3">
      <c r="A10" s="1" t="s">
        <v>92</v>
      </c>
      <c r="B10" s="3">
        <v>0.57158695658047998</v>
      </c>
      <c r="C10" s="3">
        <v>0.504404624303182</v>
      </c>
      <c r="D10" s="3">
        <v>0.44238825639088947</v>
      </c>
      <c r="E10" s="3">
        <v>0.55707840124766028</v>
      </c>
      <c r="F10" s="3">
        <v>0.64578525225321448</v>
      </c>
      <c r="G10" s="3">
        <v>0.49569968382517499</v>
      </c>
      <c r="H10" s="3">
        <v>0.3718467652797699</v>
      </c>
      <c r="I10" s="3">
        <v>0.51176797350247705</v>
      </c>
      <c r="J10" s="3">
        <v>0.38426853219668072</v>
      </c>
      <c r="K10" s="3">
        <v>0.41595051685969037</v>
      </c>
      <c r="L10" s="3">
        <v>0.48476018508275348</v>
      </c>
      <c r="M10" s="3">
        <v>0.53436818718910217</v>
      </c>
      <c r="N10" s="3">
        <v>0.51499283313751221</v>
      </c>
      <c r="O10" s="3">
        <v>0.49192235867182416</v>
      </c>
      <c r="P10" s="3">
        <v>0.50021086136500037</v>
      </c>
      <c r="Q10" s="3">
        <v>0.53919686873753869</v>
      </c>
      <c r="R10" s="3">
        <v>0.47454758485158283</v>
      </c>
      <c r="S10" s="3">
        <v>0.45846919218699139</v>
      </c>
      <c r="T10" s="1"/>
      <c r="U10" s="1"/>
    </row>
    <row r="11" spans="1:21" ht="15.6" x14ac:dyDescent="0.3">
      <c r="A11" s="1" t="s">
        <v>93</v>
      </c>
      <c r="B11" s="3">
        <v>0.50398164987564087</v>
      </c>
      <c r="C11" s="3">
        <v>0.4861176609992981</v>
      </c>
      <c r="D11" s="3">
        <v>0.43152241905530292</v>
      </c>
      <c r="E11" s="3">
        <v>0.54791333278020227</v>
      </c>
      <c r="F11" s="3">
        <v>0.61840383211771643</v>
      </c>
      <c r="G11" s="3">
        <v>0.51414773861567176</v>
      </c>
      <c r="H11" s="3">
        <v>0.36188791195551556</v>
      </c>
      <c r="I11" s="3">
        <v>0.48147920767466229</v>
      </c>
      <c r="J11" s="3">
        <v>0.37756465872128803</v>
      </c>
      <c r="K11" s="3">
        <v>0.37477177381515503</v>
      </c>
      <c r="L11" s="3">
        <v>0.4917767544587453</v>
      </c>
      <c r="M11" s="3">
        <v>0.48008288939793903</v>
      </c>
      <c r="N11" s="3">
        <v>0.50443087021509803</v>
      </c>
      <c r="O11" s="3">
        <v>0.4982905387878418</v>
      </c>
      <c r="P11" s="3">
        <v>0.42839940388997394</v>
      </c>
      <c r="Q11" s="3">
        <v>0.49711002906163532</v>
      </c>
      <c r="R11" s="3">
        <v>0.45335601766904193</v>
      </c>
      <c r="S11" s="3">
        <v>0.45248051484425861</v>
      </c>
      <c r="T11" s="1"/>
      <c r="U11" s="1"/>
    </row>
    <row r="12" spans="1:21" ht="15.6" x14ac:dyDescent="0.3">
      <c r="A12" s="1" t="s">
        <v>94</v>
      </c>
      <c r="B12" s="3">
        <v>0.45044242342313129</v>
      </c>
      <c r="C12" s="3">
        <v>0.44868066906929016</v>
      </c>
      <c r="D12" s="3">
        <v>0.43664370973904926</v>
      </c>
      <c r="E12" s="3">
        <v>0.52825347582499182</v>
      </c>
      <c r="F12" s="3">
        <v>0.57456235090891516</v>
      </c>
      <c r="G12" s="3">
        <v>0.52065067489941919</v>
      </c>
      <c r="H12" s="3">
        <v>0.36828979849815369</v>
      </c>
      <c r="I12" s="3">
        <v>0.46458998322486877</v>
      </c>
      <c r="J12" s="3">
        <v>0.3720511794090271</v>
      </c>
      <c r="K12" s="3">
        <v>0.35347561041514081</v>
      </c>
      <c r="L12" s="3">
        <v>0.41914103428522748</v>
      </c>
      <c r="M12" s="3">
        <v>0.46532616019248962</v>
      </c>
      <c r="N12" s="3">
        <v>0.47987817724545795</v>
      </c>
      <c r="O12" s="3">
        <v>0.49836188554763794</v>
      </c>
      <c r="P12" s="3">
        <v>0.41439363360404968</v>
      </c>
      <c r="Q12" s="3">
        <v>0.47989129026730853</v>
      </c>
      <c r="R12" s="3">
        <v>0.47056653102238971</v>
      </c>
      <c r="S12" s="3">
        <v>0.46581013997395831</v>
      </c>
      <c r="T12" s="1"/>
      <c r="U12" s="1"/>
    </row>
    <row r="13" spans="1:21" ht="15.6" x14ac:dyDescent="0.3">
      <c r="A13" s="1" t="s">
        <v>95</v>
      </c>
      <c r="B13" s="3">
        <v>0.39255067706108093</v>
      </c>
      <c r="C13" s="3">
        <v>0.37414767344792682</v>
      </c>
      <c r="D13" s="3">
        <v>0.39328907926877338</v>
      </c>
      <c r="E13" s="3">
        <v>0.47861181696256</v>
      </c>
      <c r="F13" s="3">
        <v>0.48113024036089574</v>
      </c>
      <c r="G13" s="3">
        <v>0.47403793533643085</v>
      </c>
      <c r="H13" s="3">
        <v>0.33356767892837524</v>
      </c>
      <c r="I13" s="3">
        <v>0.40676862001419067</v>
      </c>
      <c r="J13" s="3">
        <v>0.36369474728902179</v>
      </c>
      <c r="K13" s="3">
        <v>0.30572562913099927</v>
      </c>
      <c r="L13" s="3">
        <v>0.36378916104634601</v>
      </c>
      <c r="M13" s="3">
        <v>0.43952723344167072</v>
      </c>
      <c r="N13" s="3">
        <v>0.45696652928988141</v>
      </c>
      <c r="O13" s="3">
        <v>0.45965100328127545</v>
      </c>
      <c r="P13" s="3">
        <v>0.41127540667851764</v>
      </c>
      <c r="Q13" s="3">
        <v>0.40415054559707642</v>
      </c>
      <c r="R13" s="3">
        <v>0.46675300598144531</v>
      </c>
      <c r="S13" s="3">
        <v>0.52540754278500879</v>
      </c>
      <c r="T13" s="1"/>
      <c r="U13" s="1"/>
    </row>
    <row r="14" spans="1:21" ht="15.6" x14ac:dyDescent="0.3">
      <c r="A14" s="1" t="s">
        <v>90</v>
      </c>
      <c r="B14" s="3">
        <v>0.30050846934318542</v>
      </c>
      <c r="C14" s="3">
        <v>0.3018365204334259</v>
      </c>
      <c r="D14" s="3">
        <v>0.29019084572792053</v>
      </c>
      <c r="E14" s="3">
        <v>0.38117644190788269</v>
      </c>
      <c r="F14" s="3">
        <v>0.38369047045707699</v>
      </c>
      <c r="G14" s="3">
        <v>0.34789463877677917</v>
      </c>
      <c r="H14" s="3">
        <v>0.24145635962486267</v>
      </c>
      <c r="I14" s="3">
        <v>0.28853055834770203</v>
      </c>
      <c r="J14" s="3">
        <v>0.292115718126297</v>
      </c>
      <c r="K14" s="3">
        <v>0.24414275586605072</v>
      </c>
      <c r="L14" s="3">
        <v>0.27525970339775085</v>
      </c>
      <c r="M14" s="3">
        <v>0.41194278001785278</v>
      </c>
      <c r="N14" s="3">
        <v>0.43846148252487183</v>
      </c>
      <c r="O14" s="3">
        <v>0.37309086322784424</v>
      </c>
      <c r="P14" s="3">
        <v>0.36805614829063416</v>
      </c>
      <c r="Q14" s="3">
        <v>0.29527285695075989</v>
      </c>
      <c r="R14" s="3">
        <v>0.47615969181060791</v>
      </c>
      <c r="S14" s="3">
        <v>0.59146589040756226</v>
      </c>
      <c r="T14" s="1"/>
      <c r="U14" s="1"/>
    </row>
    <row r="15" spans="1:21" ht="15.6" x14ac:dyDescent="0.3">
      <c r="A15" s="1" t="s">
        <v>96</v>
      </c>
      <c r="B15" s="3">
        <v>0.22137496196067002</v>
      </c>
      <c r="C15" s="3">
        <v>0.26700535416603088</v>
      </c>
      <c r="D15" s="3">
        <v>0.24716231226921082</v>
      </c>
      <c r="E15" s="3">
        <v>0.26286780834197998</v>
      </c>
      <c r="F15" s="3">
        <v>0.28462122678756702</v>
      </c>
      <c r="G15" s="3">
        <v>0.23509391398848967</v>
      </c>
      <c r="H15" s="3">
        <v>0.19663316011428833</v>
      </c>
      <c r="I15" s="3">
        <v>0.22755666077136993</v>
      </c>
      <c r="J15" s="3">
        <v>0.18261294066905975</v>
      </c>
      <c r="K15" s="3">
        <v>0.17729222774505615</v>
      </c>
      <c r="L15" s="3">
        <v>0.22654424607753754</v>
      </c>
      <c r="M15" s="3">
        <v>0.42028349637985229</v>
      </c>
      <c r="N15" s="3">
        <v>0.44123637676239014</v>
      </c>
      <c r="O15" s="3">
        <v>0.3207123875617981</v>
      </c>
      <c r="P15" s="3">
        <v>0.36805614829063416</v>
      </c>
      <c r="Q15" s="3">
        <v>0.2645719051361084</v>
      </c>
      <c r="R15" s="3">
        <v>0.44993191957473755</v>
      </c>
      <c r="S15" s="3">
        <v>0.58941471576690674</v>
      </c>
      <c r="T15" s="1"/>
      <c r="U15" s="1"/>
    </row>
    <row r="16" spans="1:21" ht="15.6" x14ac:dyDescent="0.3">
      <c r="A16" s="1" t="s">
        <v>97</v>
      </c>
      <c r="B16" s="3">
        <v>0.20598401064402769</v>
      </c>
      <c r="C16" s="3">
        <v>0.24844197928905487</v>
      </c>
      <c r="D16" s="3">
        <v>0.24716232717037201</v>
      </c>
      <c r="E16" s="3">
        <v>0.24724018573760986</v>
      </c>
      <c r="F16" s="3">
        <v>0.22462122678756699</v>
      </c>
      <c r="G16" s="3">
        <v>0.21874916138869663</v>
      </c>
      <c r="H16" s="3">
        <v>0.18296236659837925</v>
      </c>
      <c r="I16" s="3">
        <v>0.21173593083565084</v>
      </c>
      <c r="J16" s="3">
        <v>0.16991689385900666</v>
      </c>
      <c r="K16" s="3">
        <v>0.14046241343021393</v>
      </c>
      <c r="L16" s="3">
        <v>0.21079390361981967</v>
      </c>
      <c r="M16" s="3">
        <v>0.39106355761767309</v>
      </c>
      <c r="N16" s="3">
        <v>0.41055970251822649</v>
      </c>
      <c r="O16" s="3">
        <v>0.29841506585978594</v>
      </c>
      <c r="P16" s="3">
        <v>0.34246728218779798</v>
      </c>
      <c r="Q16" s="3">
        <v>0.24617771423196902</v>
      </c>
      <c r="R16" s="3">
        <v>0.44141796231269836</v>
      </c>
      <c r="S16" s="3">
        <v>0.57420939207077026</v>
      </c>
      <c r="T16" s="1"/>
      <c r="U16" s="1"/>
    </row>
    <row r="17" spans="1:21" ht="15.6" x14ac:dyDescent="0.3">
      <c r="A17" s="1" t="s">
        <v>99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1"/>
      <c r="U17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0"/>
  <sheetViews>
    <sheetView workbookViewId="0">
      <pane xSplit="1" ySplit="6" topLeftCell="AB12" activePane="bottomRight" state="frozen"/>
      <selection pane="topRight"/>
      <selection pane="bottomLeft"/>
      <selection pane="bottomRight" activeCell="AO24" sqref="AO24"/>
    </sheetView>
  </sheetViews>
  <sheetFormatPr baseColWidth="10" defaultRowHeight="14.4" x14ac:dyDescent="0.3"/>
  <cols>
    <col min="1" max="1" width="10.77734375" customWidth="1"/>
    <col min="2" max="2" width="12.5546875" customWidth="1"/>
    <col min="3" max="6" width="11.21875" customWidth="1"/>
    <col min="7" max="12" width="10.77734375" customWidth="1"/>
  </cols>
  <sheetData>
    <row r="1" spans="1:70" ht="18" customHeight="1" x14ac:dyDescent="0.3">
      <c r="A1" s="29" t="s">
        <v>160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70" ht="18" customHeight="1" thickBot="1" x14ac:dyDescent="0.35">
      <c r="A2" s="49" t="s">
        <v>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spans="1:70" ht="40.049999999999997" customHeight="1" thickTop="1" thickBot="1" x14ac:dyDescent="0.35">
      <c r="A3" s="75" t="s">
        <v>148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43"/>
      <c r="V3" s="43"/>
      <c r="W3" s="43"/>
      <c r="X3" s="43"/>
      <c r="Y3" s="43"/>
      <c r="Z3" s="43"/>
      <c r="AA3" s="43"/>
      <c r="AB3" s="43"/>
      <c r="AC3" s="43"/>
      <c r="AD3" s="43"/>
    </row>
    <row r="4" spans="1:70" ht="18" customHeight="1" thickTop="1" thickBot="1" x14ac:dyDescent="0.3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U4" s="49"/>
    </row>
    <row r="5" spans="1:70" ht="18" customHeight="1" thickTop="1" thickBot="1" x14ac:dyDescent="0.35">
      <c r="A5" s="78" t="s">
        <v>54</v>
      </c>
      <c r="B5" s="80" t="s">
        <v>147</v>
      </c>
      <c r="C5" s="80"/>
      <c r="D5" s="80"/>
      <c r="E5" s="80"/>
      <c r="F5" s="80"/>
      <c r="G5" s="80"/>
      <c r="H5" s="80" t="s">
        <v>146</v>
      </c>
      <c r="I5" s="80"/>
      <c r="J5" s="81" t="s">
        <v>145</v>
      </c>
      <c r="K5" s="82"/>
      <c r="L5" s="83"/>
      <c r="M5" s="81" t="s">
        <v>144</v>
      </c>
      <c r="N5" s="82"/>
      <c r="O5" s="83"/>
      <c r="P5" s="64" t="s">
        <v>143</v>
      </c>
      <c r="Q5" s="63"/>
      <c r="R5" s="63"/>
      <c r="S5" s="63"/>
      <c r="T5" s="71"/>
      <c r="U5" s="73" t="s">
        <v>142</v>
      </c>
      <c r="V5" s="74"/>
      <c r="W5" s="74"/>
      <c r="X5" s="74"/>
      <c r="Y5" s="74"/>
      <c r="Z5" s="81" t="s">
        <v>141</v>
      </c>
      <c r="AA5" s="82"/>
      <c r="AB5" s="82"/>
      <c r="AC5" s="82"/>
      <c r="AD5" s="61"/>
      <c r="AE5" s="81" t="s">
        <v>140</v>
      </c>
      <c r="AF5" s="82"/>
      <c r="AG5" s="82"/>
      <c r="AH5" s="82"/>
      <c r="AI5" s="70"/>
      <c r="AJ5" s="81" t="s">
        <v>139</v>
      </c>
      <c r="AK5" s="82"/>
      <c r="AL5" s="82"/>
      <c r="AM5" s="82"/>
      <c r="AN5" s="70"/>
      <c r="AO5" s="70"/>
      <c r="AP5" s="70"/>
      <c r="AQ5" s="70"/>
      <c r="AR5" s="70"/>
      <c r="AS5" s="70"/>
    </row>
    <row r="6" spans="1:70" ht="60" customHeight="1" thickTop="1" thickBot="1" x14ac:dyDescent="0.35">
      <c r="A6" s="79"/>
      <c r="B6" s="60" t="s">
        <v>138</v>
      </c>
      <c r="C6" s="60" t="s">
        <v>137</v>
      </c>
      <c r="D6" s="60" t="s">
        <v>136</v>
      </c>
      <c r="E6" s="60" t="s">
        <v>135</v>
      </c>
      <c r="F6" s="60" t="s">
        <v>134</v>
      </c>
      <c r="G6" s="60" t="s">
        <v>37</v>
      </c>
      <c r="H6" s="60" t="s">
        <v>133</v>
      </c>
      <c r="I6" s="60" t="s">
        <v>132</v>
      </c>
      <c r="J6" s="59" t="s">
        <v>131</v>
      </c>
      <c r="K6" s="59"/>
      <c r="L6" s="59"/>
      <c r="M6" s="59" t="s">
        <v>130</v>
      </c>
      <c r="N6" s="59"/>
      <c r="O6" s="59"/>
      <c r="P6" s="59" t="s">
        <v>129</v>
      </c>
      <c r="Q6" s="59" t="s">
        <v>28</v>
      </c>
      <c r="R6" s="59" t="s">
        <v>30</v>
      </c>
      <c r="S6" s="59" t="s">
        <v>128</v>
      </c>
      <c r="U6" s="59" t="s">
        <v>129</v>
      </c>
      <c r="V6" s="59" t="s">
        <v>28</v>
      </c>
      <c r="W6" s="59" t="s">
        <v>30</v>
      </c>
      <c r="X6" s="59" t="s">
        <v>128</v>
      </c>
      <c r="Y6" s="59"/>
      <c r="Z6" s="59" t="s">
        <v>127</v>
      </c>
      <c r="AA6" s="59" t="s">
        <v>28</v>
      </c>
      <c r="AB6" s="59" t="s">
        <v>126</v>
      </c>
      <c r="AC6" s="59"/>
      <c r="AD6" s="59"/>
      <c r="AE6" s="59" t="s">
        <v>125</v>
      </c>
      <c r="AF6" s="59" t="s">
        <v>28</v>
      </c>
      <c r="AG6" s="59" t="s">
        <v>124</v>
      </c>
      <c r="AH6" s="59" t="s">
        <v>123</v>
      </c>
      <c r="AI6" s="58"/>
      <c r="AJ6" s="59" t="s">
        <v>122</v>
      </c>
      <c r="AK6" s="59" t="s">
        <v>28</v>
      </c>
      <c r="AL6" s="59" t="s">
        <v>121</v>
      </c>
      <c r="AM6" s="59" t="s">
        <v>120</v>
      </c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</row>
    <row r="7" spans="1:70" ht="18" customHeight="1" thickTop="1" x14ac:dyDescent="0.3">
      <c r="A7" s="57">
        <v>1945</v>
      </c>
      <c r="B7" s="69">
        <v>0.47699999999999998</v>
      </c>
      <c r="C7" s="69">
        <v>0.36199999999999999</v>
      </c>
      <c r="D7" s="69">
        <v>0.09</v>
      </c>
      <c r="E7" s="69">
        <v>1E-3</v>
      </c>
      <c r="F7" s="69">
        <v>0</v>
      </c>
      <c r="G7" s="56">
        <f>1-B7-C7-D7-E7-F7</f>
        <v>7.0000000000000034E-2</v>
      </c>
      <c r="H7" s="56">
        <f>B7/($B7+$C7)</f>
        <v>0.56853396901072706</v>
      </c>
      <c r="I7" s="55">
        <f>C7/($B7+$C7)</f>
        <v>0.43146603098927294</v>
      </c>
      <c r="J7" s="52"/>
      <c r="K7" s="52"/>
      <c r="L7" s="52"/>
      <c r="M7" s="52"/>
      <c r="N7" s="52"/>
      <c r="O7" s="52"/>
      <c r="P7" s="52"/>
      <c r="Q7" s="52"/>
      <c r="R7" s="52"/>
      <c r="S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>
        <v>0.5</v>
      </c>
      <c r="AW7" s="51">
        <v>0</v>
      </c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0">
        <v>0</v>
      </c>
      <c r="BR7" s="50">
        <v>0.5</v>
      </c>
    </row>
    <row r="8" spans="1:70" ht="18" customHeight="1" x14ac:dyDescent="0.3">
      <c r="A8" s="54">
        <f t="shared" ref="A8:A39" si="0">A7+1</f>
        <v>1946</v>
      </c>
      <c r="B8" s="69"/>
      <c r="C8" s="69"/>
      <c r="D8" s="69"/>
      <c r="E8" s="69"/>
      <c r="F8" s="69"/>
      <c r="G8" s="69"/>
      <c r="H8" s="69"/>
      <c r="I8" s="69"/>
      <c r="J8" s="52"/>
      <c r="K8" s="52"/>
      <c r="L8" s="52"/>
      <c r="M8" s="52"/>
      <c r="N8" s="52"/>
      <c r="O8" s="52"/>
      <c r="P8" s="52"/>
      <c r="Q8" s="52"/>
      <c r="R8" s="52"/>
      <c r="S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>
        <v>0.5</v>
      </c>
      <c r="AW8" s="51">
        <v>0</v>
      </c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0">
        <v>0</v>
      </c>
      <c r="BR8" s="50">
        <v>0.5</v>
      </c>
    </row>
    <row r="9" spans="1:70" ht="18" customHeight="1" x14ac:dyDescent="0.3">
      <c r="A9" s="54">
        <f t="shared" si="0"/>
        <v>1947</v>
      </c>
      <c r="B9" s="56"/>
      <c r="C9" s="56"/>
      <c r="D9" s="56"/>
      <c r="E9" s="56"/>
      <c r="F9" s="56"/>
      <c r="G9" s="56"/>
      <c r="H9" s="56"/>
      <c r="I9" s="55"/>
      <c r="J9" s="52"/>
      <c r="K9" s="52"/>
      <c r="L9" s="52"/>
      <c r="M9" s="52"/>
      <c r="N9" s="52"/>
      <c r="O9" s="52"/>
      <c r="P9" s="52"/>
      <c r="Q9" s="52"/>
      <c r="R9" s="52"/>
      <c r="S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>
        <v>0.5</v>
      </c>
      <c r="AW9" s="51">
        <v>0</v>
      </c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0">
        <v>0</v>
      </c>
      <c r="BR9" s="50">
        <v>0.5</v>
      </c>
    </row>
    <row r="10" spans="1:70" ht="18" customHeight="1" x14ac:dyDescent="0.3">
      <c r="A10" s="54">
        <f t="shared" si="0"/>
        <v>1948</v>
      </c>
      <c r="B10" s="56"/>
      <c r="C10" s="56"/>
      <c r="D10" s="56"/>
      <c r="E10" s="56"/>
      <c r="F10" s="56"/>
      <c r="G10" s="56"/>
      <c r="H10" s="56"/>
      <c r="I10" s="55"/>
      <c r="J10" s="52"/>
      <c r="K10" s="52"/>
      <c r="L10" s="52"/>
      <c r="M10" s="52"/>
      <c r="N10" s="52"/>
      <c r="O10" s="52"/>
      <c r="P10" s="52"/>
      <c r="Q10" s="52"/>
      <c r="R10" s="52"/>
      <c r="S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>
        <v>0.5</v>
      </c>
      <c r="AW10" s="51">
        <v>0</v>
      </c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0">
        <v>0</v>
      </c>
      <c r="BR10" s="50">
        <v>0.5</v>
      </c>
    </row>
    <row r="11" spans="1:70" ht="18" customHeight="1" x14ac:dyDescent="0.3">
      <c r="A11" s="54">
        <f t="shared" si="0"/>
        <v>1949</v>
      </c>
      <c r="B11" s="56"/>
      <c r="C11" s="56"/>
      <c r="D11" s="56"/>
      <c r="E11" s="56"/>
      <c r="F11" s="56"/>
      <c r="G11" s="56"/>
      <c r="H11" s="56"/>
      <c r="I11" s="55"/>
      <c r="J11" s="52"/>
      <c r="K11" s="52"/>
      <c r="L11" s="52"/>
      <c r="M11" s="52"/>
      <c r="N11" s="52"/>
      <c r="O11" s="52"/>
      <c r="P11" s="52"/>
      <c r="Q11" s="52"/>
      <c r="R11" s="52"/>
      <c r="S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>
        <v>0.5</v>
      </c>
      <c r="AW11" s="51">
        <v>0</v>
      </c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0">
        <v>0</v>
      </c>
      <c r="BR11" s="50">
        <v>0.5</v>
      </c>
    </row>
    <row r="12" spans="1:70" ht="18" customHeight="1" x14ac:dyDescent="0.3">
      <c r="A12" s="54">
        <f t="shared" si="0"/>
        <v>1950</v>
      </c>
      <c r="B12" s="69">
        <v>0.46100000000000002</v>
      </c>
      <c r="C12" s="69">
        <v>0.434</v>
      </c>
      <c r="D12" s="69">
        <v>9.0999999999999998E-2</v>
      </c>
      <c r="E12" s="69">
        <v>2.9999999999999997E-4</v>
      </c>
      <c r="F12" s="69">
        <v>0</v>
      </c>
      <c r="G12" s="56">
        <f>1-B12-C12-D12-E12-F12</f>
        <v>1.3699999999999929E-2</v>
      </c>
      <c r="H12" s="56">
        <f>B12/($B12+$C12)</f>
        <v>0.51508379888268163</v>
      </c>
      <c r="I12" s="55">
        <f>C12/($B12+$C12)</f>
        <v>0.48491620111731842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>
        <v>0.5</v>
      </c>
      <c r="AW12" s="51">
        <v>0</v>
      </c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0">
        <v>0</v>
      </c>
      <c r="BR12" s="50">
        <v>0.5</v>
      </c>
    </row>
    <row r="13" spans="1:70" ht="18" customHeight="1" x14ac:dyDescent="0.3">
      <c r="A13" s="54">
        <f t="shared" si="0"/>
        <v>1951</v>
      </c>
      <c r="B13" s="69">
        <v>0.48799999999999999</v>
      </c>
      <c r="C13" s="69">
        <v>0.48</v>
      </c>
      <c r="D13" s="69">
        <v>2.5000000000000001E-2</v>
      </c>
      <c r="E13" s="69">
        <v>2.9999999999999997E-4</v>
      </c>
      <c r="F13" s="69">
        <v>0</v>
      </c>
      <c r="G13" s="56">
        <f>1-B13-C13-D13-E13-F13</f>
        <v>6.7000000000000271E-3</v>
      </c>
      <c r="H13" s="56">
        <f>B13/($B13+$C13)</f>
        <v>0.50413223140495866</v>
      </c>
      <c r="I13" s="55">
        <f>C13/($B13+$C13)</f>
        <v>0.49586776859504134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>
        <v>0.5</v>
      </c>
      <c r="AW13" s="51">
        <v>0</v>
      </c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0">
        <v>0</v>
      </c>
      <c r="BR13" s="50">
        <v>0.5</v>
      </c>
    </row>
    <row r="14" spans="1:70" ht="18" customHeight="1" x14ac:dyDescent="0.3">
      <c r="A14" s="54">
        <f t="shared" si="0"/>
        <v>1952</v>
      </c>
      <c r="B14" s="56"/>
      <c r="C14" s="56"/>
      <c r="D14" s="56"/>
      <c r="E14" s="56"/>
      <c r="F14" s="56"/>
      <c r="G14" s="56"/>
      <c r="H14" s="56"/>
      <c r="I14" s="55"/>
      <c r="J14" s="52"/>
      <c r="K14" s="52"/>
      <c r="L14" s="52"/>
      <c r="M14" s="52"/>
      <c r="N14" s="52"/>
      <c r="O14" s="52"/>
      <c r="P14" s="52"/>
      <c r="Q14" s="52"/>
      <c r="R14" s="52"/>
      <c r="S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>
        <v>0.5</v>
      </c>
      <c r="AW14" s="51">
        <v>0</v>
      </c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0">
        <v>0</v>
      </c>
      <c r="BR14" s="50">
        <v>0.5</v>
      </c>
    </row>
    <row r="15" spans="1:70" ht="18" customHeight="1" x14ac:dyDescent="0.3">
      <c r="A15" s="54">
        <f t="shared" si="0"/>
        <v>1953</v>
      </c>
      <c r="B15" s="56"/>
      <c r="C15" s="56"/>
      <c r="D15" s="56"/>
      <c r="E15" s="56"/>
      <c r="F15" s="56"/>
      <c r="G15" s="56"/>
      <c r="H15" s="56"/>
      <c r="I15" s="55"/>
      <c r="J15" s="52"/>
      <c r="K15" s="52"/>
      <c r="L15" s="52"/>
      <c r="M15" s="52"/>
      <c r="N15" s="52"/>
      <c r="O15" s="52"/>
      <c r="P15" s="52"/>
      <c r="Q15" s="52"/>
      <c r="R15" s="52"/>
      <c r="S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>
        <v>0.5</v>
      </c>
      <c r="AW15" s="51">
        <v>0</v>
      </c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0">
        <v>0</v>
      </c>
      <c r="BR15" s="50">
        <v>0.5</v>
      </c>
    </row>
    <row r="16" spans="1:70" ht="18" customHeight="1" x14ac:dyDescent="0.3">
      <c r="A16" s="54">
        <f t="shared" si="0"/>
        <v>1954</v>
      </c>
      <c r="B16" s="56"/>
      <c r="C16" s="56"/>
      <c r="D16" s="56"/>
      <c r="E16" s="56"/>
      <c r="F16" s="56"/>
      <c r="G16" s="56"/>
      <c r="H16" s="56"/>
      <c r="I16" s="55"/>
      <c r="J16" s="52"/>
      <c r="K16" s="52"/>
      <c r="L16" s="52"/>
      <c r="M16" s="52"/>
      <c r="N16" s="52"/>
      <c r="O16" s="52"/>
      <c r="P16" s="52"/>
      <c r="Q16" s="52"/>
      <c r="R16" s="52"/>
      <c r="S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>
        <v>0.5</v>
      </c>
      <c r="AW16" s="51">
        <v>0</v>
      </c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0">
        <v>0</v>
      </c>
      <c r="BR16" s="50">
        <v>0.5</v>
      </c>
    </row>
    <row r="17" spans="1:70" ht="18" customHeight="1" x14ac:dyDescent="0.3">
      <c r="A17" s="54">
        <f t="shared" si="0"/>
        <v>1955</v>
      </c>
      <c r="B17" s="56">
        <v>0.46400000000000002</v>
      </c>
      <c r="C17" s="56">
        <v>0.497</v>
      </c>
      <c r="D17" s="56">
        <v>2.7E-2</v>
      </c>
      <c r="E17" s="56">
        <v>1E-3</v>
      </c>
      <c r="F17" s="56">
        <v>0</v>
      </c>
      <c r="G17" s="56">
        <f>1-B17-C17-D17-E17-F17</f>
        <v>1.1000000000000034E-2</v>
      </c>
      <c r="H17" s="56">
        <f>B17/($B17+$C17)</f>
        <v>0.48283038501560871</v>
      </c>
      <c r="I17" s="55">
        <f>C17/($B17+$C17)</f>
        <v>0.51716961498439118</v>
      </c>
      <c r="J17" s="52">
        <v>-0.10852126824108131</v>
      </c>
      <c r="K17" s="52"/>
      <c r="L17" s="52"/>
      <c r="M17" s="52">
        <v>4.6714331317698476E-3</v>
      </c>
      <c r="N17" s="52"/>
      <c r="O17" s="52"/>
      <c r="P17" s="52">
        <v>-0.25602699076273833</v>
      </c>
      <c r="Q17" s="52">
        <v>-0.30261155270230355</v>
      </c>
      <c r="R17" s="52">
        <v>-0.21363789976157865</v>
      </c>
      <c r="S17" s="52">
        <v>-0.16876282488275435</v>
      </c>
      <c r="U17" s="52">
        <v>-0.20168490358877816</v>
      </c>
      <c r="V17" s="52">
        <v>-0.21577086486435737</v>
      </c>
      <c r="W17" s="52">
        <v>-7.199467683962063E-2</v>
      </c>
      <c r="Y17" s="52"/>
      <c r="Z17" s="52">
        <v>-0.25273054709490234</v>
      </c>
      <c r="AA17" s="52">
        <v>-0.29731695209154574</v>
      </c>
      <c r="AB17" s="52">
        <v>-0.20734228983618197</v>
      </c>
      <c r="AC17" s="52"/>
      <c r="AD17" s="52"/>
      <c r="AE17" s="52">
        <v>-0.28898231919446227</v>
      </c>
      <c r="AF17" s="52">
        <v>-0.30474617941109022</v>
      </c>
      <c r="AG17" s="52">
        <v>-0.20392825578793672</v>
      </c>
      <c r="AH17" s="52">
        <v>-0.1125910350988101</v>
      </c>
      <c r="AI17" s="52"/>
      <c r="AJ17" s="52">
        <v>-0.29577498450164275</v>
      </c>
      <c r="AK17" s="52">
        <v>-0.2895801828464708</v>
      </c>
      <c r="AL17" s="52">
        <v>-0.23455140819437981</v>
      </c>
      <c r="AM17" s="52">
        <v>-0.19811671685295124</v>
      </c>
      <c r="AN17" s="52"/>
      <c r="AQ17" s="52"/>
      <c r="AS17" s="52"/>
      <c r="AT17" s="52"/>
      <c r="AV17" s="52">
        <v>0.5</v>
      </c>
      <c r="AW17" s="51">
        <v>0</v>
      </c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0">
        <v>0</v>
      </c>
      <c r="BR17" s="50">
        <v>0.5</v>
      </c>
    </row>
    <row r="18" spans="1:70" ht="18" customHeight="1" x14ac:dyDescent="0.3">
      <c r="A18" s="54">
        <f t="shared" si="0"/>
        <v>1956</v>
      </c>
      <c r="B18" s="56"/>
      <c r="C18" s="56"/>
      <c r="D18" s="56"/>
      <c r="E18" s="56"/>
      <c r="F18" s="56"/>
      <c r="G18" s="56"/>
      <c r="H18" s="56"/>
      <c r="I18" s="55"/>
      <c r="J18" s="52"/>
      <c r="K18" s="52"/>
      <c r="L18" s="52"/>
      <c r="M18" s="52"/>
      <c r="N18" s="52"/>
      <c r="O18" s="52"/>
      <c r="P18" s="52"/>
      <c r="Q18" s="52"/>
      <c r="R18" s="52"/>
      <c r="S18" s="52"/>
      <c r="U18" s="52"/>
      <c r="V18" s="52"/>
      <c r="W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Q18" s="52"/>
      <c r="AS18" s="52"/>
      <c r="AT18" s="52"/>
      <c r="AV18" s="52">
        <v>0.5</v>
      </c>
      <c r="AW18" s="51">
        <v>0</v>
      </c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0">
        <v>0</v>
      </c>
      <c r="BR18" s="50">
        <v>0.5</v>
      </c>
    </row>
    <row r="19" spans="1:70" ht="18" customHeight="1" x14ac:dyDescent="0.3">
      <c r="A19" s="54">
        <f t="shared" si="0"/>
        <v>1957</v>
      </c>
      <c r="B19" s="56"/>
      <c r="C19" s="56"/>
      <c r="D19" s="56"/>
      <c r="E19" s="56"/>
      <c r="F19" s="56"/>
      <c r="G19" s="56"/>
      <c r="H19" s="56"/>
      <c r="I19" s="55"/>
      <c r="J19" s="52"/>
      <c r="K19" s="52"/>
      <c r="L19" s="52"/>
      <c r="M19" s="52"/>
      <c r="N19" s="52"/>
      <c r="O19" s="52"/>
      <c r="P19" s="52"/>
      <c r="Q19" s="52"/>
      <c r="R19" s="52"/>
      <c r="S19" s="52"/>
      <c r="U19" s="52"/>
      <c r="V19" s="52"/>
      <c r="W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Q19" s="52"/>
      <c r="AS19" s="52"/>
      <c r="AT19" s="52"/>
      <c r="AV19" s="52">
        <v>0.5</v>
      </c>
      <c r="AW19" s="51">
        <v>0</v>
      </c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0">
        <v>0</v>
      </c>
      <c r="BR19" s="50">
        <v>0.5</v>
      </c>
    </row>
    <row r="20" spans="1:70" ht="18" customHeight="1" x14ac:dyDescent="0.3">
      <c r="A20" s="54">
        <f t="shared" si="0"/>
        <v>1958</v>
      </c>
      <c r="B20" s="56"/>
      <c r="C20" s="56"/>
      <c r="D20" s="56"/>
      <c r="E20" s="56"/>
      <c r="F20" s="56"/>
      <c r="G20" s="56"/>
      <c r="H20" s="56"/>
      <c r="I20" s="55"/>
      <c r="J20" s="52"/>
      <c r="K20" s="52"/>
      <c r="L20" s="52"/>
      <c r="M20" s="52"/>
      <c r="N20" s="52"/>
      <c r="O20" s="52"/>
      <c r="P20" s="52"/>
      <c r="Q20" s="52"/>
      <c r="R20" s="52"/>
      <c r="S20" s="52"/>
      <c r="U20" s="52"/>
      <c r="V20" s="52"/>
      <c r="W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Q20" s="52"/>
      <c r="AS20" s="52"/>
      <c r="AT20" s="52"/>
      <c r="AV20" s="52">
        <v>0.5</v>
      </c>
      <c r="AW20" s="51">
        <v>0</v>
      </c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0">
        <v>0</v>
      </c>
      <c r="BR20" s="50">
        <v>0.5</v>
      </c>
    </row>
    <row r="21" spans="1:70" ht="18" customHeight="1" x14ac:dyDescent="0.3">
      <c r="A21" s="54">
        <f t="shared" si="0"/>
        <v>1959</v>
      </c>
      <c r="B21" s="56">
        <v>0.438</v>
      </c>
      <c r="C21" s="56">
        <v>0.49399999999999999</v>
      </c>
      <c r="D21" s="56">
        <v>3.2000000000000001E-2</v>
      </c>
      <c r="E21" s="56">
        <v>1E-3</v>
      </c>
      <c r="F21" s="56">
        <v>0</v>
      </c>
      <c r="G21" s="56">
        <f>1-B21-C21-D21-E21-F21</f>
        <v>3.5000000000000059E-2</v>
      </c>
      <c r="H21" s="56">
        <f>B21/($B21+$C21)</f>
        <v>0.46995708154506438</v>
      </c>
      <c r="I21" s="55">
        <f>C21/($B21+$C21)</f>
        <v>0.53004291845493567</v>
      </c>
      <c r="J21" s="52">
        <v>-0.10322648446012865</v>
      </c>
      <c r="K21" s="52"/>
      <c r="L21" s="52"/>
      <c r="M21" s="52">
        <v>8.6132931862601403E-2</v>
      </c>
      <c r="N21" s="52"/>
      <c r="O21" s="52"/>
      <c r="P21" s="52">
        <v>-0.27705796892966111</v>
      </c>
      <c r="Q21" s="52">
        <v>-0.30961859436768746</v>
      </c>
      <c r="R21" s="52">
        <v>-0.19383984876191043</v>
      </c>
      <c r="S21" s="52">
        <v>-0.15413748887966289</v>
      </c>
      <c r="U21" s="52">
        <v>-0.39592310500187905</v>
      </c>
      <c r="V21" s="52">
        <v>-0.41197495227978242</v>
      </c>
      <c r="W21" s="52">
        <v>-0.19453356873071606</v>
      </c>
      <c r="Y21" s="52"/>
      <c r="Z21" s="52">
        <v>-0.27721472865793723</v>
      </c>
      <c r="AA21" s="52">
        <v>-0.30860538173516205</v>
      </c>
      <c r="AB21" s="52">
        <v>-0.19048089731421577</v>
      </c>
      <c r="AC21" s="52"/>
      <c r="AD21" s="52"/>
      <c r="AE21" s="52">
        <v>-0.36142305107829725</v>
      </c>
      <c r="AF21" s="52">
        <v>-0.39192953988066603</v>
      </c>
      <c r="AG21" s="52">
        <v>-0.25272831833767129</v>
      </c>
      <c r="AH21" s="52">
        <v>-0.14798893794499676</v>
      </c>
      <c r="AI21" s="52"/>
      <c r="AJ21" s="52">
        <v>-0.30816275937990484</v>
      </c>
      <c r="AK21" s="52">
        <v>-0.30641886752541581</v>
      </c>
      <c r="AL21" s="52">
        <v>-0.24553787031974203</v>
      </c>
      <c r="AM21" s="52">
        <v>-0.20309407025802587</v>
      </c>
      <c r="AN21" s="52"/>
      <c r="AQ21" s="52"/>
      <c r="AS21" s="52"/>
      <c r="AT21" s="52"/>
      <c r="AV21" s="52">
        <v>0.5</v>
      </c>
      <c r="AW21" s="51">
        <v>0</v>
      </c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0">
        <v>0</v>
      </c>
      <c r="BR21" s="50">
        <v>0.5</v>
      </c>
    </row>
    <row r="22" spans="1:70" ht="18" customHeight="1" x14ac:dyDescent="0.3">
      <c r="A22" s="54">
        <f t="shared" si="0"/>
        <v>1960</v>
      </c>
      <c r="B22" s="56"/>
      <c r="C22" s="56"/>
      <c r="D22" s="56"/>
      <c r="E22" s="56"/>
      <c r="F22" s="56"/>
      <c r="G22" s="56"/>
      <c r="H22" s="56"/>
      <c r="I22" s="55"/>
      <c r="J22" s="52"/>
      <c r="K22" s="52"/>
      <c r="L22" s="52"/>
      <c r="M22" s="52"/>
      <c r="N22" s="52"/>
      <c r="O22" s="52"/>
      <c r="P22" s="52"/>
      <c r="Q22" s="52"/>
      <c r="R22" s="52"/>
      <c r="S22" s="52"/>
      <c r="U22" s="52"/>
      <c r="V22" s="52"/>
      <c r="W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Q22" s="52"/>
      <c r="AS22" s="52"/>
      <c r="AT22" s="52"/>
      <c r="AV22" s="52">
        <v>0.5</v>
      </c>
      <c r="AW22" s="51">
        <v>0</v>
      </c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0">
        <v>0</v>
      </c>
      <c r="BR22" s="50">
        <v>0.5</v>
      </c>
    </row>
    <row r="23" spans="1:70" ht="18" customHeight="1" x14ac:dyDescent="0.3">
      <c r="A23" s="54">
        <f t="shared" si="0"/>
        <v>1961</v>
      </c>
      <c r="B23" s="56"/>
      <c r="C23" s="56"/>
      <c r="D23" s="56"/>
      <c r="E23" s="56"/>
      <c r="F23" s="56"/>
      <c r="G23" s="56"/>
      <c r="H23" s="56"/>
      <c r="I23" s="55"/>
      <c r="J23" s="52"/>
      <c r="K23" s="52"/>
      <c r="L23" s="52"/>
      <c r="M23" s="52"/>
      <c r="N23" s="52"/>
      <c r="O23" s="52"/>
      <c r="P23" s="52"/>
      <c r="Q23" s="52"/>
      <c r="R23" s="52"/>
      <c r="S23" s="52"/>
      <c r="U23" s="52"/>
      <c r="V23" s="52"/>
      <c r="W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Q23" s="52"/>
      <c r="AS23" s="52"/>
      <c r="AT23" s="52"/>
      <c r="AV23" s="52">
        <v>0.5</v>
      </c>
      <c r="AW23" s="51">
        <v>0</v>
      </c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0">
        <v>0</v>
      </c>
      <c r="BR23" s="50">
        <v>0.5</v>
      </c>
    </row>
    <row r="24" spans="1:70" ht="18" customHeight="1" x14ac:dyDescent="0.3">
      <c r="A24" s="54">
        <f t="shared" si="0"/>
        <v>1962</v>
      </c>
      <c r="B24" s="56"/>
      <c r="C24" s="56"/>
      <c r="D24" s="56"/>
      <c r="E24" s="56"/>
      <c r="F24" s="56"/>
      <c r="G24" s="56"/>
      <c r="H24" s="56"/>
      <c r="I24" s="55"/>
      <c r="J24" s="52"/>
      <c r="K24" s="52"/>
      <c r="L24" s="52"/>
      <c r="M24" s="52"/>
      <c r="N24" s="52"/>
      <c r="O24" s="52"/>
      <c r="P24" s="52"/>
      <c r="Q24" s="52"/>
      <c r="R24" s="52"/>
      <c r="S24" s="52"/>
      <c r="U24" s="52"/>
      <c r="V24" s="52"/>
      <c r="W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Q24" s="52"/>
      <c r="AS24" s="52"/>
      <c r="AT24" s="52"/>
      <c r="AV24" s="52">
        <v>0.5</v>
      </c>
      <c r="AW24" s="51">
        <v>0</v>
      </c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0">
        <v>0</v>
      </c>
      <c r="BR24" s="50">
        <v>0.5</v>
      </c>
    </row>
    <row r="25" spans="1:70" ht="18" customHeight="1" x14ac:dyDescent="0.3">
      <c r="A25" s="54">
        <f t="shared" si="0"/>
        <v>1963</v>
      </c>
      <c r="B25" s="56"/>
      <c r="C25" s="56"/>
      <c r="D25" s="56"/>
      <c r="E25" s="56"/>
      <c r="F25" s="56"/>
      <c r="G25" s="56"/>
      <c r="H25" s="56"/>
      <c r="I25" s="55"/>
      <c r="J25" s="52"/>
      <c r="K25" s="52"/>
      <c r="L25" s="52"/>
      <c r="M25" s="52"/>
      <c r="N25" s="52"/>
      <c r="O25" s="52"/>
      <c r="P25" s="52"/>
      <c r="Q25" s="52"/>
      <c r="R25" s="52"/>
      <c r="S25" s="52"/>
      <c r="U25" s="52"/>
      <c r="V25" s="52"/>
      <c r="W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Q25" s="52"/>
      <c r="AS25" s="52"/>
      <c r="AT25" s="52"/>
      <c r="AV25" s="52">
        <v>0.5</v>
      </c>
      <c r="AW25" s="51">
        <v>0</v>
      </c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0">
        <v>0</v>
      </c>
      <c r="BR25" s="50">
        <v>0.5</v>
      </c>
    </row>
    <row r="26" spans="1:70" ht="18" customHeight="1" x14ac:dyDescent="0.3">
      <c r="A26" s="54">
        <f t="shared" si="0"/>
        <v>1964</v>
      </c>
      <c r="B26" s="56">
        <v>0.441</v>
      </c>
      <c r="C26" s="56">
        <v>0.434</v>
      </c>
      <c r="D26" s="56">
        <v>5.2999999999999999E-2</v>
      </c>
      <c r="E26" s="56">
        <v>2E-3</v>
      </c>
      <c r="F26" s="56">
        <v>0</v>
      </c>
      <c r="G26" s="56">
        <f>1-B26-C26-D26-E26-F26</f>
        <v>6.9999999999999951E-2</v>
      </c>
      <c r="H26" s="56">
        <f>B26/($B26+$C26)</f>
        <v>0.504</v>
      </c>
      <c r="I26" s="55">
        <f>C26/($B26+$C26)</f>
        <v>0.496</v>
      </c>
      <c r="J26" s="52">
        <v>-3.6277220164561017E-2</v>
      </c>
      <c r="K26" s="52"/>
      <c r="L26" s="52"/>
      <c r="M26" s="52">
        <v>9.3400600853339774E-2</v>
      </c>
      <c r="N26" s="52"/>
      <c r="O26" s="52"/>
      <c r="P26" s="52">
        <v>-0.23749128456200336</v>
      </c>
      <c r="Q26" s="52">
        <v>-0.26240402919068834</v>
      </c>
      <c r="R26" s="52">
        <v>-0.1864078248562282</v>
      </c>
      <c r="S26" s="52">
        <v>-0.12968774377067396</v>
      </c>
      <c r="U26" s="52">
        <v>-0.25502668395189176</v>
      </c>
      <c r="V26" s="52">
        <v>-0.2639349665421124</v>
      </c>
      <c r="W26" s="52">
        <v>-0.10217309925780693</v>
      </c>
      <c r="Y26" s="52"/>
      <c r="Z26" s="52">
        <v>-0.24246268402442822</v>
      </c>
      <c r="AA26" s="52">
        <v>-0.26486017581235061</v>
      </c>
      <c r="AB26" s="52">
        <v>-0.18859458973861126</v>
      </c>
      <c r="AC26" s="52"/>
      <c r="AD26" s="52"/>
      <c r="AE26" s="52">
        <v>-0.40229892154232139</v>
      </c>
      <c r="AF26" s="52">
        <v>-0.42100489392034884</v>
      </c>
      <c r="AG26" s="52">
        <v>-0.32202331607698398</v>
      </c>
      <c r="AH26" s="52">
        <v>-0.22998276454345185</v>
      </c>
      <c r="AI26" s="52"/>
      <c r="AJ26" s="52">
        <v>-0.32440796415195788</v>
      </c>
      <c r="AK26" s="52">
        <v>-0.32366415347087435</v>
      </c>
      <c r="AL26" s="52">
        <v>-0.2718508566271845</v>
      </c>
      <c r="AM26" s="52">
        <v>-0.23577581953900792</v>
      </c>
      <c r="AN26" s="52"/>
      <c r="AQ26" s="52"/>
      <c r="AS26" s="52"/>
      <c r="AT26" s="52"/>
      <c r="AV26" s="52">
        <v>0.5</v>
      </c>
      <c r="AW26" s="51">
        <v>0</v>
      </c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0">
        <v>0</v>
      </c>
      <c r="BR26" s="50">
        <v>0.5</v>
      </c>
    </row>
    <row r="27" spans="1:70" ht="18" customHeight="1" x14ac:dyDescent="0.3">
      <c r="A27" s="54">
        <f t="shared" si="0"/>
        <v>1965</v>
      </c>
      <c r="B27" s="56"/>
      <c r="C27" s="56"/>
      <c r="D27" s="56"/>
      <c r="E27" s="56"/>
      <c r="F27" s="56"/>
      <c r="G27" s="56"/>
      <c r="H27" s="56"/>
      <c r="I27" s="55"/>
      <c r="J27" s="52"/>
      <c r="K27" s="52"/>
      <c r="L27" s="52"/>
      <c r="M27" s="52"/>
      <c r="N27" s="52"/>
      <c r="O27" s="52"/>
      <c r="P27" s="52"/>
      <c r="Q27" s="52"/>
      <c r="R27" s="52"/>
      <c r="S27" s="52"/>
      <c r="U27" s="52"/>
      <c r="V27" s="52"/>
      <c r="W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Q27" s="52"/>
      <c r="AS27" s="52"/>
      <c r="AT27" s="52"/>
      <c r="AV27" s="52">
        <v>0.5</v>
      </c>
      <c r="AW27" s="51">
        <v>0</v>
      </c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0">
        <v>0</v>
      </c>
      <c r="BR27" s="50">
        <v>0.5</v>
      </c>
    </row>
    <row r="28" spans="1:70" ht="18" customHeight="1" x14ac:dyDescent="0.3">
      <c r="A28" s="54">
        <f t="shared" si="0"/>
        <v>1966</v>
      </c>
      <c r="B28" s="56">
        <v>0.48</v>
      </c>
      <c r="C28" s="56">
        <v>0.41899999999999998</v>
      </c>
      <c r="D28" s="56">
        <v>8.5000000000000006E-2</v>
      </c>
      <c r="E28" s="56">
        <v>5.0000000000000001E-3</v>
      </c>
      <c r="F28" s="56">
        <v>0</v>
      </c>
      <c r="G28" s="56">
        <f>1-B28-C28-D28-E28-F28</f>
        <v>1.1000000000000027E-2</v>
      </c>
      <c r="H28" s="56">
        <f>B28/($B28+$C28)</f>
        <v>0.53392658509454949</v>
      </c>
      <c r="I28" s="55">
        <f>C28/($B28+$C28)</f>
        <v>0.46607341490545046</v>
      </c>
      <c r="J28" s="52">
        <v>-5.2582814747727524E-2</v>
      </c>
      <c r="K28" s="52"/>
      <c r="L28" s="52"/>
      <c r="M28" s="52">
        <v>0.12236667935128946</v>
      </c>
      <c r="N28" s="52"/>
      <c r="O28" s="52"/>
      <c r="P28" s="52">
        <v>-0.21117365871732013</v>
      </c>
      <c r="Q28" s="52">
        <v>-0.2347231136851112</v>
      </c>
      <c r="R28" s="52">
        <v>-0.13456261791874433</v>
      </c>
      <c r="S28" s="52">
        <v>-9.6215397626237931E-2</v>
      </c>
      <c r="U28" s="52">
        <v>-0.34419890094361594</v>
      </c>
      <c r="V28" s="52">
        <v>-0.33250231212885772</v>
      </c>
      <c r="W28" s="52">
        <v>-0.10879238783988913</v>
      </c>
      <c r="Y28" s="52"/>
      <c r="Z28" s="52">
        <v>-0.22081668782984637</v>
      </c>
      <c r="AA28" s="52">
        <v>-0.24077602526702804</v>
      </c>
      <c r="AB28" s="52">
        <v>-0.14493049506941935</v>
      </c>
      <c r="AC28" s="52"/>
      <c r="AD28" s="52"/>
      <c r="AE28" s="52">
        <v>-0.39893056707313257</v>
      </c>
      <c r="AF28" s="52">
        <v>-0.40993900001661904</v>
      </c>
      <c r="AG28" s="52">
        <v>-0.31507222552319125</v>
      </c>
      <c r="AH28" s="52">
        <v>-0.21667609465335796</v>
      </c>
      <c r="AI28" s="52"/>
      <c r="AJ28" s="52">
        <v>-0.30356194891523791</v>
      </c>
      <c r="AK28" s="52">
        <v>-0.30630072139064823</v>
      </c>
      <c r="AL28" s="52">
        <v>-0.2562229492716071</v>
      </c>
      <c r="AM28" s="52">
        <v>-0.23305046244353081</v>
      </c>
      <c r="AN28" s="52"/>
      <c r="AQ28" s="52"/>
      <c r="AS28" s="52"/>
      <c r="AT28" s="52"/>
      <c r="AV28" s="52">
        <v>0.5</v>
      </c>
      <c r="AW28" s="51">
        <v>0</v>
      </c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0">
        <v>0</v>
      </c>
      <c r="BR28" s="50">
        <v>0.5</v>
      </c>
    </row>
    <row r="29" spans="1:70" ht="18" customHeight="1" x14ac:dyDescent="0.3">
      <c r="A29" s="54">
        <f t="shared" si="0"/>
        <v>1967</v>
      </c>
      <c r="B29" s="56"/>
      <c r="C29" s="56"/>
      <c r="D29" s="56"/>
      <c r="E29" s="56"/>
      <c r="F29" s="56"/>
      <c r="G29" s="56"/>
      <c r="H29" s="56"/>
      <c r="I29" s="55"/>
      <c r="J29" s="52"/>
      <c r="K29" s="52"/>
      <c r="L29" s="52"/>
      <c r="M29" s="52"/>
      <c r="N29" s="52"/>
      <c r="O29" s="52"/>
      <c r="P29" s="52"/>
      <c r="Q29" s="52"/>
      <c r="R29" s="52"/>
      <c r="S29" s="52"/>
      <c r="U29" s="52"/>
      <c r="V29" s="52"/>
      <c r="W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Q29" s="52"/>
      <c r="AS29" s="52"/>
      <c r="AT29" s="52"/>
      <c r="AV29" s="52">
        <v>0.5</v>
      </c>
      <c r="AW29" s="51">
        <v>0</v>
      </c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0">
        <v>0</v>
      </c>
      <c r="BR29" s="50">
        <v>0.5</v>
      </c>
    </row>
    <row r="30" spans="1:70" ht="18" customHeight="1" x14ac:dyDescent="0.3">
      <c r="A30" s="54">
        <f t="shared" si="0"/>
        <v>1968</v>
      </c>
      <c r="B30" s="56"/>
      <c r="C30" s="56"/>
      <c r="D30" s="56"/>
      <c r="E30" s="56"/>
      <c r="F30" s="56"/>
      <c r="G30" s="56"/>
      <c r="H30" s="56"/>
      <c r="I30" s="55"/>
      <c r="J30" s="52"/>
      <c r="K30" s="52"/>
      <c r="L30" s="52"/>
      <c r="M30" s="52"/>
      <c r="N30" s="52"/>
      <c r="O30" s="52"/>
      <c r="P30" s="52"/>
      <c r="Q30" s="52"/>
      <c r="R30" s="52"/>
      <c r="S30" s="52"/>
      <c r="U30" s="52"/>
      <c r="V30" s="52"/>
      <c r="W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Q30" s="52"/>
      <c r="AS30" s="52"/>
      <c r="AT30" s="52"/>
      <c r="AV30" s="52">
        <v>0.5</v>
      </c>
      <c r="AW30" s="51">
        <v>0</v>
      </c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0">
        <v>0</v>
      </c>
      <c r="BR30" s="50">
        <v>0.5</v>
      </c>
    </row>
    <row r="31" spans="1:70" ht="18" customHeight="1" x14ac:dyDescent="0.3">
      <c r="A31" s="54">
        <f t="shared" si="0"/>
        <v>1969</v>
      </c>
      <c r="B31" s="56"/>
      <c r="C31" s="56"/>
      <c r="D31" s="56"/>
      <c r="E31" s="56"/>
      <c r="F31" s="56"/>
      <c r="G31" s="56"/>
      <c r="H31" s="56"/>
      <c r="I31" s="55"/>
      <c r="J31" s="52"/>
      <c r="K31" s="52"/>
      <c r="L31" s="52"/>
      <c r="M31" s="52"/>
      <c r="N31" s="52"/>
      <c r="O31" s="52"/>
      <c r="P31" s="52"/>
      <c r="Q31" s="52"/>
      <c r="R31" s="52"/>
      <c r="S31" s="52"/>
      <c r="U31" s="52"/>
      <c r="V31" s="52"/>
      <c r="W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Q31" s="52"/>
      <c r="AS31" s="52"/>
      <c r="AT31" s="52"/>
      <c r="AV31" s="52">
        <v>0.5</v>
      </c>
      <c r="AW31" s="51">
        <v>0</v>
      </c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0">
        <v>0</v>
      </c>
      <c r="BR31" s="50">
        <v>0.5</v>
      </c>
    </row>
    <row r="32" spans="1:70" ht="18" customHeight="1" x14ac:dyDescent="0.3">
      <c r="A32" s="54">
        <f t="shared" si="0"/>
        <v>1970</v>
      </c>
      <c r="B32" s="56">
        <v>0.43099999999999999</v>
      </c>
      <c r="C32" s="56">
        <v>0.46400000000000002</v>
      </c>
      <c r="D32" s="56">
        <v>7.4999999999999997E-2</v>
      </c>
      <c r="E32" s="56">
        <v>1.0999999999999999E-2</v>
      </c>
      <c r="F32" s="56">
        <v>0</v>
      </c>
      <c r="G32" s="56">
        <f>1-B32-C32-D32-E32-F32</f>
        <v>1.899999999999993E-2</v>
      </c>
      <c r="H32" s="56">
        <f>B32/($B32+$C32)</f>
        <v>0.48156424581005586</v>
      </c>
      <c r="I32" s="55">
        <f>C32/($B32+$C32)</f>
        <v>0.51843575418994414</v>
      </c>
      <c r="J32" s="52">
        <v>-1.6105491348971129E-2</v>
      </c>
      <c r="K32" s="52"/>
      <c r="L32" s="52"/>
      <c r="M32" s="52">
        <v>0.13585031585127882</v>
      </c>
      <c r="N32" s="52"/>
      <c r="O32" s="52"/>
      <c r="P32" s="52">
        <v>-0.12041227868783907</v>
      </c>
      <c r="Q32" s="52">
        <v>-0.1620395348716703</v>
      </c>
      <c r="R32" s="52">
        <v>-0.12496307427742773</v>
      </c>
      <c r="S32" s="52">
        <v>-4.8037878430092495E-2</v>
      </c>
      <c r="U32" s="52">
        <v>-0.20177330330975851</v>
      </c>
      <c r="V32" s="52">
        <v>-0.22436125511876867</v>
      </c>
      <c r="W32" s="52">
        <v>-0.16507143946950981</v>
      </c>
      <c r="Y32" s="52"/>
      <c r="Z32" s="52">
        <v>-0.13136911442795188</v>
      </c>
      <c r="AA32" s="52">
        <v>-0.16556289539466687</v>
      </c>
      <c r="AB32" s="52">
        <v>-0.12552322920933809</v>
      </c>
      <c r="AC32" s="52"/>
      <c r="AD32" s="52"/>
      <c r="AE32" s="52">
        <v>-0.23116702820653354</v>
      </c>
      <c r="AF32" s="52">
        <v>-0.24473911505797508</v>
      </c>
      <c r="AG32" s="52">
        <v>-0.16310011890992876</v>
      </c>
      <c r="AH32" s="52">
        <v>-9.562408008525633E-2</v>
      </c>
      <c r="AI32" s="52"/>
      <c r="AJ32" s="52">
        <v>-0.34483563281830609</v>
      </c>
      <c r="AK32" s="52">
        <v>-0.32509869500309962</v>
      </c>
      <c r="AL32" s="52">
        <v>-0.27889653011917998</v>
      </c>
      <c r="AM32" s="52">
        <v>-0.2681030054846546</v>
      </c>
      <c r="AN32" s="52"/>
      <c r="AQ32" s="52"/>
      <c r="AS32" s="52"/>
      <c r="AT32" s="52"/>
      <c r="AV32" s="52">
        <v>0.5</v>
      </c>
      <c r="AW32" s="51">
        <v>0</v>
      </c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50">
        <v>0</v>
      </c>
      <c r="BR32" s="50">
        <v>0.5</v>
      </c>
    </row>
    <row r="33" spans="1:70" ht="18" customHeight="1" x14ac:dyDescent="0.3">
      <c r="A33" s="54">
        <f t="shared" si="0"/>
        <v>1971</v>
      </c>
      <c r="B33" s="53"/>
      <c r="C33" s="53"/>
      <c r="D33" s="53"/>
      <c r="E33" s="53"/>
      <c r="F33" s="53"/>
      <c r="G33" s="56"/>
      <c r="H33" s="53"/>
      <c r="I33" s="51"/>
      <c r="J33" s="52"/>
      <c r="K33" s="52"/>
      <c r="L33" s="52"/>
      <c r="M33" s="52"/>
      <c r="N33" s="52"/>
      <c r="O33" s="52"/>
      <c r="P33" s="52"/>
      <c r="Q33" s="52"/>
      <c r="R33" s="52"/>
      <c r="S33" s="52"/>
      <c r="U33" s="52"/>
      <c r="V33" s="52"/>
      <c r="W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Q33" s="52"/>
      <c r="AS33" s="52"/>
      <c r="AT33" s="52"/>
      <c r="AV33" s="52">
        <v>0.5</v>
      </c>
      <c r="AW33" s="51">
        <v>0</v>
      </c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0">
        <v>0</v>
      </c>
      <c r="BR33" s="50">
        <v>0.5</v>
      </c>
    </row>
    <row r="34" spans="1:70" ht="18" customHeight="1" x14ac:dyDescent="0.3">
      <c r="A34" s="54">
        <f t="shared" si="0"/>
        <v>1972</v>
      </c>
      <c r="B34" s="53"/>
      <c r="C34" s="53"/>
      <c r="D34" s="53"/>
      <c r="E34" s="53"/>
      <c r="F34" s="53"/>
      <c r="G34" s="56"/>
      <c r="H34" s="53"/>
      <c r="I34" s="51"/>
      <c r="J34" s="52"/>
      <c r="K34" s="52"/>
      <c r="L34" s="52"/>
      <c r="M34" s="52"/>
      <c r="N34" s="52"/>
      <c r="O34" s="52"/>
      <c r="P34" s="52"/>
      <c r="Q34" s="52"/>
      <c r="R34" s="52"/>
      <c r="S34" s="52"/>
      <c r="U34" s="52"/>
      <c r="V34" s="52"/>
      <c r="W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Q34" s="52"/>
      <c r="AS34" s="52"/>
      <c r="AT34" s="52"/>
      <c r="AV34" s="52">
        <v>0.5</v>
      </c>
      <c r="AW34" s="51">
        <v>0</v>
      </c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0">
        <v>0</v>
      </c>
      <c r="BR34" s="50">
        <v>0.5</v>
      </c>
    </row>
    <row r="35" spans="1:70" ht="18" customHeight="1" x14ac:dyDescent="0.3">
      <c r="A35" s="54">
        <f t="shared" si="0"/>
        <v>1973</v>
      </c>
      <c r="B35" s="53"/>
      <c r="C35" s="53"/>
      <c r="D35" s="53"/>
      <c r="E35" s="53"/>
      <c r="F35" s="53"/>
      <c r="G35" s="56"/>
      <c r="H35" s="53"/>
      <c r="I35" s="51"/>
      <c r="J35" s="52"/>
      <c r="K35" s="52"/>
      <c r="L35" s="52"/>
      <c r="M35" s="52"/>
      <c r="N35" s="52"/>
      <c r="O35" s="52"/>
      <c r="P35" s="52"/>
      <c r="Q35" s="52"/>
      <c r="R35" s="52"/>
      <c r="S35" s="52"/>
      <c r="U35" s="52"/>
      <c r="V35" s="52"/>
      <c r="W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Q35" s="52"/>
      <c r="AS35" s="52"/>
      <c r="AT35" s="52"/>
      <c r="AV35" s="52">
        <v>0.5</v>
      </c>
      <c r="AW35" s="51">
        <v>0</v>
      </c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0">
        <v>0</v>
      </c>
      <c r="BR35" s="50">
        <v>0.5</v>
      </c>
    </row>
    <row r="36" spans="1:70" ht="18" customHeight="1" x14ac:dyDescent="0.3">
      <c r="A36" s="54">
        <f t="shared" si="0"/>
        <v>1974</v>
      </c>
      <c r="B36" s="56">
        <f>AVERAGE(B88:B89)</f>
        <v>0.38200000000000001</v>
      </c>
      <c r="C36" s="56">
        <f>AVERAGE(C88:C89)</f>
        <v>0.36849999999999999</v>
      </c>
      <c r="D36" s="56">
        <f>AVERAGE(D88:D89)</f>
        <v>0.188</v>
      </c>
      <c r="E36" s="56">
        <f>AVERAGE(E88:E89)</f>
        <v>2.4500000000000001E-2</v>
      </c>
      <c r="F36" s="56">
        <v>0</v>
      </c>
      <c r="G36" s="56">
        <f>1-B36-C36-D36-E36-F36</f>
        <v>3.6999999999999998E-2</v>
      </c>
      <c r="H36" s="56">
        <f>B36/($B36+$C36)</f>
        <v>0.50899400399733519</v>
      </c>
      <c r="I36" s="55">
        <f>C36/($B36+$C36)</f>
        <v>0.49100599600266492</v>
      </c>
      <c r="J36" s="52">
        <v>-3.4954111569400592E-2</v>
      </c>
      <c r="K36" s="52"/>
      <c r="L36" s="52"/>
      <c r="M36" s="52">
        <v>0.14701996616872565</v>
      </c>
      <c r="N36" s="52"/>
      <c r="O36" s="52"/>
      <c r="P36" s="52">
        <v>-8.6052673913162597E-2</v>
      </c>
      <c r="Q36" s="52">
        <v>-0.13379602404951438</v>
      </c>
      <c r="R36" s="52">
        <v>-9.2685074498900691E-2</v>
      </c>
      <c r="S36" s="52">
        <v>-1.8061231344201539E-2</v>
      </c>
      <c r="U36" s="52">
        <v>-0.13699844556893559</v>
      </c>
      <c r="V36" s="52">
        <v>-0.16890881750168879</v>
      </c>
      <c r="W36" s="52">
        <v>-9.9523915110631161E-2</v>
      </c>
      <c r="Y36" s="52"/>
      <c r="Z36" s="52">
        <v>-9.8289912033994786E-2</v>
      </c>
      <c r="AA36" s="52">
        <v>-0.13564659061148265</v>
      </c>
      <c r="AB36" s="52">
        <v>-8.7274459238508684E-2</v>
      </c>
      <c r="AC36" s="52"/>
      <c r="AD36" s="52"/>
      <c r="AE36" s="52">
        <v>-0.23859985876291498</v>
      </c>
      <c r="AF36" s="52">
        <v>-0.26234099779820269</v>
      </c>
      <c r="AG36" s="52">
        <v>-0.18754236645473416</v>
      </c>
      <c r="AH36" s="52">
        <v>-0.10908166922366271</v>
      </c>
      <c r="AI36" s="52"/>
      <c r="AJ36" s="52">
        <v>-0.38354847079916571</v>
      </c>
      <c r="AK36" s="52">
        <v>-0.3584562790705435</v>
      </c>
      <c r="AL36" s="52">
        <v>-0.30775371452657996</v>
      </c>
      <c r="AM36" s="52">
        <v>-0.29984592364294405</v>
      </c>
      <c r="AN36" s="52"/>
      <c r="AQ36" s="52"/>
      <c r="AS36" s="52"/>
      <c r="AT36" s="52"/>
      <c r="AV36" s="52">
        <v>0.5</v>
      </c>
      <c r="AW36" s="51">
        <v>0</v>
      </c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0">
        <v>0</v>
      </c>
      <c r="BR36" s="50">
        <v>0.5</v>
      </c>
    </row>
    <row r="37" spans="1:70" ht="18" customHeight="1" x14ac:dyDescent="0.3">
      <c r="A37" s="54">
        <f t="shared" si="0"/>
        <v>1975</v>
      </c>
      <c r="B37" s="53"/>
      <c r="C37" s="53"/>
      <c r="D37" s="53"/>
      <c r="E37" s="53"/>
      <c r="F37" s="53"/>
      <c r="G37" s="53"/>
      <c r="H37" s="53"/>
      <c r="I37" s="51"/>
      <c r="J37" s="52"/>
      <c r="K37" s="52"/>
      <c r="L37" s="52"/>
      <c r="M37" s="52"/>
      <c r="N37" s="52"/>
      <c r="O37" s="52"/>
      <c r="P37" s="52"/>
      <c r="Q37" s="52"/>
      <c r="R37" s="52"/>
      <c r="S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Q37" s="52"/>
      <c r="AS37" s="52"/>
      <c r="AT37" s="52"/>
      <c r="AV37" s="52">
        <v>0.5</v>
      </c>
      <c r="AW37" s="51">
        <v>0</v>
      </c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0">
        <v>0</v>
      </c>
      <c r="BR37" s="50">
        <v>0.5</v>
      </c>
    </row>
    <row r="38" spans="1:70" ht="18" customHeight="1" x14ac:dyDescent="0.3">
      <c r="A38" s="54">
        <f t="shared" si="0"/>
        <v>1976</v>
      </c>
      <c r="B38" s="53"/>
      <c r="C38" s="53"/>
      <c r="D38" s="53"/>
      <c r="E38" s="53"/>
      <c r="F38" s="53"/>
      <c r="G38" s="53"/>
      <c r="H38" s="53"/>
      <c r="I38" s="51"/>
      <c r="J38" s="52"/>
      <c r="K38" s="52"/>
      <c r="L38" s="52"/>
      <c r="M38" s="52"/>
      <c r="N38" s="52"/>
      <c r="O38" s="52"/>
      <c r="P38" s="52"/>
      <c r="Q38" s="52"/>
      <c r="R38" s="52"/>
      <c r="S38" s="52"/>
      <c r="U38" s="52"/>
      <c r="V38" s="52"/>
      <c r="W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Q38" s="52"/>
      <c r="AS38" s="52"/>
      <c r="AT38" s="52"/>
      <c r="AV38" s="52">
        <v>0.5</v>
      </c>
      <c r="AW38" s="51">
        <v>0</v>
      </c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0">
        <v>0</v>
      </c>
      <c r="BR38" s="50">
        <v>0.5</v>
      </c>
    </row>
    <row r="39" spans="1:70" ht="18" customHeight="1" x14ac:dyDescent="0.3">
      <c r="A39" s="54">
        <f t="shared" si="0"/>
        <v>1977</v>
      </c>
      <c r="B39" s="53"/>
      <c r="C39" s="53"/>
      <c r="D39" s="53"/>
      <c r="E39" s="53"/>
      <c r="F39" s="53"/>
      <c r="G39" s="53"/>
      <c r="H39" s="53"/>
      <c r="I39" s="51"/>
      <c r="J39" s="52"/>
      <c r="K39" s="52"/>
      <c r="L39" s="52"/>
      <c r="M39" s="52"/>
      <c r="N39" s="52"/>
      <c r="O39" s="52"/>
      <c r="P39" s="52"/>
      <c r="Q39" s="52"/>
      <c r="R39" s="52"/>
      <c r="S39" s="52"/>
      <c r="U39" s="52"/>
      <c r="V39" s="52"/>
      <c r="W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Q39" s="52"/>
      <c r="AS39" s="52"/>
      <c r="AT39" s="52"/>
      <c r="AV39" s="52">
        <v>0.5</v>
      </c>
      <c r="AW39" s="51">
        <v>0</v>
      </c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0">
        <v>0</v>
      </c>
      <c r="BR39" s="50">
        <v>0.5</v>
      </c>
    </row>
    <row r="40" spans="1:70" ht="18" customHeight="1" x14ac:dyDescent="0.3">
      <c r="A40" s="54">
        <f t="shared" ref="A40:A71" si="1">A39+1</f>
        <v>1978</v>
      </c>
      <c r="B40" s="53"/>
      <c r="C40" s="53"/>
      <c r="D40" s="53"/>
      <c r="E40" s="53"/>
      <c r="F40" s="53"/>
      <c r="G40" s="53"/>
      <c r="H40" s="53"/>
      <c r="I40" s="51"/>
      <c r="J40" s="52"/>
      <c r="K40" s="52"/>
      <c r="L40" s="52"/>
      <c r="M40" s="52"/>
      <c r="N40" s="52"/>
      <c r="O40" s="52"/>
      <c r="P40" s="52"/>
      <c r="Q40" s="52"/>
      <c r="R40" s="52"/>
      <c r="S40" s="52"/>
      <c r="U40" s="52"/>
      <c r="V40" s="52"/>
      <c r="W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Q40" s="52"/>
      <c r="AS40" s="52"/>
      <c r="AT40" s="52"/>
      <c r="AV40" s="52">
        <v>0.5</v>
      </c>
      <c r="AW40" s="51">
        <v>0</v>
      </c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0">
        <v>0</v>
      </c>
      <c r="BR40" s="50">
        <v>0.5</v>
      </c>
    </row>
    <row r="41" spans="1:70" ht="18" customHeight="1" x14ac:dyDescent="0.3">
      <c r="A41" s="54">
        <f t="shared" si="1"/>
        <v>1979</v>
      </c>
      <c r="B41" s="56">
        <v>0.36899999999999999</v>
      </c>
      <c r="C41" s="56">
        <v>0.439</v>
      </c>
      <c r="D41" s="56">
        <v>0.13800000000000001</v>
      </c>
      <c r="E41" s="56">
        <v>1.6E-2</v>
      </c>
      <c r="F41" s="56">
        <v>0</v>
      </c>
      <c r="G41" s="56">
        <f>1-B41-C41-D41-E41-F41</f>
        <v>3.7999999999999992E-2</v>
      </c>
      <c r="H41" s="56">
        <f>B41/($B41+$C41)</f>
        <v>0.45668316831683164</v>
      </c>
      <c r="I41" s="55">
        <f>C41/($B41+$C41)</f>
        <v>0.54331683168316824</v>
      </c>
      <c r="J41" s="52">
        <v>-2.2839877831759309E-2</v>
      </c>
      <c r="K41" s="52"/>
      <c r="L41" s="52"/>
      <c r="M41" s="52">
        <v>7.8046147265387292E-2</v>
      </c>
      <c r="N41" s="52"/>
      <c r="O41" s="52"/>
      <c r="P41" s="25">
        <v>-0.14260765540007886</v>
      </c>
      <c r="Q41" s="25">
        <v>-0.16966448358239031</v>
      </c>
      <c r="R41" s="25">
        <v>-0.15594557835577402</v>
      </c>
      <c r="S41" s="25">
        <v>-9.1014580533756662E-2</v>
      </c>
      <c r="U41" s="52">
        <v>-0.12834439976900971</v>
      </c>
      <c r="V41" s="52">
        <v>-0.14675775302554439</v>
      </c>
      <c r="W41" s="52">
        <v>-0.13562829818864636</v>
      </c>
      <c r="Y41" s="52"/>
      <c r="Z41" s="52">
        <v>-0.13671316038834211</v>
      </c>
      <c r="AA41" s="52">
        <v>-0.155560136775031</v>
      </c>
      <c r="AB41" s="52">
        <v>-0.14364282709454085</v>
      </c>
      <c r="AC41" s="52"/>
      <c r="AD41" s="52"/>
      <c r="AE41" s="52">
        <v>-0.25952548302287903</v>
      </c>
      <c r="AF41" s="52">
        <v>-0.27325428723139894</v>
      </c>
      <c r="AG41" s="52">
        <v>-0.19322845239877859</v>
      </c>
      <c r="AH41" s="52">
        <v>-0.11152054659304916</v>
      </c>
      <c r="AI41" s="52"/>
      <c r="AJ41" s="52">
        <v>-0.37356356309383387</v>
      </c>
      <c r="AK41" s="52">
        <v>-0.36201735641131932</v>
      </c>
      <c r="AL41" s="52">
        <v>-0.29862585716486256</v>
      </c>
      <c r="AM41" s="52">
        <v>-0.23885026002656953</v>
      </c>
      <c r="AN41" s="52"/>
      <c r="AQ41" s="52"/>
      <c r="AS41" s="52"/>
      <c r="AT41" s="52"/>
      <c r="AV41" s="52">
        <v>0.5</v>
      </c>
      <c r="AW41" s="51">
        <v>0</v>
      </c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0">
        <v>0</v>
      </c>
      <c r="BR41" s="50">
        <v>0.5</v>
      </c>
    </row>
    <row r="42" spans="1:70" ht="18" customHeight="1" x14ac:dyDescent="0.3">
      <c r="A42" s="54">
        <f t="shared" si="1"/>
        <v>1980</v>
      </c>
      <c r="B42" s="53"/>
      <c r="C42" s="53"/>
      <c r="D42" s="53"/>
      <c r="E42" s="53"/>
      <c r="F42" s="53"/>
      <c r="G42" s="53"/>
      <c r="H42" s="53"/>
      <c r="I42" s="51"/>
      <c r="J42" s="52"/>
      <c r="K42" s="52"/>
      <c r="L42" s="52"/>
      <c r="M42" s="52"/>
      <c r="N42" s="52"/>
      <c r="O42" s="52"/>
      <c r="P42" s="52"/>
      <c r="Q42" s="52"/>
      <c r="R42" s="52"/>
      <c r="S42" s="52"/>
      <c r="U42" s="52"/>
      <c r="V42" s="52"/>
      <c r="W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Q42" s="52"/>
      <c r="AS42" s="52"/>
      <c r="AT42" s="52"/>
      <c r="AV42" s="52">
        <v>0.5</v>
      </c>
      <c r="AW42" s="51">
        <v>0</v>
      </c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0">
        <v>0</v>
      </c>
      <c r="BR42" s="50">
        <v>0.5</v>
      </c>
    </row>
    <row r="43" spans="1:70" ht="18" customHeight="1" x14ac:dyDescent="0.3">
      <c r="A43" s="54">
        <f t="shared" si="1"/>
        <v>1981</v>
      </c>
      <c r="B43" s="53"/>
      <c r="C43" s="53"/>
      <c r="D43" s="53"/>
      <c r="E43" s="53"/>
      <c r="F43" s="53"/>
      <c r="G43" s="53"/>
      <c r="H43" s="53"/>
      <c r="I43" s="51"/>
      <c r="J43" s="52"/>
      <c r="K43" s="52"/>
      <c r="L43" s="52"/>
      <c r="M43" s="52"/>
      <c r="N43" s="52"/>
      <c r="O43" s="52"/>
      <c r="P43" s="52"/>
      <c r="Q43" s="52"/>
      <c r="R43" s="52"/>
      <c r="S43" s="52"/>
      <c r="U43" s="52"/>
      <c r="V43" s="52"/>
      <c r="W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Q43" s="52"/>
      <c r="AS43" s="52"/>
      <c r="AT43" s="52"/>
      <c r="AV43" s="52">
        <v>0.5</v>
      </c>
      <c r="AW43" s="51">
        <v>0</v>
      </c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0">
        <v>0</v>
      </c>
      <c r="BR43" s="50">
        <v>0.5</v>
      </c>
    </row>
    <row r="44" spans="1:70" ht="18" customHeight="1" x14ac:dyDescent="0.3">
      <c r="A44" s="54">
        <f t="shared" si="1"/>
        <v>1982</v>
      </c>
      <c r="B44" s="53"/>
      <c r="C44" s="53"/>
      <c r="D44" s="53"/>
      <c r="E44" s="53"/>
      <c r="F44" s="53"/>
      <c r="G44" s="53"/>
      <c r="H44" s="53"/>
      <c r="I44" s="51"/>
      <c r="J44" s="52"/>
      <c r="K44" s="52"/>
      <c r="L44" s="52"/>
      <c r="M44" s="52"/>
      <c r="N44" s="52"/>
      <c r="O44" s="52"/>
      <c r="P44" s="52"/>
      <c r="Q44" s="52"/>
      <c r="R44" s="52"/>
      <c r="S44" s="52"/>
      <c r="U44" s="52"/>
      <c r="V44" s="52"/>
      <c r="W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Q44" s="52"/>
      <c r="AS44" s="52"/>
      <c r="AT44" s="52"/>
      <c r="AV44" s="52">
        <v>0.5</v>
      </c>
      <c r="AW44" s="51">
        <v>0</v>
      </c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0">
        <v>0</v>
      </c>
      <c r="BR44" s="50">
        <v>0.5</v>
      </c>
    </row>
    <row r="45" spans="1:70" ht="18" customHeight="1" x14ac:dyDescent="0.3">
      <c r="A45" s="54">
        <f t="shared" si="1"/>
        <v>1983</v>
      </c>
      <c r="B45" s="56">
        <v>0.27600000000000002</v>
      </c>
      <c r="C45" s="56">
        <v>0.42399999999999999</v>
      </c>
      <c r="D45" s="56">
        <v>0.254</v>
      </c>
      <c r="E45" s="56">
        <v>1.0999999999999999E-2</v>
      </c>
      <c r="F45" s="56">
        <v>0</v>
      </c>
      <c r="G45" s="56">
        <f>1-B45-C45-D45-E45-F45</f>
        <v>3.4999999999999989E-2</v>
      </c>
      <c r="H45" s="56">
        <f>B45/($B45+$C45)</f>
        <v>0.39428571428571435</v>
      </c>
      <c r="I45" s="55">
        <f>C45/($B45+$C45)</f>
        <v>0.60571428571428576</v>
      </c>
      <c r="J45" s="52">
        <v>-3.0941595615101607E-2</v>
      </c>
      <c r="K45" s="52"/>
      <c r="L45" s="52"/>
      <c r="M45" s="52">
        <v>7.3509801023141655E-2</v>
      </c>
      <c r="N45" s="52"/>
      <c r="O45" s="52"/>
      <c r="P45" s="52">
        <v>-0.15845048044462096</v>
      </c>
      <c r="Q45" s="52">
        <v>-0.17313992829720845</v>
      </c>
      <c r="R45" s="52">
        <v>-0.13476871626939346</v>
      </c>
      <c r="S45" s="52">
        <v>-7.7627453549020897E-2</v>
      </c>
      <c r="U45" s="52">
        <v>-8.1673959393251852E-2</v>
      </c>
      <c r="V45" s="52">
        <v>-0.10004189185282125</v>
      </c>
      <c r="W45" s="52">
        <v>-6.0318788127611704E-2</v>
      </c>
      <c r="Y45" s="52"/>
      <c r="Z45" s="52">
        <v>-9.9897823077757783E-2</v>
      </c>
      <c r="AA45" s="52">
        <v>-0.11656164998733251</v>
      </c>
      <c r="AB45" s="52">
        <v>-7.7777629577689369E-2</v>
      </c>
      <c r="AC45" s="52"/>
      <c r="AD45" s="52"/>
      <c r="AE45" s="52">
        <v>-0.25803580286704342</v>
      </c>
      <c r="AF45" s="52">
        <v>-0.28129074347295907</v>
      </c>
      <c r="AG45" s="52">
        <v>-0.21924329138666804</v>
      </c>
      <c r="AH45" s="52">
        <v>-0.12198803046957318</v>
      </c>
      <c r="AI45" s="52"/>
      <c r="AJ45" s="52">
        <v>-0.33118525605243138</v>
      </c>
      <c r="AK45" s="52">
        <v>-0.34096103462966254</v>
      </c>
      <c r="AL45" s="52">
        <v>-0.29221227926061277</v>
      </c>
      <c r="AM45" s="52">
        <v>-0.27255849292214596</v>
      </c>
      <c r="AN45" s="52"/>
      <c r="AQ45" s="52"/>
      <c r="AS45" s="52"/>
      <c r="AT45" s="52"/>
      <c r="AV45" s="52">
        <v>0.5</v>
      </c>
      <c r="AW45" s="51">
        <v>0</v>
      </c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0">
        <v>0</v>
      </c>
      <c r="BR45" s="50">
        <v>0.5</v>
      </c>
    </row>
    <row r="46" spans="1:70" ht="18" customHeight="1" x14ac:dyDescent="0.3">
      <c r="A46" s="54">
        <f t="shared" si="1"/>
        <v>1984</v>
      </c>
      <c r="B46" s="12"/>
      <c r="C46" s="12"/>
      <c r="D46" s="12"/>
      <c r="E46" s="12"/>
      <c r="F46" s="12"/>
      <c r="G46" s="12"/>
      <c r="H46" s="12"/>
      <c r="I46" s="12"/>
      <c r="J46" s="52"/>
      <c r="K46" s="52"/>
      <c r="L46" s="52"/>
      <c r="M46" s="52"/>
      <c r="N46" s="52"/>
      <c r="O46" s="52"/>
      <c r="P46" s="52"/>
      <c r="Q46" s="52"/>
      <c r="R46" s="52"/>
      <c r="S46" s="52"/>
      <c r="U46" s="52"/>
      <c r="V46" s="52"/>
      <c r="W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Q46" s="52"/>
      <c r="AS46" s="52"/>
      <c r="AT46" s="52"/>
      <c r="AV46" s="52">
        <v>0.5</v>
      </c>
      <c r="AW46" s="51">
        <v>0</v>
      </c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0">
        <v>0</v>
      </c>
      <c r="BR46" s="50">
        <v>0.5</v>
      </c>
    </row>
    <row r="47" spans="1:70" ht="18" customHeight="1" x14ac:dyDescent="0.3">
      <c r="A47" s="54">
        <f t="shared" si="1"/>
        <v>1985</v>
      </c>
      <c r="B47" s="53"/>
      <c r="C47" s="53"/>
      <c r="D47" s="53"/>
      <c r="E47" s="53"/>
      <c r="F47" s="53"/>
      <c r="G47" s="53"/>
      <c r="H47" s="53"/>
      <c r="I47" s="51"/>
      <c r="J47" s="52"/>
      <c r="K47" s="52"/>
      <c r="L47" s="52"/>
      <c r="M47" s="52"/>
      <c r="N47" s="52"/>
      <c r="O47" s="52"/>
      <c r="P47" s="52"/>
      <c r="Q47" s="52"/>
      <c r="R47" s="52"/>
      <c r="S47" s="52"/>
      <c r="U47" s="52"/>
      <c r="V47" s="52"/>
      <c r="W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Q47" s="52"/>
      <c r="AS47" s="52"/>
      <c r="AT47" s="52"/>
      <c r="AV47" s="52">
        <v>0.5</v>
      </c>
      <c r="AW47" s="51">
        <v>0</v>
      </c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0">
        <v>0</v>
      </c>
      <c r="BR47" s="50">
        <v>0.5</v>
      </c>
    </row>
    <row r="48" spans="1:70" ht="18" customHeight="1" x14ac:dyDescent="0.3">
      <c r="A48" s="54">
        <f t="shared" si="1"/>
        <v>1986</v>
      </c>
      <c r="B48" s="53"/>
      <c r="C48" s="53"/>
      <c r="D48" s="53"/>
      <c r="E48" s="53"/>
      <c r="F48" s="53"/>
      <c r="G48" s="53"/>
      <c r="H48" s="53"/>
      <c r="I48" s="51"/>
      <c r="J48" s="52"/>
      <c r="K48" s="52"/>
      <c r="L48" s="52"/>
      <c r="M48" s="52"/>
      <c r="N48" s="52"/>
      <c r="O48" s="52"/>
      <c r="P48" s="52"/>
      <c r="Q48" s="52"/>
      <c r="R48" s="52"/>
      <c r="S48" s="52"/>
      <c r="U48" s="52"/>
      <c r="V48" s="52"/>
      <c r="W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Q48" s="52"/>
      <c r="AS48" s="52"/>
      <c r="AT48" s="52"/>
      <c r="AV48" s="52">
        <v>0.5</v>
      </c>
      <c r="AW48" s="51">
        <v>0</v>
      </c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0">
        <v>0</v>
      </c>
      <c r="BR48" s="50">
        <v>0.5</v>
      </c>
    </row>
    <row r="49" spans="1:70" ht="18" customHeight="1" x14ac:dyDescent="0.3">
      <c r="A49" s="54">
        <f t="shared" si="1"/>
        <v>1987</v>
      </c>
      <c r="B49" s="56">
        <v>0.308</v>
      </c>
      <c r="C49" s="56">
        <v>0.42199999999999999</v>
      </c>
      <c r="D49" s="56">
        <v>0.22600000000000001</v>
      </c>
      <c r="E49" s="56">
        <v>1.2999999999999999E-2</v>
      </c>
      <c r="F49" s="56">
        <v>0</v>
      </c>
      <c r="G49" s="56">
        <f>1-B49-C49-D49-E49-F49</f>
        <v>3.0999999999999958E-2</v>
      </c>
      <c r="H49" s="56">
        <f>B49/($B49+$C49)</f>
        <v>0.42191780821917807</v>
      </c>
      <c r="I49" s="55">
        <f>C49/($B49+$C49)</f>
        <v>0.57808219178082187</v>
      </c>
      <c r="J49" s="52">
        <v>-3.2583956642887386E-2</v>
      </c>
      <c r="K49" s="52"/>
      <c r="L49" s="52"/>
      <c r="M49" s="52">
        <v>0.10150842984257144</v>
      </c>
      <c r="N49" s="52"/>
      <c r="O49" s="52"/>
      <c r="P49" s="52">
        <v>-0.15331482591832798</v>
      </c>
      <c r="Q49" s="52">
        <v>-0.16659448784693451</v>
      </c>
      <c r="R49" s="52">
        <v>-5.7867876527256584E-2</v>
      </c>
      <c r="S49" s="52">
        <v>-2.5684525400377758E-2</v>
      </c>
      <c r="U49" s="52">
        <v>-4.6267797452391089E-2</v>
      </c>
      <c r="V49" s="52">
        <v>-6.5818640483139859E-2</v>
      </c>
      <c r="W49" s="52">
        <v>5.9840204089783543E-2</v>
      </c>
      <c r="Y49" s="52"/>
      <c r="Z49" s="52">
        <v>-8.5927296206867801E-2</v>
      </c>
      <c r="AA49" s="52">
        <v>-0.10202937992356151</v>
      </c>
      <c r="AB49" s="52">
        <v>1.3226379805690955E-2</v>
      </c>
      <c r="AC49" s="52"/>
      <c r="AD49" s="52"/>
      <c r="AE49" s="52">
        <v>-0.29240472907205606</v>
      </c>
      <c r="AF49" s="52">
        <v>-0.31263356690690591</v>
      </c>
      <c r="AG49" s="52">
        <v>-0.26558084330996246</v>
      </c>
      <c r="AH49" s="52">
        <v>-0.13978767869140871</v>
      </c>
      <c r="AI49" s="52"/>
      <c r="AJ49" s="52">
        <v>-0.36719351734561656</v>
      </c>
      <c r="AK49" s="52">
        <v>-0.35289429226866081</v>
      </c>
      <c r="AL49" s="52">
        <v>-0.31794998108689909</v>
      </c>
      <c r="AM49" s="52">
        <v>-0.24778571212921649</v>
      </c>
      <c r="AN49" s="52"/>
      <c r="AQ49" s="52"/>
      <c r="AS49" s="52"/>
      <c r="AT49" s="52"/>
      <c r="AV49" s="52">
        <v>0.5</v>
      </c>
      <c r="AW49" s="51">
        <v>0</v>
      </c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0">
        <v>0</v>
      </c>
      <c r="BR49" s="50">
        <v>0.5</v>
      </c>
    </row>
    <row r="50" spans="1:70" ht="18" customHeight="1" x14ac:dyDescent="0.3">
      <c r="A50" s="54">
        <f t="shared" si="1"/>
        <v>1988</v>
      </c>
      <c r="B50" s="53"/>
      <c r="C50" s="53"/>
      <c r="D50" s="53"/>
      <c r="E50" s="53"/>
      <c r="F50" s="53"/>
      <c r="G50" s="53"/>
      <c r="H50" s="53"/>
      <c r="I50" s="51"/>
      <c r="J50" s="52"/>
      <c r="K50" s="52"/>
      <c r="L50" s="52"/>
      <c r="M50" s="52"/>
      <c r="N50" s="52"/>
      <c r="O50" s="52"/>
      <c r="P50" s="52"/>
      <c r="Q50" s="52"/>
      <c r="R50" s="52"/>
      <c r="S50" s="52"/>
      <c r="U50" s="52"/>
      <c r="V50" s="52"/>
      <c r="W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Q50" s="52"/>
      <c r="AS50" s="52"/>
      <c r="AT50" s="52"/>
      <c r="AV50" s="52">
        <v>0.5</v>
      </c>
      <c r="AW50" s="51">
        <v>0</v>
      </c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0">
        <v>0</v>
      </c>
      <c r="BR50" s="50">
        <v>0.5</v>
      </c>
    </row>
    <row r="51" spans="1:70" ht="18" customHeight="1" x14ac:dyDescent="0.3">
      <c r="A51" s="54">
        <f t="shared" si="1"/>
        <v>1989</v>
      </c>
      <c r="B51" s="53"/>
      <c r="C51" s="53"/>
      <c r="D51" s="53"/>
      <c r="E51" s="53"/>
      <c r="F51" s="53"/>
      <c r="G51" s="53"/>
      <c r="H51" s="53"/>
      <c r="I51" s="51"/>
      <c r="J51" s="52"/>
      <c r="K51" s="52"/>
      <c r="L51" s="52"/>
      <c r="M51" s="52"/>
      <c r="N51" s="52"/>
      <c r="O51" s="52"/>
      <c r="P51" s="52"/>
      <c r="Q51" s="52"/>
      <c r="R51" s="52"/>
      <c r="S51" s="52"/>
      <c r="U51" s="52"/>
      <c r="V51" s="52"/>
      <c r="W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Q51" s="52"/>
      <c r="AS51" s="52"/>
      <c r="AT51" s="52"/>
      <c r="AV51" s="52">
        <v>0.5</v>
      </c>
      <c r="AW51" s="51">
        <v>0</v>
      </c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0">
        <v>0</v>
      </c>
      <c r="BR51" s="50">
        <v>0.5</v>
      </c>
    </row>
    <row r="52" spans="1:70" ht="18" customHeight="1" x14ac:dyDescent="0.3">
      <c r="A52" s="54">
        <f t="shared" si="1"/>
        <v>1990</v>
      </c>
      <c r="B52" s="53"/>
      <c r="C52" s="53"/>
      <c r="D52" s="53"/>
      <c r="E52" s="53"/>
      <c r="F52" s="53"/>
      <c r="G52" s="53"/>
      <c r="H52" s="53"/>
      <c r="I52" s="51"/>
      <c r="J52" s="52"/>
      <c r="K52" s="52"/>
      <c r="L52" s="52"/>
      <c r="M52" s="52"/>
      <c r="N52" s="52"/>
      <c r="O52" s="52"/>
      <c r="P52" s="52"/>
      <c r="Q52" s="52"/>
      <c r="R52" s="52"/>
      <c r="S52" s="52"/>
      <c r="U52" s="52"/>
      <c r="V52" s="52"/>
      <c r="W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Q52" s="52"/>
      <c r="AS52" s="52"/>
      <c r="AT52" s="52"/>
      <c r="AV52" s="52">
        <v>0.5</v>
      </c>
      <c r="AW52" s="51">
        <v>0</v>
      </c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0">
        <v>0</v>
      </c>
      <c r="BR52" s="50">
        <v>0.5</v>
      </c>
    </row>
    <row r="53" spans="1:70" ht="18" customHeight="1" x14ac:dyDescent="0.3">
      <c r="A53" s="54">
        <f t="shared" si="1"/>
        <v>1991</v>
      </c>
      <c r="B53" s="53"/>
      <c r="C53" s="53"/>
      <c r="D53" s="53"/>
      <c r="E53" s="53"/>
      <c r="F53" s="53"/>
      <c r="G53" s="53"/>
      <c r="H53" s="53"/>
      <c r="I53" s="51"/>
      <c r="J53" s="52"/>
      <c r="K53" s="52"/>
      <c r="L53" s="52"/>
      <c r="M53" s="52"/>
      <c r="N53" s="52"/>
      <c r="O53" s="52"/>
      <c r="P53" s="52"/>
      <c r="Q53" s="52"/>
      <c r="R53" s="52"/>
      <c r="S53" s="52"/>
      <c r="U53" s="52"/>
      <c r="V53" s="52"/>
      <c r="W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Q53" s="52"/>
      <c r="AS53" s="52"/>
      <c r="AT53" s="52"/>
      <c r="AV53" s="52">
        <v>0.5</v>
      </c>
      <c r="AW53" s="51">
        <v>0</v>
      </c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0">
        <v>0</v>
      </c>
      <c r="BR53" s="50">
        <v>0.5</v>
      </c>
    </row>
    <row r="54" spans="1:70" ht="18" customHeight="1" x14ac:dyDescent="0.3">
      <c r="A54" s="54">
        <f t="shared" si="1"/>
        <v>1992</v>
      </c>
      <c r="B54" s="56">
        <v>0.34399999999999997</v>
      </c>
      <c r="C54" s="56">
        <v>0.41899999999999998</v>
      </c>
      <c r="D54" s="56">
        <v>0.17799999999999999</v>
      </c>
      <c r="E54" s="56">
        <v>1.9E-2</v>
      </c>
      <c r="F54" s="56">
        <v>0</v>
      </c>
      <c r="G54" s="56">
        <f>1-B54-C54-D54-E54-F54</f>
        <v>4.0000000000000049E-2</v>
      </c>
      <c r="H54" s="56">
        <f>B54/($B54+$C54)</f>
        <v>0.45085190039318485</v>
      </c>
      <c r="I54" s="55">
        <f>C54/($B54+$C54)</f>
        <v>0.54914809960681521</v>
      </c>
      <c r="J54" s="52">
        <v>-4.0069606822605228E-2</v>
      </c>
      <c r="K54" s="52"/>
      <c r="L54" s="52"/>
      <c r="M54" s="52">
        <v>5.5734605984127855E-2</v>
      </c>
      <c r="N54" s="52"/>
      <c r="O54" s="52"/>
      <c r="P54" s="52">
        <v>-0.16147735853996176</v>
      </c>
      <c r="Q54" s="52">
        <v>-0.17403725002074569</v>
      </c>
      <c r="R54" s="52">
        <v>-7.2259248333121542E-2</v>
      </c>
      <c r="S54" s="52">
        <v>-4.1144803902451489E-2</v>
      </c>
      <c r="U54" s="52">
        <v>-6.0322372943185848E-2</v>
      </c>
      <c r="V54" s="52">
        <v>-7.1651811840643592E-2</v>
      </c>
      <c r="W54" s="52">
        <v>4.2020514026240414E-2</v>
      </c>
      <c r="Y54" s="52"/>
      <c r="Z54" s="52">
        <v>-7.8612176515548346E-2</v>
      </c>
      <c r="AA54" s="52">
        <v>-8.9683275187595654E-2</v>
      </c>
      <c r="AB54" s="52">
        <v>2.0071415425251121E-2</v>
      </c>
      <c r="AC54" s="52"/>
      <c r="AD54" s="52"/>
      <c r="AE54" s="52">
        <v>-0.2599242868489417</v>
      </c>
      <c r="AF54" s="52">
        <v>-0.27690980980105578</v>
      </c>
      <c r="AG54" s="52">
        <v>-0.21938608425570832</v>
      </c>
      <c r="AH54" s="52">
        <v>-0.10433643257372154</v>
      </c>
      <c r="AI54" s="52"/>
      <c r="AJ54" s="52">
        <v>-0.31707498082794505</v>
      </c>
      <c r="AK54" s="52">
        <v>-0.32737923806210428</v>
      </c>
      <c r="AL54" s="52">
        <v>-0.27603478837650802</v>
      </c>
      <c r="AM54" s="52">
        <v>-0.20868450127872396</v>
      </c>
      <c r="AN54" s="52"/>
      <c r="AQ54" s="52"/>
      <c r="AS54" s="52"/>
      <c r="AT54" s="52"/>
      <c r="AV54" s="52">
        <v>0.5</v>
      </c>
      <c r="AW54" s="51">
        <v>0</v>
      </c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0">
        <v>0</v>
      </c>
      <c r="BR54" s="50">
        <v>0.5</v>
      </c>
    </row>
    <row r="55" spans="1:70" ht="18" customHeight="1" x14ac:dyDescent="0.3">
      <c r="A55" s="54">
        <f t="shared" si="1"/>
        <v>1993</v>
      </c>
      <c r="B55" s="53"/>
      <c r="C55" s="53"/>
      <c r="D55" s="53"/>
      <c r="E55" s="53"/>
      <c r="F55" s="53"/>
      <c r="G55" s="53"/>
      <c r="H55" s="53"/>
      <c r="I55" s="51"/>
      <c r="J55" s="52"/>
      <c r="K55" s="52"/>
      <c r="L55" s="52"/>
      <c r="M55" s="52"/>
      <c r="N55" s="52"/>
      <c r="O55" s="52"/>
      <c r="P55" s="52"/>
      <c r="Q55" s="52"/>
      <c r="R55" s="52"/>
      <c r="S55" s="52"/>
      <c r="U55" s="52"/>
      <c r="V55" s="52"/>
      <c r="W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Q55" s="52"/>
      <c r="AS55" s="52"/>
      <c r="AT55" s="52"/>
      <c r="AV55" s="52">
        <v>0.5</v>
      </c>
      <c r="AW55" s="51">
        <v>0</v>
      </c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0">
        <v>0</v>
      </c>
      <c r="BR55" s="50">
        <v>0.5</v>
      </c>
    </row>
    <row r="56" spans="1:70" ht="18" customHeight="1" x14ac:dyDescent="0.3">
      <c r="A56" s="54">
        <f t="shared" si="1"/>
        <v>1994</v>
      </c>
      <c r="B56" s="53"/>
      <c r="C56" s="53"/>
      <c r="D56" s="53"/>
      <c r="E56" s="53"/>
      <c r="F56" s="53"/>
      <c r="G56" s="53"/>
      <c r="H56" s="53"/>
      <c r="I56" s="51"/>
      <c r="J56" s="52"/>
      <c r="K56" s="52"/>
      <c r="L56" s="52"/>
      <c r="M56" s="52"/>
      <c r="N56" s="52"/>
      <c r="O56" s="52"/>
      <c r="P56" s="52"/>
      <c r="Q56" s="52"/>
      <c r="R56" s="52"/>
      <c r="S56" s="52"/>
      <c r="U56" s="52"/>
      <c r="V56" s="52"/>
      <c r="W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Q56" s="52"/>
      <c r="AS56" s="52"/>
      <c r="AT56" s="52"/>
      <c r="AV56" s="52">
        <v>0.5</v>
      </c>
      <c r="AW56" s="51">
        <v>0</v>
      </c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0">
        <v>0</v>
      </c>
      <c r="BR56" s="50">
        <v>0.5</v>
      </c>
    </row>
    <row r="57" spans="1:70" ht="18" customHeight="1" x14ac:dyDescent="0.3">
      <c r="A57" s="54">
        <f t="shared" si="1"/>
        <v>1995</v>
      </c>
      <c r="B57" s="53"/>
      <c r="C57" s="53"/>
      <c r="D57" s="53"/>
      <c r="E57" s="53"/>
      <c r="F57" s="53"/>
      <c r="G57" s="53"/>
      <c r="H57" s="53"/>
      <c r="I57" s="51"/>
      <c r="J57" s="52"/>
      <c r="K57" s="52"/>
      <c r="L57" s="52"/>
      <c r="M57" s="52"/>
      <c r="N57" s="52"/>
      <c r="O57" s="52"/>
      <c r="P57" s="52"/>
      <c r="Q57" s="52"/>
      <c r="R57" s="52"/>
      <c r="S57" s="52"/>
      <c r="U57" s="52"/>
      <c r="V57" s="52"/>
      <c r="W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Q57" s="52"/>
      <c r="AS57" s="52"/>
      <c r="AT57" s="52"/>
      <c r="AV57" s="52">
        <v>0.5</v>
      </c>
      <c r="AW57" s="51">
        <v>0</v>
      </c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0">
        <v>0</v>
      </c>
      <c r="BR57" s="50">
        <v>0.5</v>
      </c>
    </row>
    <row r="58" spans="1:70" ht="18" customHeight="1" x14ac:dyDescent="0.3">
      <c r="A58" s="54">
        <f t="shared" si="1"/>
        <v>1996</v>
      </c>
      <c r="B58" s="53"/>
      <c r="C58" s="53"/>
      <c r="D58" s="53"/>
      <c r="E58" s="53"/>
      <c r="F58" s="53"/>
      <c r="G58" s="53"/>
      <c r="H58" s="53"/>
      <c r="I58" s="51"/>
      <c r="J58" s="52"/>
      <c r="K58" s="52"/>
      <c r="L58" s="52"/>
      <c r="M58" s="52"/>
      <c r="N58" s="52"/>
      <c r="O58" s="52"/>
      <c r="P58" s="52"/>
      <c r="Q58" s="52"/>
      <c r="R58" s="52"/>
      <c r="S58" s="52"/>
      <c r="U58" s="52"/>
      <c r="V58" s="52"/>
      <c r="W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Q58" s="52"/>
      <c r="AS58" s="52"/>
      <c r="AT58" s="52"/>
      <c r="AV58" s="52">
        <v>0.5</v>
      </c>
      <c r="AW58" s="51">
        <v>0</v>
      </c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0">
        <v>0</v>
      </c>
      <c r="BR58" s="50">
        <v>0.5</v>
      </c>
    </row>
    <row r="59" spans="1:70" ht="18" customHeight="1" x14ac:dyDescent="0.3">
      <c r="A59" s="54">
        <f t="shared" si="1"/>
        <v>1997</v>
      </c>
      <c r="B59" s="56">
        <v>0.432</v>
      </c>
      <c r="C59" s="56">
        <v>0.307</v>
      </c>
      <c r="D59" s="56">
        <v>0.16800000000000001</v>
      </c>
      <c r="E59" s="56">
        <v>0.02</v>
      </c>
      <c r="F59" s="56">
        <v>3.0000000000000001E-3</v>
      </c>
      <c r="G59" s="56">
        <f>1-B59-C59-D59-E59-F59</f>
        <v>7.0000000000000048E-2</v>
      </c>
      <c r="H59" s="56">
        <f>B59/($B59+$C59)</f>
        <v>0.58457374830852504</v>
      </c>
      <c r="I59" s="55">
        <f>C59/($B59+$C59)</f>
        <v>0.41542625169147496</v>
      </c>
      <c r="J59" s="52">
        <v>-3.2485241837823031E-2</v>
      </c>
      <c r="K59" s="52"/>
      <c r="L59" s="52"/>
      <c r="M59" s="52">
        <v>0.11909385894910682</v>
      </c>
      <c r="N59" s="52"/>
      <c r="O59" s="52"/>
      <c r="P59" s="52">
        <v>-0.10271699389794763</v>
      </c>
      <c r="Q59" s="52">
        <v>-0.1267134194627576</v>
      </c>
      <c r="R59" s="52">
        <v>-6.4229360743714797E-2</v>
      </c>
      <c r="S59" s="52">
        <v>-1.7536214102735648E-2</v>
      </c>
      <c r="U59" s="52">
        <v>-2.9113419329654687E-2</v>
      </c>
      <c r="V59" s="52">
        <v>-5.948050529156295E-2</v>
      </c>
      <c r="W59" s="52">
        <v>9.3603093956503639E-3</v>
      </c>
      <c r="Y59" s="52"/>
      <c r="Z59" s="52">
        <v>-2.4493541625568424E-2</v>
      </c>
      <c r="AA59" s="52">
        <v>-5.317326813706473E-2</v>
      </c>
      <c r="AB59" s="52">
        <v>1.1634987214227219E-2</v>
      </c>
      <c r="AC59" s="52"/>
      <c r="AD59" s="52"/>
      <c r="AE59" s="52">
        <v>-0.21361257982485082</v>
      </c>
      <c r="AF59" s="52">
        <v>-0.2419685802509205</v>
      </c>
      <c r="AG59" s="52">
        <v>-0.21729761700357492</v>
      </c>
      <c r="AH59" s="52">
        <v>-0.15249411283746053</v>
      </c>
      <c r="AI59" s="52"/>
      <c r="AJ59" s="52">
        <v>-0.24587347223686168</v>
      </c>
      <c r="AK59" s="52">
        <v>-0.24657668353430895</v>
      </c>
      <c r="AL59" s="52">
        <v>-0.2005983922564995</v>
      </c>
      <c r="AM59" s="25">
        <v>-0.18896445882517518</v>
      </c>
      <c r="AN59" s="52"/>
      <c r="AQ59" s="52"/>
      <c r="AS59" s="52"/>
      <c r="AT59" s="52"/>
      <c r="AV59" s="52">
        <v>0.5</v>
      </c>
      <c r="AW59" s="51">
        <v>0</v>
      </c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0">
        <v>0</v>
      </c>
      <c r="BR59" s="50">
        <v>0.5</v>
      </c>
    </row>
    <row r="60" spans="1:70" ht="18" customHeight="1" x14ac:dyDescent="0.3">
      <c r="A60" s="54">
        <f t="shared" si="1"/>
        <v>1998</v>
      </c>
      <c r="B60" s="53"/>
      <c r="C60" s="53"/>
      <c r="D60" s="53"/>
      <c r="E60" s="53"/>
      <c r="F60" s="53"/>
      <c r="G60" s="53"/>
      <c r="H60" s="53"/>
      <c r="I60" s="51"/>
      <c r="J60" s="52"/>
      <c r="K60" s="52"/>
      <c r="L60" s="52"/>
      <c r="M60" s="52"/>
      <c r="N60" s="52"/>
      <c r="O60" s="52"/>
      <c r="P60" s="52"/>
      <c r="Q60" s="52"/>
      <c r="R60" s="52"/>
      <c r="S60" s="52"/>
      <c r="U60" s="52"/>
      <c r="V60" s="52"/>
      <c r="W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Q60" s="52"/>
      <c r="AS60" s="52"/>
      <c r="AT60" s="52"/>
      <c r="AV60" s="52">
        <v>0.5</v>
      </c>
      <c r="AW60" s="51">
        <v>0</v>
      </c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0">
        <v>0</v>
      </c>
      <c r="BR60" s="50">
        <v>0.5</v>
      </c>
    </row>
    <row r="61" spans="1:70" ht="18" customHeight="1" x14ac:dyDescent="0.3">
      <c r="A61" s="54">
        <f t="shared" si="1"/>
        <v>1999</v>
      </c>
      <c r="B61" s="53"/>
      <c r="C61" s="53"/>
      <c r="D61" s="53"/>
      <c r="E61" s="53"/>
      <c r="F61" s="53"/>
      <c r="G61" s="53"/>
      <c r="H61" s="53"/>
      <c r="I61" s="51"/>
      <c r="J61" s="52"/>
      <c r="K61" s="52"/>
      <c r="L61" s="52"/>
      <c r="M61" s="52"/>
      <c r="N61" s="52"/>
      <c r="O61" s="52"/>
      <c r="P61" s="52"/>
      <c r="Q61" s="52"/>
      <c r="R61" s="52"/>
      <c r="S61" s="52"/>
      <c r="U61" s="52"/>
      <c r="V61" s="52"/>
      <c r="W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Q61" s="52"/>
      <c r="AS61" s="52"/>
      <c r="AT61" s="52"/>
      <c r="AV61" s="52">
        <v>0.5</v>
      </c>
      <c r="AW61" s="51">
        <v>0</v>
      </c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0">
        <v>0</v>
      </c>
      <c r="BR61" s="50">
        <v>0.5</v>
      </c>
    </row>
    <row r="62" spans="1:70" ht="18" customHeight="1" x14ac:dyDescent="0.3">
      <c r="A62" s="54">
        <f t="shared" si="1"/>
        <v>2000</v>
      </c>
      <c r="B62" s="53"/>
      <c r="C62" s="53"/>
      <c r="D62" s="53"/>
      <c r="E62" s="53"/>
      <c r="F62" s="53"/>
      <c r="G62" s="53"/>
      <c r="H62" s="53"/>
      <c r="I62" s="51"/>
      <c r="J62" s="52"/>
      <c r="K62" s="52"/>
      <c r="L62" s="52"/>
      <c r="M62" s="52"/>
      <c r="N62" s="52"/>
      <c r="O62" s="52"/>
      <c r="P62" s="52"/>
      <c r="Q62" s="52"/>
      <c r="R62" s="52"/>
      <c r="S62" s="52"/>
      <c r="U62" s="52"/>
      <c r="V62" s="52"/>
      <c r="W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Q62" s="52"/>
      <c r="AS62" s="52"/>
      <c r="AT62" s="52"/>
      <c r="AV62" s="52">
        <v>0.5</v>
      </c>
      <c r="AW62" s="51">
        <v>0</v>
      </c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0">
        <v>0</v>
      </c>
      <c r="BR62" s="50">
        <v>0.5</v>
      </c>
    </row>
    <row r="63" spans="1:70" ht="18" customHeight="1" x14ac:dyDescent="0.3">
      <c r="A63" s="54">
        <f t="shared" si="1"/>
        <v>2001</v>
      </c>
      <c r="B63" s="56">
        <v>0.40699999999999997</v>
      </c>
      <c r="C63" s="56">
        <v>0.317</v>
      </c>
      <c r="D63" s="56">
        <v>0.183</v>
      </c>
      <c r="E63" s="56">
        <v>1.7999999999999999E-2</v>
      </c>
      <c r="F63" s="56">
        <v>1.4999999999999999E-2</v>
      </c>
      <c r="G63" s="56">
        <f>1-B63-C63-D63-E63-F63</f>
        <v>5.999999999999997E-2</v>
      </c>
      <c r="H63" s="56">
        <f>B63/($B63+$C63)</f>
        <v>0.56215469613259672</v>
      </c>
      <c r="I63" s="55">
        <f>C63/($B63+$C63)</f>
        <v>0.43784530386740333</v>
      </c>
      <c r="J63" s="52">
        <v>-2.0731586020023771E-2</v>
      </c>
      <c r="K63" s="52"/>
      <c r="L63" s="52"/>
      <c r="M63" s="52">
        <v>0.16257895560551422</v>
      </c>
      <c r="N63" s="52"/>
      <c r="O63" s="52"/>
      <c r="P63" s="52">
        <v>-6.9720722466697457E-2</v>
      </c>
      <c r="Q63" s="52">
        <v>-0.10581022584960914</v>
      </c>
      <c r="R63" s="52">
        <v>-5.0337010994723444E-2</v>
      </c>
      <c r="S63" s="52">
        <v>-5.8503340584119823E-3</v>
      </c>
      <c r="U63" s="52">
        <v>-2.5180544963160759E-2</v>
      </c>
      <c r="V63" s="52">
        <v>-6.6854385260196936E-2</v>
      </c>
      <c r="W63" s="52">
        <v>8.4569438687790224E-3</v>
      </c>
      <c r="Y63" s="52"/>
      <c r="Z63" s="52">
        <v>-1.043380429853126E-2</v>
      </c>
      <c r="AA63" s="52">
        <v>-4.9669392297902099E-2</v>
      </c>
      <c r="AB63" s="52">
        <v>2.6986494911956649E-2</v>
      </c>
      <c r="AC63" s="52"/>
      <c r="AD63" s="52"/>
      <c r="AE63" s="52">
        <v>-0.15219205832768179</v>
      </c>
      <c r="AF63" s="52">
        <v>-0.19595328600787509</v>
      </c>
      <c r="AG63" s="52">
        <v>-0.17508735754063776</v>
      </c>
      <c r="AH63" s="52">
        <v>-0.1304554841431885</v>
      </c>
      <c r="AI63" s="52"/>
      <c r="AJ63" s="52">
        <v>-0.35501381126098747</v>
      </c>
      <c r="AK63" s="52">
        <v>-0.34488766273966215</v>
      </c>
      <c r="AL63" s="52">
        <v>-0.3056253763348275</v>
      </c>
      <c r="AM63" s="52">
        <v>-0.25925491522299576</v>
      </c>
      <c r="AN63" s="52"/>
      <c r="AQ63" s="52"/>
      <c r="AS63" s="52"/>
      <c r="AT63" s="52"/>
      <c r="AV63" s="52">
        <v>0.5</v>
      </c>
      <c r="AW63" s="51">
        <v>0</v>
      </c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0">
        <v>0</v>
      </c>
      <c r="BR63" s="50">
        <v>0.5</v>
      </c>
    </row>
    <row r="64" spans="1:70" ht="18" customHeight="1" x14ac:dyDescent="0.3">
      <c r="A64" s="54">
        <f t="shared" si="1"/>
        <v>2002</v>
      </c>
      <c r="B64" s="53"/>
      <c r="C64" s="53"/>
      <c r="D64" s="53"/>
      <c r="E64" s="53"/>
      <c r="F64" s="53"/>
      <c r="G64" s="53"/>
      <c r="H64" s="53"/>
      <c r="I64" s="51"/>
      <c r="J64" s="52"/>
      <c r="K64" s="52"/>
      <c r="L64" s="52"/>
      <c r="M64" s="52"/>
      <c r="N64" s="52"/>
      <c r="O64" s="52"/>
      <c r="P64" s="52"/>
      <c r="Q64" s="52"/>
      <c r="R64" s="52"/>
      <c r="S64" s="52"/>
      <c r="U64" s="52"/>
      <c r="V64" s="52"/>
      <c r="W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Q64" s="52"/>
      <c r="AS64" s="52"/>
      <c r="AT64" s="52"/>
      <c r="AV64" s="52">
        <v>0.5</v>
      </c>
      <c r="AW64" s="51">
        <v>0</v>
      </c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0">
        <v>0</v>
      </c>
      <c r="BR64" s="50">
        <v>0.5</v>
      </c>
    </row>
    <row r="65" spans="1:70" ht="18" customHeight="1" x14ac:dyDescent="0.3">
      <c r="A65" s="54">
        <f t="shared" si="1"/>
        <v>2003</v>
      </c>
      <c r="B65" s="53"/>
      <c r="C65" s="53"/>
      <c r="D65" s="53"/>
      <c r="E65" s="53"/>
      <c r="F65" s="53"/>
      <c r="G65" s="53"/>
      <c r="H65" s="53"/>
      <c r="I65" s="51"/>
      <c r="J65" s="52"/>
      <c r="K65" s="52"/>
      <c r="L65" s="52"/>
      <c r="M65" s="52"/>
      <c r="N65" s="52"/>
      <c r="O65" s="52"/>
      <c r="P65" s="52"/>
      <c r="Q65" s="52"/>
      <c r="R65" s="52"/>
      <c r="S65" s="52"/>
      <c r="U65" s="52"/>
      <c r="V65" s="52"/>
      <c r="W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Q65" s="52"/>
      <c r="AS65" s="52"/>
      <c r="AT65" s="52"/>
      <c r="AV65" s="52">
        <v>0.5</v>
      </c>
      <c r="AW65" s="51">
        <v>0</v>
      </c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0">
        <v>0</v>
      </c>
      <c r="BR65" s="50">
        <v>0.5</v>
      </c>
    </row>
    <row r="66" spans="1:70" ht="18" customHeight="1" x14ac:dyDescent="0.3">
      <c r="A66" s="54">
        <f t="shared" si="1"/>
        <v>2004</v>
      </c>
      <c r="B66" s="53"/>
      <c r="C66" s="53"/>
      <c r="D66" s="53"/>
      <c r="E66" s="53"/>
      <c r="F66" s="53"/>
      <c r="G66" s="53"/>
      <c r="H66" s="53"/>
      <c r="I66" s="51"/>
      <c r="J66" s="52"/>
      <c r="K66" s="52"/>
      <c r="L66" s="52"/>
      <c r="M66" s="52"/>
      <c r="N66" s="52"/>
      <c r="O66" s="52"/>
      <c r="P66" s="52"/>
      <c r="Q66" s="52"/>
      <c r="R66" s="52"/>
      <c r="S66" s="52"/>
      <c r="U66" s="52"/>
      <c r="V66" s="52"/>
      <c r="W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Q66" s="52"/>
      <c r="AS66" s="52"/>
      <c r="AT66" s="52"/>
      <c r="AV66" s="52">
        <v>0.5</v>
      </c>
      <c r="AW66" s="51">
        <v>0</v>
      </c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0">
        <v>0</v>
      </c>
      <c r="BR66" s="50">
        <v>0.5</v>
      </c>
    </row>
    <row r="67" spans="1:70" ht="18" customHeight="1" x14ac:dyDescent="0.3">
      <c r="A67" s="54">
        <f t="shared" si="1"/>
        <v>2005</v>
      </c>
      <c r="B67" s="56">
        <v>0.35199999999999998</v>
      </c>
      <c r="C67" s="56">
        <v>0.32400000000000001</v>
      </c>
      <c r="D67" s="56">
        <v>0.22</v>
      </c>
      <c r="E67" s="56">
        <v>1.6E-2</v>
      </c>
      <c r="F67" s="56">
        <v>2.1999999999999999E-2</v>
      </c>
      <c r="G67" s="56">
        <f>1-B67-C67-D67-E67-F67</f>
        <v>6.6000000000000003E-2</v>
      </c>
      <c r="H67" s="56">
        <f>B67/($B67+$C67)</f>
        <v>0.52071005917159763</v>
      </c>
      <c r="I67" s="55">
        <f>C67/($B67+$C67)</f>
        <v>0.47928994082840243</v>
      </c>
      <c r="J67" s="52">
        <v>-8.41617474676375E-3</v>
      </c>
      <c r="K67" s="52"/>
      <c r="L67" s="52"/>
      <c r="M67" s="52">
        <v>0.18248274049299004</v>
      </c>
      <c r="N67" s="52"/>
      <c r="O67" s="52"/>
      <c r="P67" s="52">
        <v>-2.7209167047249433E-2</v>
      </c>
      <c r="Q67" s="52">
        <v>-5.4373595661389038E-2</v>
      </c>
      <c r="R67" s="52">
        <v>-5.1571670702604822E-5</v>
      </c>
      <c r="S67" s="52">
        <v>2.5644637481891247E-3</v>
      </c>
      <c r="U67" s="52">
        <v>-7.254255216766009E-3</v>
      </c>
      <c r="V67" s="52">
        <v>-4.3264957149511694E-2</v>
      </c>
      <c r="W67" s="52">
        <v>2.648637849270951E-2</v>
      </c>
      <c r="Y67" s="52"/>
      <c r="Z67" s="52">
        <v>1.3398790538111618E-2</v>
      </c>
      <c r="AA67" s="52">
        <v>-1.9432332631812238E-2</v>
      </c>
      <c r="AB67" s="52">
        <v>5.3424802584164335E-2</v>
      </c>
      <c r="AC67" s="52"/>
      <c r="AD67" s="52"/>
      <c r="AE67" s="52">
        <v>-0.14298659778680384</v>
      </c>
      <c r="AF67" s="52">
        <v>-0.18193626221140768</v>
      </c>
      <c r="AG67" s="52">
        <v>-0.17199382877768918</v>
      </c>
      <c r="AH67" s="52">
        <v>-0.15190369364196021</v>
      </c>
      <c r="AI67" s="52"/>
      <c r="AJ67" s="52">
        <v>-0.37310516338993904</v>
      </c>
      <c r="AK67" s="52">
        <v>-0.3539833523230595</v>
      </c>
      <c r="AL67" s="52">
        <v>-0.33448348033258363</v>
      </c>
      <c r="AM67" s="52">
        <v>-0.28334055188022894</v>
      </c>
      <c r="AN67" s="52"/>
      <c r="AQ67" s="52"/>
      <c r="AS67" s="52"/>
      <c r="AT67" s="52"/>
      <c r="AV67" s="52">
        <v>0.5</v>
      </c>
      <c r="AW67" s="51">
        <v>0</v>
      </c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0">
        <v>0</v>
      </c>
      <c r="BR67" s="50">
        <v>0.5</v>
      </c>
    </row>
    <row r="68" spans="1:70" ht="18" customHeight="1" x14ac:dyDescent="0.3">
      <c r="A68" s="54">
        <f t="shared" si="1"/>
        <v>2006</v>
      </c>
      <c r="B68" s="53"/>
      <c r="C68" s="53"/>
      <c r="D68" s="53"/>
      <c r="E68" s="53"/>
      <c r="F68" s="53"/>
      <c r="G68" s="53"/>
      <c r="H68" s="53"/>
      <c r="I68" s="51"/>
      <c r="J68" s="52"/>
      <c r="K68" s="52"/>
      <c r="L68" s="52"/>
      <c r="M68" s="52"/>
      <c r="N68" s="52"/>
      <c r="O68" s="52"/>
      <c r="P68" s="52"/>
      <c r="Q68" s="52"/>
      <c r="R68" s="52"/>
      <c r="S68" s="52"/>
      <c r="U68" s="52"/>
      <c r="V68" s="52"/>
      <c r="W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Q68" s="52"/>
      <c r="AS68" s="52"/>
      <c r="AT68" s="52"/>
      <c r="AV68" s="52">
        <v>0.5</v>
      </c>
      <c r="AW68" s="51">
        <v>0</v>
      </c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0">
        <v>0</v>
      </c>
      <c r="BR68" s="50">
        <v>0.5</v>
      </c>
    </row>
    <row r="69" spans="1:70" ht="18" customHeight="1" x14ac:dyDescent="0.3">
      <c r="A69" s="54">
        <f t="shared" si="1"/>
        <v>2007</v>
      </c>
      <c r="B69" s="53"/>
      <c r="C69" s="53"/>
      <c r="D69" s="53"/>
      <c r="E69" s="53"/>
      <c r="F69" s="53"/>
      <c r="G69" s="53"/>
      <c r="H69" s="53"/>
      <c r="I69" s="51"/>
      <c r="J69" s="52"/>
      <c r="K69" s="52"/>
      <c r="L69" s="52"/>
      <c r="M69" s="52"/>
      <c r="N69" s="52"/>
      <c r="O69" s="52"/>
      <c r="P69" s="52"/>
      <c r="Q69" s="52"/>
      <c r="R69" s="52"/>
      <c r="S69" s="52"/>
      <c r="U69" s="52"/>
      <c r="V69" s="52"/>
      <c r="W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Q69" s="52"/>
      <c r="AS69" s="52"/>
      <c r="AT69" s="52"/>
      <c r="AV69" s="52">
        <v>0.5</v>
      </c>
      <c r="AW69" s="51">
        <v>0</v>
      </c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0">
        <v>0</v>
      </c>
      <c r="BR69" s="50">
        <v>0.5</v>
      </c>
    </row>
    <row r="70" spans="1:70" ht="18" customHeight="1" x14ac:dyDescent="0.3">
      <c r="A70" s="54">
        <f t="shared" si="1"/>
        <v>2008</v>
      </c>
      <c r="B70" s="53"/>
      <c r="C70" s="53"/>
      <c r="D70" s="53"/>
      <c r="E70" s="53"/>
      <c r="F70" s="53"/>
      <c r="G70" s="53"/>
      <c r="H70" s="53"/>
      <c r="I70" s="51"/>
      <c r="J70" s="52"/>
      <c r="K70" s="52"/>
      <c r="L70" s="52"/>
      <c r="M70" s="52"/>
      <c r="N70" s="52"/>
      <c r="O70" s="52"/>
      <c r="P70" s="52"/>
      <c r="Q70" s="52"/>
      <c r="R70" s="52"/>
      <c r="S70" s="52"/>
      <c r="U70" s="52"/>
      <c r="V70" s="52"/>
      <c r="W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Q70" s="52"/>
      <c r="AS70" s="52"/>
      <c r="AT70" s="52"/>
      <c r="AV70" s="52">
        <v>0.5</v>
      </c>
      <c r="AW70" s="51">
        <v>0</v>
      </c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0">
        <v>0</v>
      </c>
      <c r="BR70" s="50">
        <v>0.5</v>
      </c>
    </row>
    <row r="71" spans="1:70" ht="18" customHeight="1" x14ac:dyDescent="0.3">
      <c r="A71" s="54">
        <f t="shared" si="1"/>
        <v>2009</v>
      </c>
      <c r="B71" s="53"/>
      <c r="C71" s="53"/>
      <c r="D71" s="53"/>
      <c r="E71" s="53"/>
      <c r="F71" s="53"/>
      <c r="G71" s="53"/>
      <c r="H71" s="53"/>
      <c r="I71" s="51"/>
      <c r="J71" s="52"/>
      <c r="K71" s="52"/>
      <c r="L71" s="52"/>
      <c r="M71" s="52"/>
      <c r="N71" s="52"/>
      <c r="O71" s="52"/>
      <c r="P71" s="52"/>
      <c r="Q71" s="52"/>
      <c r="R71" s="52"/>
      <c r="S71" s="52"/>
      <c r="U71" s="52"/>
      <c r="V71" s="52"/>
      <c r="W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Q71" s="52"/>
      <c r="AS71" s="52"/>
      <c r="AT71" s="52"/>
      <c r="AV71" s="52">
        <v>0.5</v>
      </c>
      <c r="AW71" s="51">
        <v>0</v>
      </c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0">
        <v>0</v>
      </c>
      <c r="BR71" s="50">
        <v>0.5</v>
      </c>
    </row>
    <row r="72" spans="1:70" ht="18" customHeight="1" x14ac:dyDescent="0.3">
      <c r="A72" s="54">
        <f t="shared" ref="A72:A82" si="2">A71+1</f>
        <v>2010</v>
      </c>
      <c r="B72" s="56">
        <v>0.28999999999999998</v>
      </c>
      <c r="C72" s="56">
        <v>0.36099999999999999</v>
      </c>
      <c r="D72" s="56">
        <v>0.23</v>
      </c>
      <c r="E72" s="56">
        <v>1.7000000000000001E-2</v>
      </c>
      <c r="F72" s="56">
        <v>3.1E-2</v>
      </c>
      <c r="G72" s="56">
        <f>1-B72-C72-D72-E72-F72</f>
        <v>7.0999999999999966E-2</v>
      </c>
      <c r="H72" s="56">
        <f>B72/($B72+$C72)</f>
        <v>0.44546850998463899</v>
      </c>
      <c r="I72" s="55">
        <f>C72/($B72+$C72)</f>
        <v>0.55453149001536095</v>
      </c>
      <c r="J72" s="52">
        <v>2.1932943971879164E-3</v>
      </c>
      <c r="K72" s="52"/>
      <c r="L72" s="52"/>
      <c r="M72" s="52">
        <v>0.16606504709578668</v>
      </c>
      <c r="N72" s="52"/>
      <c r="O72" s="52"/>
      <c r="P72" s="52">
        <v>-8.9197043491186234E-3</v>
      </c>
      <c r="Q72" s="52">
        <v>-4.1363118828775192E-2</v>
      </c>
      <c r="R72" s="52">
        <v>1.2950308698097823E-3</v>
      </c>
      <c r="S72" s="52">
        <v>1.4528003441246884E-2</v>
      </c>
      <c r="U72" s="52">
        <v>8.3209727800593464E-3</v>
      </c>
      <c r="V72" s="52">
        <v>-3.269487254015721E-2</v>
      </c>
      <c r="W72" s="52">
        <v>1.0182763878708874E-2</v>
      </c>
      <c r="Y72" s="52"/>
      <c r="Z72" s="52">
        <v>1.5479041290445139E-2</v>
      </c>
      <c r="AA72" s="52">
        <v>-2.0531646877052681E-2</v>
      </c>
      <c r="AB72" s="52">
        <v>8.4312178683059319E-3</v>
      </c>
      <c r="AC72" s="52"/>
      <c r="AD72" s="52"/>
      <c r="AE72" s="52">
        <v>-0.12392445332994584</v>
      </c>
      <c r="AF72" s="52">
        <v>-0.15737375436925069</v>
      </c>
      <c r="AG72" s="52">
        <v>-0.13917768127420055</v>
      </c>
      <c r="AH72" s="52">
        <v>-0.10358701624764075</v>
      </c>
      <c r="AI72" s="52"/>
      <c r="AJ72" s="52">
        <v>-0.30940568169685972</v>
      </c>
      <c r="AK72" s="52">
        <v>-0.29053658894911577</v>
      </c>
      <c r="AL72" s="52">
        <v>-0.27020260978617672</v>
      </c>
      <c r="AM72" s="52">
        <v>-0.23177176359511656</v>
      </c>
      <c r="AN72" s="52"/>
      <c r="AQ72" s="52"/>
      <c r="AS72" s="52"/>
      <c r="AT72" s="52"/>
      <c r="AV72" s="52">
        <v>0.5</v>
      </c>
      <c r="AW72" s="51">
        <v>0</v>
      </c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0">
        <v>0</v>
      </c>
      <c r="BR72" s="50">
        <v>0.5</v>
      </c>
    </row>
    <row r="73" spans="1:70" ht="18" customHeight="1" x14ac:dyDescent="0.3">
      <c r="A73" s="54">
        <f t="shared" si="2"/>
        <v>2011</v>
      </c>
      <c r="B73" s="53"/>
      <c r="C73" s="53"/>
      <c r="D73" s="53"/>
      <c r="E73" s="53"/>
      <c r="F73" s="53"/>
      <c r="G73" s="53"/>
      <c r="H73" s="53"/>
      <c r="I73" s="51"/>
      <c r="J73" s="52"/>
      <c r="K73" s="52"/>
      <c r="L73" s="52"/>
      <c r="M73" s="52"/>
      <c r="N73" s="52"/>
      <c r="O73" s="52"/>
      <c r="P73" s="52"/>
      <c r="Q73" s="52"/>
      <c r="R73" s="52"/>
      <c r="S73" s="52"/>
      <c r="U73" s="52"/>
      <c r="V73" s="52"/>
      <c r="W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Q73" s="52"/>
      <c r="AS73" s="52"/>
      <c r="AT73" s="52"/>
      <c r="AV73" s="52">
        <v>0.5</v>
      </c>
      <c r="AW73" s="51">
        <v>0</v>
      </c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0">
        <v>0</v>
      </c>
      <c r="BR73" s="50">
        <v>0.5</v>
      </c>
    </row>
    <row r="74" spans="1:70" ht="18" customHeight="1" x14ac:dyDescent="0.3">
      <c r="A74" s="54">
        <f t="shared" si="2"/>
        <v>2012</v>
      </c>
      <c r="B74" s="53"/>
      <c r="C74" s="53"/>
      <c r="D74" s="53"/>
      <c r="E74" s="53"/>
      <c r="F74" s="53"/>
      <c r="G74" s="53"/>
      <c r="H74" s="53"/>
      <c r="I74" s="51"/>
      <c r="J74" s="52"/>
      <c r="K74" s="52"/>
      <c r="L74" s="52"/>
      <c r="M74" s="52"/>
      <c r="N74" s="52"/>
      <c r="O74" s="52"/>
      <c r="P74" s="52"/>
      <c r="Q74" s="52"/>
      <c r="R74" s="52"/>
      <c r="S74" s="52"/>
      <c r="U74" s="52"/>
      <c r="V74" s="52"/>
      <c r="W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Q74" s="52"/>
      <c r="AS74" s="52"/>
      <c r="AT74" s="52"/>
      <c r="AV74" s="52">
        <v>0.5</v>
      </c>
      <c r="AW74" s="51">
        <v>0</v>
      </c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0">
        <v>0</v>
      </c>
      <c r="BR74" s="50">
        <v>0.5</v>
      </c>
    </row>
    <row r="75" spans="1:70" ht="18" customHeight="1" x14ac:dyDescent="0.3">
      <c r="A75" s="54">
        <f t="shared" si="2"/>
        <v>2013</v>
      </c>
      <c r="B75" s="53"/>
      <c r="C75" s="53"/>
      <c r="D75" s="53"/>
      <c r="E75" s="53"/>
      <c r="F75" s="53"/>
      <c r="G75" s="53"/>
      <c r="H75" s="53"/>
      <c r="I75" s="51"/>
      <c r="J75" s="52"/>
      <c r="K75" s="52"/>
      <c r="L75" s="52"/>
      <c r="M75" s="52"/>
      <c r="N75" s="52"/>
      <c r="O75" s="52"/>
      <c r="P75" s="52"/>
      <c r="Q75" s="52"/>
      <c r="R75" s="52"/>
      <c r="S75" s="52"/>
      <c r="U75" s="52"/>
      <c r="V75" s="52"/>
      <c r="W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Q75" s="52"/>
      <c r="AS75" s="52"/>
      <c r="AT75" s="52"/>
      <c r="AV75" s="52">
        <v>0.5</v>
      </c>
      <c r="AW75" s="51">
        <v>0</v>
      </c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0">
        <v>0</v>
      </c>
      <c r="BR75" s="50">
        <v>0.5</v>
      </c>
    </row>
    <row r="76" spans="1:70" ht="18" customHeight="1" x14ac:dyDescent="0.3">
      <c r="A76" s="54">
        <f t="shared" si="2"/>
        <v>2014</v>
      </c>
      <c r="B76" s="53"/>
      <c r="C76" s="53"/>
      <c r="D76" s="53"/>
      <c r="E76" s="53"/>
      <c r="F76" s="53"/>
      <c r="G76" s="53"/>
      <c r="H76" s="53"/>
      <c r="I76" s="51"/>
      <c r="J76" s="52"/>
      <c r="K76" s="52"/>
      <c r="L76" s="52"/>
      <c r="M76" s="52"/>
      <c r="N76" s="52"/>
      <c r="O76" s="52"/>
      <c r="P76" s="52"/>
      <c r="Q76" s="52"/>
      <c r="R76" s="52"/>
      <c r="S76" s="52"/>
      <c r="U76" s="52"/>
      <c r="V76" s="52"/>
      <c r="W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Q76" s="52"/>
      <c r="AS76" s="52"/>
      <c r="AT76" s="52"/>
      <c r="AV76" s="52">
        <v>0.5</v>
      </c>
      <c r="AW76" s="51">
        <v>0</v>
      </c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0">
        <v>0</v>
      </c>
      <c r="BR76" s="50">
        <v>0.5</v>
      </c>
    </row>
    <row r="77" spans="1:70" ht="18" customHeight="1" x14ac:dyDescent="0.3">
      <c r="A77" s="54">
        <f t="shared" si="2"/>
        <v>2015</v>
      </c>
      <c r="B77" s="56">
        <v>0.30399999999999999</v>
      </c>
      <c r="C77" s="56">
        <v>0.36899999999999999</v>
      </c>
      <c r="D77" s="56">
        <v>7.9000000000000001E-2</v>
      </c>
      <c r="E77" s="56">
        <v>4.7E-2</v>
      </c>
      <c r="F77" s="56">
        <v>0.126</v>
      </c>
      <c r="G77" s="56">
        <f>1-B77-C77-D77-E77-F77</f>
        <v>7.4999999999999956E-2</v>
      </c>
      <c r="H77" s="56">
        <f>B77/($B77+$C77)</f>
        <v>0.45170876671619609</v>
      </c>
      <c r="I77" s="55">
        <f>C77/($B77+$C77)</f>
        <v>0.5482912332838038</v>
      </c>
      <c r="J77" s="52">
        <v>4.2776750105455071E-3</v>
      </c>
      <c r="K77" s="52"/>
      <c r="L77" s="52"/>
      <c r="M77" s="52">
        <v>0.2967633029073608</v>
      </c>
      <c r="N77" s="52"/>
      <c r="O77" s="52"/>
      <c r="P77" s="52">
        <v>6.847959338572851E-3</v>
      </c>
      <c r="Q77" s="52">
        <v>-3.4030141813070014E-2</v>
      </c>
      <c r="R77" s="52">
        <v>6.2514105859003966E-3</v>
      </c>
      <c r="S77" s="52">
        <v>1.7698281931990953E-2</v>
      </c>
      <c r="U77" s="52">
        <v>4.0080387700984432E-2</v>
      </c>
      <c r="V77" s="52">
        <v>-1.2787593497440519E-2</v>
      </c>
      <c r="W77" s="52">
        <v>3.8911139719164538E-2</v>
      </c>
      <c r="Y77" s="52"/>
      <c r="Z77" s="52">
        <v>6.7533978115059359E-2</v>
      </c>
      <c r="AA77" s="52">
        <v>2.6222024432399488E-2</v>
      </c>
      <c r="AB77" s="52">
        <v>7.3130150107119804E-2</v>
      </c>
      <c r="AC77" s="52"/>
      <c r="AD77" s="52"/>
      <c r="AE77" s="52">
        <v>-0.15126601623905506</v>
      </c>
      <c r="AF77" s="52">
        <v>-0.21137795630775305</v>
      </c>
      <c r="AG77" s="52">
        <v>-0.21270316398843431</v>
      </c>
      <c r="AH77" s="52">
        <v>-0.18650618183439327</v>
      </c>
      <c r="AI77" s="52"/>
      <c r="AJ77" s="52">
        <v>-0.31196358489234832</v>
      </c>
      <c r="AK77" s="52">
        <v>-0.24187229380026712</v>
      </c>
      <c r="AL77" s="52">
        <v>-0.22992578338506156</v>
      </c>
      <c r="AM77" s="25">
        <v>-0.21693981178499797</v>
      </c>
      <c r="AN77" s="52"/>
      <c r="AQ77" s="52"/>
      <c r="AS77" s="52"/>
      <c r="AT77" s="52"/>
      <c r="AV77" s="52">
        <v>0.5</v>
      </c>
      <c r="AW77" s="51">
        <v>0</v>
      </c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0">
        <v>0</v>
      </c>
      <c r="BR77" s="50">
        <v>0.5</v>
      </c>
    </row>
    <row r="78" spans="1:70" ht="18" customHeight="1" x14ac:dyDescent="0.3">
      <c r="A78" s="54">
        <f t="shared" si="2"/>
        <v>2016</v>
      </c>
      <c r="B78" s="53"/>
      <c r="C78" s="53"/>
      <c r="D78" s="53"/>
      <c r="E78" s="53"/>
      <c r="F78" s="53"/>
      <c r="G78" s="56"/>
      <c r="H78" s="53"/>
      <c r="I78" s="51"/>
      <c r="J78" s="52"/>
      <c r="K78" s="52"/>
      <c r="L78" s="52"/>
      <c r="M78" s="52"/>
      <c r="N78" s="52"/>
      <c r="O78" s="52"/>
      <c r="P78" s="52"/>
      <c r="Q78" s="52"/>
      <c r="R78" s="52"/>
      <c r="S78" s="52"/>
      <c r="U78" s="52"/>
      <c r="V78" s="52"/>
      <c r="W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25"/>
      <c r="AN78" s="52"/>
      <c r="AQ78" s="52"/>
      <c r="AS78" s="52"/>
      <c r="AT78" s="52"/>
      <c r="AV78" s="52">
        <v>0.5</v>
      </c>
      <c r="AW78" s="51">
        <v>0</v>
      </c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0">
        <v>0</v>
      </c>
      <c r="BR78" s="50">
        <v>0.5</v>
      </c>
    </row>
    <row r="79" spans="1:70" ht="18" customHeight="1" x14ac:dyDescent="0.3">
      <c r="A79" s="54">
        <f t="shared" si="2"/>
        <v>2017</v>
      </c>
      <c r="B79" s="56">
        <v>0.4</v>
      </c>
      <c r="C79" s="56">
        <v>0.42299999999999999</v>
      </c>
      <c r="D79" s="56">
        <v>7.3999999999999996E-2</v>
      </c>
      <c r="E79" s="56">
        <v>0.03</v>
      </c>
      <c r="F79" s="56">
        <v>1.7999999999999999E-2</v>
      </c>
      <c r="G79" s="56">
        <f>1-B79-C79-D79-E79-F79</f>
        <v>5.4999999999999993E-2</v>
      </c>
      <c r="H79" s="56">
        <f>B79/($B79+$C79)</f>
        <v>0.4860267314702309</v>
      </c>
      <c r="I79" s="55">
        <f>C79/($B79+$C79)</f>
        <v>0.5139732685297691</v>
      </c>
      <c r="J79" s="52">
        <v>3.8003627383060359E-2</v>
      </c>
      <c r="K79" s="52"/>
      <c r="L79" s="52"/>
      <c r="M79" s="52">
        <v>0.38573446408655832</v>
      </c>
      <c r="N79" s="52"/>
      <c r="O79" s="52"/>
      <c r="P79" s="52">
        <v>5.2573044205487723E-2</v>
      </c>
      <c r="Q79" s="52">
        <v>9.2750533378796185E-3</v>
      </c>
      <c r="R79" s="52">
        <v>5.1390412527569374E-2</v>
      </c>
      <c r="S79" s="52">
        <v>6.623748617635139E-2</v>
      </c>
      <c r="U79" s="52">
        <v>0.112175293207129</v>
      </c>
      <c r="V79" s="52">
        <v>6.0885066234983076E-2</v>
      </c>
      <c r="W79" s="52">
        <v>0.11614608975261526</v>
      </c>
      <c r="Y79" s="52"/>
      <c r="Z79" s="52">
        <v>0.12855382285364897</v>
      </c>
      <c r="AA79" s="52">
        <v>7.9730833739546508E-2</v>
      </c>
      <c r="AB79" s="52">
        <v>0.12092561624271257</v>
      </c>
      <c r="AC79" s="52"/>
      <c r="AD79" s="52"/>
      <c r="AE79" s="52">
        <v>-0.11592304712485127</v>
      </c>
      <c r="AF79" s="52">
        <v>-0.18742062813709065</v>
      </c>
      <c r="AG79" s="52">
        <v>-0.20983152937973992</v>
      </c>
      <c r="AH79" s="52">
        <v>-0.18872905235618503</v>
      </c>
      <c r="AI79" s="52"/>
      <c r="AJ79" s="52">
        <v>-0.32554990100002584</v>
      </c>
      <c r="AK79" s="52">
        <v>-0.20678826963191829</v>
      </c>
      <c r="AL79" s="52">
        <v>-0.2097200704884763</v>
      </c>
      <c r="AM79" s="25">
        <v>-0.22121556786546648</v>
      </c>
      <c r="AN79" s="52"/>
      <c r="AQ79" s="52"/>
      <c r="AS79" s="52"/>
      <c r="AT79" s="52"/>
      <c r="AV79" s="52">
        <v>0.5</v>
      </c>
      <c r="AW79" s="51">
        <v>0</v>
      </c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0">
        <v>0</v>
      </c>
      <c r="BR79" s="50">
        <v>0.5</v>
      </c>
    </row>
    <row r="80" spans="1:70" ht="18" customHeight="1" x14ac:dyDescent="0.3">
      <c r="A80" s="54">
        <f t="shared" si="2"/>
        <v>2018</v>
      </c>
      <c r="B80" s="53"/>
      <c r="C80" s="53"/>
      <c r="D80" s="53"/>
      <c r="E80" s="53"/>
      <c r="F80" s="53"/>
      <c r="G80" s="53"/>
      <c r="H80" s="53"/>
      <c r="I80" s="51"/>
      <c r="J80" s="52"/>
      <c r="K80" s="52"/>
      <c r="L80" s="52"/>
      <c r="M80" s="52"/>
      <c r="N80" s="52"/>
      <c r="O80" s="52"/>
      <c r="P80" s="52"/>
      <c r="Q80" s="52"/>
      <c r="R80" s="52"/>
      <c r="S80" s="52"/>
      <c r="U80" s="52"/>
      <c r="V80" s="52"/>
      <c r="W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Q80" s="52"/>
      <c r="AS80" s="52"/>
      <c r="AT80" s="52"/>
      <c r="AV80" s="52">
        <v>0.5</v>
      </c>
      <c r="AW80" s="51">
        <v>0</v>
      </c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0">
        <v>0</v>
      </c>
      <c r="BR80" s="50">
        <v>0.5</v>
      </c>
    </row>
    <row r="81" spans="1:70" ht="18" customHeight="1" x14ac:dyDescent="0.3">
      <c r="A81" s="54">
        <f t="shared" si="2"/>
        <v>2019</v>
      </c>
      <c r="B81" s="53"/>
      <c r="C81" s="53"/>
      <c r="D81" s="53"/>
      <c r="E81" s="53"/>
      <c r="F81" s="53"/>
      <c r="G81" s="53"/>
      <c r="H81" s="53"/>
      <c r="I81" s="51"/>
      <c r="J81" s="52"/>
      <c r="K81" s="52"/>
      <c r="L81" s="52"/>
      <c r="M81" s="52"/>
      <c r="N81" s="52"/>
      <c r="O81" s="52"/>
      <c r="P81" s="52"/>
      <c r="Q81" s="52"/>
      <c r="R81" s="52"/>
      <c r="S81" s="52"/>
      <c r="U81" s="52"/>
      <c r="V81" s="52"/>
      <c r="W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Q81" s="52"/>
      <c r="AS81" s="52"/>
      <c r="AT81" s="52"/>
      <c r="AV81" s="52">
        <v>0.5</v>
      </c>
      <c r="AW81" s="51">
        <v>0</v>
      </c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0">
        <v>0</v>
      </c>
      <c r="BR81" s="50">
        <v>0.5</v>
      </c>
    </row>
    <row r="82" spans="1:70" ht="18" customHeight="1" x14ac:dyDescent="0.3">
      <c r="A82" s="54">
        <f t="shared" si="2"/>
        <v>2020</v>
      </c>
      <c r="B82" s="53"/>
      <c r="C82" s="53"/>
      <c r="D82" s="53"/>
      <c r="E82" s="53"/>
      <c r="F82" s="53"/>
      <c r="G82" s="53"/>
      <c r="H82" s="53"/>
      <c r="I82" s="51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Q82" s="52"/>
      <c r="AS82" s="52"/>
      <c r="AT82" s="52"/>
      <c r="AV82" s="52">
        <v>0.5</v>
      </c>
      <c r="AW82" s="51">
        <v>0</v>
      </c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0">
        <v>0</v>
      </c>
      <c r="BR82" s="50">
        <v>0.5</v>
      </c>
    </row>
    <row r="83" spans="1:70" ht="15.6" x14ac:dyDescent="0.3"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Y83" s="50"/>
      <c r="AD83" s="50"/>
    </row>
    <row r="84" spans="1:70" ht="15.6" x14ac:dyDescent="0.3">
      <c r="A84" s="27" t="s">
        <v>119</v>
      </c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Y84" s="50"/>
      <c r="AD84" s="50"/>
    </row>
    <row r="85" spans="1:70" ht="15.6" x14ac:dyDescent="0.3">
      <c r="A85" s="27" t="s">
        <v>118</v>
      </c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Y85" s="50"/>
      <c r="AD85" s="50"/>
    </row>
    <row r="86" spans="1:70" ht="15.6" x14ac:dyDescent="0.3">
      <c r="A86" s="27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Y86" s="50"/>
      <c r="AD86" s="50"/>
    </row>
    <row r="87" spans="1:70" ht="15.6" x14ac:dyDescent="0.3">
      <c r="A87" s="27" t="s">
        <v>117</v>
      </c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Y87" s="50"/>
      <c r="AD87" s="50"/>
    </row>
    <row r="88" spans="1:70" ht="15.6" x14ac:dyDescent="0.3">
      <c r="A88" s="68" t="s">
        <v>116</v>
      </c>
      <c r="B88" s="56">
        <v>0.372</v>
      </c>
      <c r="C88" s="56">
        <v>0.379</v>
      </c>
      <c r="D88" s="56">
        <v>0.193</v>
      </c>
      <c r="E88" s="56">
        <v>0.02</v>
      </c>
      <c r="F88" s="56">
        <v>0</v>
      </c>
      <c r="G88" s="56">
        <f>1-B88-C88-D88-E88-F88</f>
        <v>3.599999999999999E-2</v>
      </c>
      <c r="H88" s="56">
        <f>B88/($B88+$C88)</f>
        <v>0.49533954727030627</v>
      </c>
      <c r="I88" s="55">
        <f>C88/($B88+$C88)</f>
        <v>0.50466045272969373</v>
      </c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Y88" s="50"/>
      <c r="AD88" s="50"/>
    </row>
    <row r="89" spans="1:70" ht="15.6" x14ac:dyDescent="0.3">
      <c r="A89" s="68" t="s">
        <v>115</v>
      </c>
      <c r="B89" s="56">
        <v>0.39200000000000002</v>
      </c>
      <c r="C89" s="56">
        <v>0.35799999999999998</v>
      </c>
      <c r="D89" s="56">
        <v>0.183</v>
      </c>
      <c r="E89" s="56">
        <v>2.9000000000000001E-2</v>
      </c>
      <c r="F89" s="56">
        <v>0</v>
      </c>
      <c r="G89" s="56">
        <f>1-B89-C89-D89-E89-F89</f>
        <v>3.8000000000000006E-2</v>
      </c>
      <c r="H89" s="56">
        <f>B89/($B89+$C89)</f>
        <v>0.52266666666666672</v>
      </c>
      <c r="I89" s="55">
        <f>C89/($B89+$C89)</f>
        <v>0.47733333333333333</v>
      </c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Y89" s="50"/>
      <c r="AD89" s="50"/>
    </row>
    <row r="90" spans="1:70" ht="15.6" x14ac:dyDescent="0.3"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Y90" s="50"/>
      <c r="AD90" s="50"/>
    </row>
    <row r="91" spans="1:70" ht="15.6" x14ac:dyDescent="0.3">
      <c r="B91" s="49" t="s">
        <v>114</v>
      </c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Y91" s="50"/>
      <c r="AD91" s="50"/>
    </row>
    <row r="92" spans="1:70" ht="15.6" x14ac:dyDescent="0.3">
      <c r="A92" s="67" t="s">
        <v>113</v>
      </c>
      <c r="B92" s="67" t="s">
        <v>112</v>
      </c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Y92" s="50"/>
      <c r="AD92" s="50"/>
    </row>
    <row r="93" spans="1:70" ht="15.6" x14ac:dyDescent="0.3">
      <c r="A93" s="54">
        <v>1955</v>
      </c>
      <c r="B93" s="66">
        <f>H$17</f>
        <v>0.48283038501560871</v>
      </c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Y93" s="50"/>
      <c r="AD93" s="50"/>
    </row>
    <row r="94" spans="1:70" ht="15.6" x14ac:dyDescent="0.3">
      <c r="A94" s="54">
        <v>1959</v>
      </c>
      <c r="B94" s="66">
        <f>H$21</f>
        <v>0.46995708154506438</v>
      </c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Y94" s="50"/>
      <c r="AD94" s="50"/>
    </row>
    <row r="95" spans="1:70" ht="15.6" x14ac:dyDescent="0.3">
      <c r="A95" s="54">
        <v>1964</v>
      </c>
      <c r="B95" s="66">
        <f>H$26</f>
        <v>0.504</v>
      </c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Y95" s="50"/>
      <c r="AD95" s="50"/>
    </row>
    <row r="96" spans="1:70" ht="15.6" x14ac:dyDescent="0.3">
      <c r="A96" s="54">
        <v>1966</v>
      </c>
      <c r="B96" s="66">
        <f>H$28</f>
        <v>0.53392658509454949</v>
      </c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Y96" s="50"/>
      <c r="AD96" s="50"/>
    </row>
    <row r="97" spans="1:30" ht="15.6" x14ac:dyDescent="0.3">
      <c r="A97" s="54">
        <v>1970</v>
      </c>
      <c r="B97" s="66">
        <f>H$32</f>
        <v>0.48156424581005586</v>
      </c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Y97" s="50"/>
      <c r="Z97" s="50"/>
      <c r="AA97" s="50"/>
      <c r="AB97" s="50"/>
      <c r="AC97" s="50"/>
      <c r="AD97" s="50"/>
    </row>
    <row r="98" spans="1:30" ht="15.6" x14ac:dyDescent="0.3">
      <c r="A98" s="54">
        <v>1974</v>
      </c>
      <c r="B98" s="66">
        <f>H$36</f>
        <v>0.50899400399733519</v>
      </c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</row>
    <row r="99" spans="1:30" ht="15.6" x14ac:dyDescent="0.3">
      <c r="A99" s="54">
        <v>1979</v>
      </c>
      <c r="B99" s="66">
        <f>H$41</f>
        <v>0.45668316831683164</v>
      </c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</row>
    <row r="100" spans="1:30" ht="15.6" x14ac:dyDescent="0.3">
      <c r="A100" s="54">
        <v>1983</v>
      </c>
      <c r="B100" s="66">
        <f>H$45</f>
        <v>0.39428571428571435</v>
      </c>
    </row>
    <row r="101" spans="1:30" ht="15.6" x14ac:dyDescent="0.3">
      <c r="A101" s="54">
        <v>1987</v>
      </c>
      <c r="B101" s="66">
        <f>H$49</f>
        <v>0.42191780821917807</v>
      </c>
    </row>
    <row r="102" spans="1:30" ht="15.6" x14ac:dyDescent="0.3">
      <c r="A102" s="54">
        <v>1992</v>
      </c>
      <c r="B102" s="66">
        <f>H$54</f>
        <v>0.45085190039318485</v>
      </c>
    </row>
    <row r="103" spans="1:30" ht="15.6" x14ac:dyDescent="0.3">
      <c r="A103" s="54">
        <v>1997</v>
      </c>
      <c r="B103" s="66">
        <f>H$59</f>
        <v>0.58457374830852504</v>
      </c>
    </row>
    <row r="104" spans="1:30" ht="15.6" x14ac:dyDescent="0.3">
      <c r="A104" s="54">
        <v>2001</v>
      </c>
      <c r="B104" s="66">
        <f>H$63</f>
        <v>0.56215469613259672</v>
      </c>
    </row>
    <row r="105" spans="1:30" ht="15.6" x14ac:dyDescent="0.3">
      <c r="A105" s="54">
        <v>2005</v>
      </c>
      <c r="B105" s="66">
        <f>H$67</f>
        <v>0.52071005917159763</v>
      </c>
    </row>
    <row r="106" spans="1:30" ht="15.6" x14ac:dyDescent="0.3">
      <c r="A106" s="54">
        <v>2010</v>
      </c>
      <c r="B106" s="66">
        <f>H$72</f>
        <v>0.44546850998463899</v>
      </c>
    </row>
    <row r="107" spans="1:30" ht="15.6" x14ac:dyDescent="0.3">
      <c r="A107" s="54">
        <v>2015</v>
      </c>
      <c r="B107" s="66">
        <f>H$77</f>
        <v>0.45170876671619609</v>
      </c>
    </row>
    <row r="108" spans="1:30" ht="15.6" x14ac:dyDescent="0.3">
      <c r="A108" s="54">
        <v>2016</v>
      </c>
      <c r="B108" s="66">
        <v>0.48099999999999998</v>
      </c>
    </row>
    <row r="109" spans="1:30" ht="15.6" x14ac:dyDescent="0.3">
      <c r="A109" s="54">
        <v>2017</v>
      </c>
      <c r="B109" s="66">
        <f>H$79</f>
        <v>0.4860267314702309</v>
      </c>
    </row>
    <row r="110" spans="1:30" ht="15.6" x14ac:dyDescent="0.3">
      <c r="A110" s="54"/>
    </row>
  </sheetData>
  <mergeCells count="10">
    <mergeCell ref="AE5:AH5"/>
    <mergeCell ref="U5:Y5"/>
    <mergeCell ref="Z5:AC5"/>
    <mergeCell ref="AJ5:AM5"/>
    <mergeCell ref="A3:T3"/>
    <mergeCell ref="A5:A6"/>
    <mergeCell ref="B5:G5"/>
    <mergeCell ref="H5:I5"/>
    <mergeCell ref="J5:L5"/>
    <mergeCell ref="M5:O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0"/>
  <sheetViews>
    <sheetView workbookViewId="0">
      <pane xSplit="1" ySplit="6" topLeftCell="AM12" activePane="bottomRight" state="frozen"/>
      <selection pane="topRight"/>
      <selection pane="bottomLeft"/>
      <selection pane="bottomRight"/>
    </sheetView>
  </sheetViews>
  <sheetFormatPr baseColWidth="10" defaultRowHeight="14.4" x14ac:dyDescent="0.3"/>
  <cols>
    <col min="1" max="1" width="10.77734375" customWidth="1"/>
    <col min="2" max="2" width="12.5546875" customWidth="1"/>
    <col min="3" max="6" width="11.21875" customWidth="1"/>
    <col min="7" max="12" width="10.77734375" customWidth="1"/>
  </cols>
  <sheetData>
    <row r="1" spans="1:70" ht="18" customHeight="1" x14ac:dyDescent="0.3">
      <c r="A1" s="29" t="s">
        <v>160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70" ht="18" customHeight="1" thickBot="1" x14ac:dyDescent="0.35">
      <c r="A2" s="29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70" ht="40.049999999999997" customHeight="1" thickTop="1" thickBot="1" x14ac:dyDescent="0.35">
      <c r="A3" s="75" t="s">
        <v>148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43"/>
      <c r="V3" s="43"/>
      <c r="W3" s="43"/>
      <c r="X3" s="43"/>
      <c r="Y3" s="43"/>
      <c r="Z3" s="43"/>
      <c r="AA3" s="43"/>
      <c r="AB3" s="43"/>
      <c r="AC3" s="43"/>
      <c r="AD3" s="43"/>
    </row>
    <row r="4" spans="1:70" ht="18" customHeight="1" thickTop="1" thickBot="1" x14ac:dyDescent="0.3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U4" s="1"/>
    </row>
    <row r="5" spans="1:70" ht="18" customHeight="1" thickTop="1" thickBot="1" x14ac:dyDescent="0.35">
      <c r="A5" s="87" t="s">
        <v>54</v>
      </c>
      <c r="B5" s="89" t="s">
        <v>147</v>
      </c>
      <c r="C5" s="89"/>
      <c r="D5" s="89"/>
      <c r="E5" s="89"/>
      <c r="F5" s="89"/>
      <c r="G5" s="89"/>
      <c r="H5" s="89" t="s">
        <v>146</v>
      </c>
      <c r="I5" s="89"/>
      <c r="J5" s="90" t="s">
        <v>145</v>
      </c>
      <c r="K5" s="91"/>
      <c r="L5" s="92"/>
      <c r="M5" s="90" t="s">
        <v>144</v>
      </c>
      <c r="N5" s="91"/>
      <c r="O5" s="92"/>
      <c r="P5" s="22" t="s">
        <v>143</v>
      </c>
      <c r="Q5" s="21"/>
      <c r="R5" s="21"/>
      <c r="S5" s="21"/>
      <c r="T5" s="42"/>
      <c r="U5" s="85" t="s">
        <v>142</v>
      </c>
      <c r="V5" s="86"/>
      <c r="W5" s="86"/>
      <c r="X5" s="86"/>
      <c r="Y5" s="86"/>
      <c r="Z5" s="90" t="s">
        <v>141</v>
      </c>
      <c r="AA5" s="91"/>
      <c r="AB5" s="91"/>
      <c r="AC5" s="91"/>
      <c r="AD5" s="23"/>
      <c r="AE5" s="90" t="s">
        <v>140</v>
      </c>
      <c r="AF5" s="91"/>
      <c r="AG5" s="91"/>
      <c r="AH5" s="91"/>
      <c r="AI5" s="41"/>
      <c r="AJ5" s="90" t="s">
        <v>139</v>
      </c>
      <c r="AK5" s="91"/>
      <c r="AL5" s="91"/>
      <c r="AM5" s="91"/>
      <c r="AN5" s="41"/>
      <c r="AO5" s="41"/>
      <c r="AP5" s="41"/>
      <c r="AQ5" s="41"/>
      <c r="AR5" s="41"/>
      <c r="AS5" s="41"/>
    </row>
    <row r="6" spans="1:70" ht="60" customHeight="1" thickTop="1" thickBot="1" x14ac:dyDescent="0.35">
      <c r="A6" s="88"/>
      <c r="B6" s="18" t="s">
        <v>138</v>
      </c>
      <c r="C6" s="18" t="s">
        <v>137</v>
      </c>
      <c r="D6" s="18" t="s">
        <v>136</v>
      </c>
      <c r="E6" s="18" t="s">
        <v>135</v>
      </c>
      <c r="F6" s="18" t="s">
        <v>134</v>
      </c>
      <c r="G6" s="18" t="s">
        <v>37</v>
      </c>
      <c r="H6" s="18" t="s">
        <v>133</v>
      </c>
      <c r="I6" s="18" t="s">
        <v>132</v>
      </c>
      <c r="J6" s="17" t="s">
        <v>131</v>
      </c>
      <c r="K6" s="17"/>
      <c r="L6" s="17"/>
      <c r="M6" s="17" t="s">
        <v>130</v>
      </c>
      <c r="N6" s="17"/>
      <c r="O6" s="17"/>
      <c r="P6" s="17" t="s">
        <v>129</v>
      </c>
      <c r="Q6" s="17" t="s">
        <v>28</v>
      </c>
      <c r="R6" s="17" t="s">
        <v>30</v>
      </c>
      <c r="S6" s="17" t="s">
        <v>128</v>
      </c>
      <c r="U6" s="17" t="s">
        <v>129</v>
      </c>
      <c r="V6" s="17" t="s">
        <v>28</v>
      </c>
      <c r="W6" s="17" t="s">
        <v>30</v>
      </c>
      <c r="X6" s="17" t="s">
        <v>128</v>
      </c>
      <c r="Y6" s="17"/>
      <c r="Z6" s="17" t="s">
        <v>127</v>
      </c>
      <c r="AA6" s="17" t="s">
        <v>28</v>
      </c>
      <c r="AB6" s="17" t="s">
        <v>126</v>
      </c>
      <c r="AC6" s="17"/>
      <c r="AD6" s="17"/>
      <c r="AE6" s="17" t="s">
        <v>125</v>
      </c>
      <c r="AF6" s="17" t="s">
        <v>28</v>
      </c>
      <c r="AG6" s="17" t="s">
        <v>124</v>
      </c>
      <c r="AH6" s="17" t="s">
        <v>123</v>
      </c>
      <c r="AI6" s="16"/>
      <c r="AJ6" s="17" t="s">
        <v>122</v>
      </c>
      <c r="AK6" s="17" t="s">
        <v>28</v>
      </c>
      <c r="AL6" s="17" t="s">
        <v>121</v>
      </c>
      <c r="AM6" s="17" t="s">
        <v>120</v>
      </c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</row>
    <row r="7" spans="1:70" ht="18" customHeight="1" thickTop="1" x14ac:dyDescent="0.3">
      <c r="A7" s="15">
        <v>1945</v>
      </c>
      <c r="B7" s="40">
        <v>0.47699999999999998</v>
      </c>
      <c r="C7" s="40">
        <v>0.36199999999999999</v>
      </c>
      <c r="D7" s="40">
        <v>0.09</v>
      </c>
      <c r="E7" s="40">
        <v>1E-3</v>
      </c>
      <c r="F7" s="40">
        <v>0</v>
      </c>
      <c r="G7" s="9">
        <f>1-B7-C7-D7-E7-F7</f>
        <v>7.0000000000000034E-2</v>
      </c>
      <c r="H7" s="9">
        <f>B7/($B7+$C7)</f>
        <v>0.56853396901072706</v>
      </c>
      <c r="I7" s="8">
        <f>C7/($B7+$C7)</f>
        <v>0.43146603098927294</v>
      </c>
      <c r="J7" s="5"/>
      <c r="K7" s="5"/>
      <c r="L7" s="5"/>
      <c r="M7" s="5"/>
      <c r="N7" s="5"/>
      <c r="O7" s="5"/>
      <c r="P7" s="5"/>
      <c r="Q7" s="5"/>
      <c r="R7" s="5"/>
      <c r="S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>
        <v>0.5</v>
      </c>
      <c r="AW7" s="4">
        <v>0</v>
      </c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3">
        <v>0</v>
      </c>
      <c r="BR7" s="3">
        <v>0.5</v>
      </c>
    </row>
    <row r="8" spans="1:70" ht="18" customHeight="1" x14ac:dyDescent="0.3">
      <c r="A8" s="7">
        <f t="shared" ref="A8:A39" si="0">A7+1</f>
        <v>1946</v>
      </c>
      <c r="B8" s="40"/>
      <c r="C8" s="40"/>
      <c r="D8" s="40"/>
      <c r="E8" s="40"/>
      <c r="F8" s="40"/>
      <c r="G8" s="40"/>
      <c r="H8" s="40"/>
      <c r="I8" s="40"/>
      <c r="J8" s="5"/>
      <c r="K8" s="5"/>
      <c r="L8" s="5"/>
      <c r="M8" s="5"/>
      <c r="N8" s="5"/>
      <c r="O8" s="5"/>
      <c r="P8" s="5"/>
      <c r="Q8" s="5"/>
      <c r="R8" s="5"/>
      <c r="S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>
        <v>0.5</v>
      </c>
      <c r="AW8" s="4">
        <v>0</v>
      </c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3">
        <v>0</v>
      </c>
      <c r="BR8" s="3">
        <v>0.5</v>
      </c>
    </row>
    <row r="9" spans="1:70" ht="18" customHeight="1" x14ac:dyDescent="0.3">
      <c r="A9" s="7">
        <f t="shared" si="0"/>
        <v>1947</v>
      </c>
      <c r="B9" s="9"/>
      <c r="C9" s="9"/>
      <c r="D9" s="9"/>
      <c r="E9" s="9"/>
      <c r="F9" s="9"/>
      <c r="G9" s="9"/>
      <c r="H9" s="9"/>
      <c r="I9" s="8"/>
      <c r="J9" s="5"/>
      <c r="K9" s="5"/>
      <c r="L9" s="5"/>
      <c r="M9" s="5"/>
      <c r="N9" s="5"/>
      <c r="O9" s="5"/>
      <c r="P9" s="5"/>
      <c r="Q9" s="5"/>
      <c r="R9" s="5"/>
      <c r="S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>
        <v>0.5</v>
      </c>
      <c r="AW9" s="4">
        <v>0</v>
      </c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3">
        <v>0</v>
      </c>
      <c r="BR9" s="3">
        <v>0.5</v>
      </c>
    </row>
    <row r="10" spans="1:70" ht="18" customHeight="1" x14ac:dyDescent="0.3">
      <c r="A10" s="7">
        <f t="shared" si="0"/>
        <v>1948</v>
      </c>
      <c r="B10" s="9"/>
      <c r="C10" s="9"/>
      <c r="D10" s="9"/>
      <c r="E10" s="9"/>
      <c r="F10" s="9"/>
      <c r="G10" s="9"/>
      <c r="H10" s="9"/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>
        <v>0.5</v>
      </c>
      <c r="AW10" s="4">
        <v>0</v>
      </c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3">
        <v>0</v>
      </c>
      <c r="BR10" s="3">
        <v>0.5</v>
      </c>
    </row>
    <row r="11" spans="1:70" ht="18" customHeight="1" x14ac:dyDescent="0.3">
      <c r="A11" s="7">
        <f t="shared" si="0"/>
        <v>1949</v>
      </c>
      <c r="B11" s="9"/>
      <c r="C11" s="9"/>
      <c r="D11" s="9"/>
      <c r="E11" s="9"/>
      <c r="F11" s="9"/>
      <c r="G11" s="9"/>
      <c r="H11" s="9"/>
      <c r="I11" s="8"/>
      <c r="J11" s="5"/>
      <c r="K11" s="5"/>
      <c r="L11" s="5"/>
      <c r="M11" s="5"/>
      <c r="N11" s="5"/>
      <c r="O11" s="5"/>
      <c r="P11" s="5"/>
      <c r="Q11" s="5"/>
      <c r="R11" s="5"/>
      <c r="S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>
        <v>0.5</v>
      </c>
      <c r="AW11" s="4">
        <v>0</v>
      </c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3">
        <v>0</v>
      </c>
      <c r="BR11" s="3">
        <v>0.5</v>
      </c>
    </row>
    <row r="12" spans="1:70" ht="18" customHeight="1" x14ac:dyDescent="0.3">
      <c r="A12" s="7">
        <f t="shared" si="0"/>
        <v>1950</v>
      </c>
      <c r="B12" s="40">
        <v>0.46100000000000002</v>
      </c>
      <c r="C12" s="40">
        <v>0.434</v>
      </c>
      <c r="D12" s="40">
        <v>9.0999999999999998E-2</v>
      </c>
      <c r="E12" s="40">
        <v>2.9999999999999997E-4</v>
      </c>
      <c r="F12" s="40">
        <v>0</v>
      </c>
      <c r="G12" s="9">
        <f>1-B12-C12-D12-E12-F12</f>
        <v>1.3699999999999929E-2</v>
      </c>
      <c r="H12" s="9">
        <f>B12/($B12+$C12)</f>
        <v>0.51508379888268163</v>
      </c>
      <c r="I12" s="8">
        <f>C12/($B12+$C12)</f>
        <v>0.48491620111731842</v>
      </c>
      <c r="J12" s="5"/>
      <c r="K12" s="5"/>
      <c r="L12" s="5"/>
      <c r="M12" s="5"/>
      <c r="N12" s="5"/>
      <c r="O12" s="5"/>
      <c r="P12" s="5"/>
      <c r="Q12" s="5"/>
      <c r="R12" s="5"/>
      <c r="S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>
        <v>0.5</v>
      </c>
      <c r="AW12" s="4">
        <v>0</v>
      </c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3">
        <v>0</v>
      </c>
      <c r="BR12" s="3">
        <v>0.5</v>
      </c>
    </row>
    <row r="13" spans="1:70" ht="18" customHeight="1" x14ac:dyDescent="0.3">
      <c r="A13" s="7">
        <f t="shared" si="0"/>
        <v>1951</v>
      </c>
      <c r="B13" s="40">
        <v>0.48799999999999999</v>
      </c>
      <c r="C13" s="40">
        <v>0.48</v>
      </c>
      <c r="D13" s="40">
        <v>2.5000000000000001E-2</v>
      </c>
      <c r="E13" s="40">
        <v>2.9999999999999997E-4</v>
      </c>
      <c r="F13" s="40">
        <v>0</v>
      </c>
      <c r="G13" s="9">
        <f>1-B13-C13-D13-E13-F13</f>
        <v>6.7000000000000271E-3</v>
      </c>
      <c r="H13" s="9">
        <f>B13/($B13+$C13)</f>
        <v>0.50413223140495866</v>
      </c>
      <c r="I13" s="8">
        <f>C13/($B13+$C13)</f>
        <v>0.49586776859504134</v>
      </c>
      <c r="J13" s="5"/>
      <c r="K13" s="5"/>
      <c r="L13" s="5"/>
      <c r="M13" s="5"/>
      <c r="N13" s="5"/>
      <c r="O13" s="5"/>
      <c r="P13" s="5"/>
      <c r="Q13" s="5"/>
      <c r="R13" s="5"/>
      <c r="S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>
        <v>0.5</v>
      </c>
      <c r="AW13" s="4">
        <v>0</v>
      </c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3">
        <v>0</v>
      </c>
      <c r="BR13" s="3">
        <v>0.5</v>
      </c>
    </row>
    <row r="14" spans="1:70" ht="18" customHeight="1" x14ac:dyDescent="0.3">
      <c r="A14" s="7">
        <f t="shared" si="0"/>
        <v>1952</v>
      </c>
      <c r="B14" s="9"/>
      <c r="C14" s="9"/>
      <c r="D14" s="9"/>
      <c r="E14" s="9"/>
      <c r="F14" s="9"/>
      <c r="G14" s="9"/>
      <c r="H14" s="9"/>
      <c r="I14" s="8"/>
      <c r="J14" s="5"/>
      <c r="K14" s="5"/>
      <c r="L14" s="5"/>
      <c r="M14" s="5"/>
      <c r="N14" s="5"/>
      <c r="O14" s="5"/>
      <c r="P14" s="5"/>
      <c r="Q14" s="5"/>
      <c r="R14" s="5"/>
      <c r="S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>
        <v>0.5</v>
      </c>
      <c r="AW14" s="4">
        <v>0</v>
      </c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3">
        <v>0</v>
      </c>
      <c r="BR14" s="3">
        <v>0.5</v>
      </c>
    </row>
    <row r="15" spans="1:70" ht="18" customHeight="1" x14ac:dyDescent="0.3">
      <c r="A15" s="7">
        <f t="shared" si="0"/>
        <v>1953</v>
      </c>
      <c r="B15" s="9"/>
      <c r="C15" s="9"/>
      <c r="D15" s="9"/>
      <c r="E15" s="9"/>
      <c r="F15" s="9"/>
      <c r="G15" s="9"/>
      <c r="H15" s="9"/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>
        <v>0.5</v>
      </c>
      <c r="AW15" s="4">
        <v>0</v>
      </c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3">
        <v>0</v>
      </c>
      <c r="BR15" s="3">
        <v>0.5</v>
      </c>
    </row>
    <row r="16" spans="1:70" ht="18" customHeight="1" x14ac:dyDescent="0.3">
      <c r="A16" s="7">
        <f t="shared" si="0"/>
        <v>1954</v>
      </c>
      <c r="B16" s="9"/>
      <c r="C16" s="9"/>
      <c r="D16" s="9"/>
      <c r="E16" s="9"/>
      <c r="F16" s="9"/>
      <c r="G16" s="9"/>
      <c r="H16" s="9"/>
      <c r="I16" s="8"/>
      <c r="J16" s="5"/>
      <c r="K16" s="5"/>
      <c r="L16" s="5"/>
      <c r="M16" s="5"/>
      <c r="N16" s="5"/>
      <c r="O16" s="5"/>
      <c r="P16" s="5"/>
      <c r="Q16" s="5"/>
      <c r="R16" s="5"/>
      <c r="S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>
        <v>0.5</v>
      </c>
      <c r="AW16" s="4">
        <v>0</v>
      </c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3">
        <v>0</v>
      </c>
      <c r="BR16" s="3">
        <v>0.5</v>
      </c>
    </row>
    <row r="17" spans="1:70" ht="18" customHeight="1" x14ac:dyDescent="0.3">
      <c r="A17" s="7">
        <f t="shared" si="0"/>
        <v>1955</v>
      </c>
      <c r="B17" s="9">
        <v>0.46400000000000002</v>
      </c>
      <c r="C17" s="9">
        <v>0.497</v>
      </c>
      <c r="D17" s="9">
        <v>2.7E-2</v>
      </c>
      <c r="E17" s="9">
        <v>1E-3</v>
      </c>
      <c r="F17" s="9">
        <v>0</v>
      </c>
      <c r="G17" s="9">
        <f>1-B17-C17-D17-E17-F17</f>
        <v>1.1000000000000034E-2</v>
      </c>
      <c r="H17" s="9">
        <f>B17/($B17+$C17)</f>
        <v>0.48283038501560871</v>
      </c>
      <c r="I17" s="8">
        <f>C17/($B17+$C17)</f>
        <v>0.51716961498439118</v>
      </c>
      <c r="J17" s="5">
        <v>-0.10852126824108131</v>
      </c>
      <c r="K17" s="5"/>
      <c r="L17" s="5"/>
      <c r="M17" s="5">
        <v>4.6714331317698476E-3</v>
      </c>
      <c r="N17" s="5"/>
      <c r="O17" s="5"/>
      <c r="P17" s="5">
        <v>-0.25602699076273833</v>
      </c>
      <c r="Q17" s="5">
        <v>-0.30261155270230355</v>
      </c>
      <c r="R17" s="5">
        <v>-0.21363789976157865</v>
      </c>
      <c r="S17" s="5">
        <v>-0.16876282488275435</v>
      </c>
      <c r="U17" s="5">
        <v>-0.20168490358877816</v>
      </c>
      <c r="V17" s="5">
        <v>-0.21577086486435737</v>
      </c>
      <c r="W17" s="5">
        <v>-7.199467683962063E-2</v>
      </c>
      <c r="Y17" s="5"/>
      <c r="Z17" s="5">
        <v>-0.25273054709490234</v>
      </c>
      <c r="AA17" s="5">
        <v>-0.29731695209154574</v>
      </c>
      <c r="AB17" s="5">
        <v>-0.20734228983618197</v>
      </c>
      <c r="AC17" s="5"/>
      <c r="AD17" s="5"/>
      <c r="AE17" s="5">
        <v>-0.28898231919446227</v>
      </c>
      <c r="AF17" s="5">
        <v>-0.30474617941109022</v>
      </c>
      <c r="AG17" s="5">
        <v>-0.20392825578793672</v>
      </c>
      <c r="AH17" s="5">
        <v>-0.1125910350988101</v>
      </c>
      <c r="AI17" s="5"/>
      <c r="AJ17" s="5">
        <v>-0.29577498450164275</v>
      </c>
      <c r="AK17" s="5">
        <v>-0.2895801828464708</v>
      </c>
      <c r="AL17" s="5">
        <v>-0.23455140819437981</v>
      </c>
      <c r="AM17" s="5">
        <v>-0.19811671685295124</v>
      </c>
      <c r="AN17" s="5"/>
      <c r="AQ17" s="5"/>
      <c r="AS17" s="5"/>
      <c r="AT17" s="5"/>
      <c r="AV17" s="5">
        <v>0.5</v>
      </c>
      <c r="AW17" s="4">
        <v>0</v>
      </c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3">
        <v>0</v>
      </c>
      <c r="BR17" s="3">
        <v>0.5</v>
      </c>
    </row>
    <row r="18" spans="1:70" ht="18" customHeight="1" x14ac:dyDescent="0.3">
      <c r="A18" s="7">
        <f t="shared" si="0"/>
        <v>1956</v>
      </c>
      <c r="B18" s="9"/>
      <c r="C18" s="9"/>
      <c r="D18" s="9"/>
      <c r="E18" s="9"/>
      <c r="F18" s="9"/>
      <c r="G18" s="9"/>
      <c r="H18" s="9"/>
      <c r="I18" s="8"/>
      <c r="J18" s="5"/>
      <c r="K18" s="5"/>
      <c r="L18" s="5"/>
      <c r="M18" s="5"/>
      <c r="N18" s="5"/>
      <c r="O18" s="5"/>
      <c r="P18" s="5"/>
      <c r="Q18" s="5"/>
      <c r="R18" s="5"/>
      <c r="S18" s="5"/>
      <c r="U18" s="5"/>
      <c r="V18" s="5"/>
      <c r="W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Q18" s="5"/>
      <c r="AS18" s="5"/>
      <c r="AT18" s="5"/>
      <c r="AV18" s="5">
        <v>0.5</v>
      </c>
      <c r="AW18" s="4">
        <v>0</v>
      </c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3">
        <v>0</v>
      </c>
      <c r="BR18" s="3">
        <v>0.5</v>
      </c>
    </row>
    <row r="19" spans="1:70" ht="18" customHeight="1" x14ac:dyDescent="0.3">
      <c r="A19" s="7">
        <f t="shared" si="0"/>
        <v>1957</v>
      </c>
      <c r="B19" s="9"/>
      <c r="C19" s="9"/>
      <c r="D19" s="9"/>
      <c r="E19" s="9"/>
      <c r="F19" s="9"/>
      <c r="G19" s="9"/>
      <c r="H19" s="9"/>
      <c r="I19" s="8"/>
      <c r="J19" s="5"/>
      <c r="K19" s="5"/>
      <c r="L19" s="5"/>
      <c r="M19" s="5"/>
      <c r="N19" s="5"/>
      <c r="O19" s="5"/>
      <c r="P19" s="5"/>
      <c r="Q19" s="5"/>
      <c r="R19" s="5"/>
      <c r="S19" s="5"/>
      <c r="U19" s="5"/>
      <c r="V19" s="5"/>
      <c r="W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Q19" s="5"/>
      <c r="AS19" s="5"/>
      <c r="AT19" s="5"/>
      <c r="AV19" s="5">
        <v>0.5</v>
      </c>
      <c r="AW19" s="4">
        <v>0</v>
      </c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3">
        <v>0</v>
      </c>
      <c r="BR19" s="3">
        <v>0.5</v>
      </c>
    </row>
    <row r="20" spans="1:70" ht="18" customHeight="1" x14ac:dyDescent="0.3">
      <c r="A20" s="7">
        <f t="shared" si="0"/>
        <v>1958</v>
      </c>
      <c r="B20" s="9"/>
      <c r="C20" s="9"/>
      <c r="D20" s="9"/>
      <c r="E20" s="9"/>
      <c r="F20" s="9"/>
      <c r="G20" s="9"/>
      <c r="H20" s="9"/>
      <c r="I20" s="8"/>
      <c r="J20" s="5"/>
      <c r="K20" s="5"/>
      <c r="L20" s="5"/>
      <c r="M20" s="5"/>
      <c r="N20" s="5"/>
      <c r="O20" s="5"/>
      <c r="P20" s="5"/>
      <c r="Q20" s="5"/>
      <c r="R20" s="5"/>
      <c r="S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Q20" s="5"/>
      <c r="AS20" s="5"/>
      <c r="AT20" s="5"/>
      <c r="AV20" s="5">
        <v>0.5</v>
      </c>
      <c r="AW20" s="4">
        <v>0</v>
      </c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3">
        <v>0</v>
      </c>
      <c r="BR20" s="3">
        <v>0.5</v>
      </c>
    </row>
    <row r="21" spans="1:70" ht="18" customHeight="1" x14ac:dyDescent="0.3">
      <c r="A21" s="7">
        <f t="shared" si="0"/>
        <v>1959</v>
      </c>
      <c r="B21" s="9">
        <v>0.438</v>
      </c>
      <c r="C21" s="9">
        <v>0.49399999999999999</v>
      </c>
      <c r="D21" s="9">
        <v>3.2000000000000001E-2</v>
      </c>
      <c r="E21" s="9">
        <v>1E-3</v>
      </c>
      <c r="F21" s="9">
        <v>0</v>
      </c>
      <c r="G21" s="9">
        <f>1-B21-C21-D21-E21-F21</f>
        <v>3.5000000000000059E-2</v>
      </c>
      <c r="H21" s="9">
        <f>B21/($B21+$C21)</f>
        <v>0.46995708154506438</v>
      </c>
      <c r="I21" s="8">
        <f>C21/($B21+$C21)</f>
        <v>0.53004291845493567</v>
      </c>
      <c r="J21" s="5">
        <v>-0.10322648446012865</v>
      </c>
      <c r="K21" s="5"/>
      <c r="L21" s="5"/>
      <c r="M21" s="5">
        <v>8.6132931862601403E-2</v>
      </c>
      <c r="N21" s="5"/>
      <c r="O21" s="5"/>
      <c r="P21" s="5">
        <v>-0.27705796892966111</v>
      </c>
      <c r="Q21" s="5">
        <v>-0.30961859436768746</v>
      </c>
      <c r="R21" s="5">
        <v>-0.19383984876191043</v>
      </c>
      <c r="S21" s="5">
        <v>-0.15413748887966289</v>
      </c>
      <c r="U21" s="5">
        <v>-0.39592310500187905</v>
      </c>
      <c r="V21" s="5">
        <v>-0.41197495227978242</v>
      </c>
      <c r="W21" s="5">
        <v>-0.19453356873071606</v>
      </c>
      <c r="Y21" s="5"/>
      <c r="Z21" s="5">
        <v>-0.27721472865793723</v>
      </c>
      <c r="AA21" s="5">
        <v>-0.30860538173516205</v>
      </c>
      <c r="AB21" s="5">
        <v>-0.19048089731421577</v>
      </c>
      <c r="AC21" s="5"/>
      <c r="AD21" s="5"/>
      <c r="AE21" s="5">
        <v>-0.36142305107829725</v>
      </c>
      <c r="AF21" s="5">
        <v>-0.39192953988066603</v>
      </c>
      <c r="AG21" s="5">
        <v>-0.25272831833767129</v>
      </c>
      <c r="AH21" s="5">
        <v>-0.14798893794499676</v>
      </c>
      <c r="AI21" s="5"/>
      <c r="AJ21" s="5">
        <v>-0.30816275937990484</v>
      </c>
      <c r="AK21" s="5">
        <v>-0.30641886752541581</v>
      </c>
      <c r="AL21" s="5">
        <v>-0.24553787031974203</v>
      </c>
      <c r="AM21" s="5">
        <v>-0.20309407025802587</v>
      </c>
      <c r="AN21" s="5"/>
      <c r="AQ21" s="5"/>
      <c r="AS21" s="5"/>
      <c r="AT21" s="5"/>
      <c r="AV21" s="5">
        <v>0.5</v>
      </c>
      <c r="AW21" s="4">
        <v>0</v>
      </c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3">
        <v>0</v>
      </c>
      <c r="BR21" s="3">
        <v>0.5</v>
      </c>
    </row>
    <row r="22" spans="1:70" ht="18" customHeight="1" x14ac:dyDescent="0.3">
      <c r="A22" s="7">
        <f t="shared" si="0"/>
        <v>1960</v>
      </c>
      <c r="B22" s="9"/>
      <c r="C22" s="9"/>
      <c r="D22" s="9"/>
      <c r="E22" s="9"/>
      <c r="F22" s="9"/>
      <c r="G22" s="9"/>
      <c r="H22" s="9"/>
      <c r="I22" s="8"/>
      <c r="J22" s="5"/>
      <c r="K22" s="5"/>
      <c r="L22" s="5"/>
      <c r="M22" s="5"/>
      <c r="N22" s="5"/>
      <c r="O22" s="5"/>
      <c r="P22" s="5"/>
      <c r="Q22" s="5"/>
      <c r="R22" s="5"/>
      <c r="S22" s="5"/>
      <c r="U22" s="5"/>
      <c r="V22" s="5"/>
      <c r="W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Q22" s="5"/>
      <c r="AS22" s="5"/>
      <c r="AT22" s="5"/>
      <c r="AV22" s="5">
        <v>0.5</v>
      </c>
      <c r="AW22" s="4">
        <v>0</v>
      </c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3">
        <v>0</v>
      </c>
      <c r="BR22" s="3">
        <v>0.5</v>
      </c>
    </row>
    <row r="23" spans="1:70" ht="18" customHeight="1" x14ac:dyDescent="0.3">
      <c r="A23" s="7">
        <f t="shared" si="0"/>
        <v>1961</v>
      </c>
      <c r="B23" s="9"/>
      <c r="C23" s="9"/>
      <c r="D23" s="9"/>
      <c r="E23" s="9"/>
      <c r="F23" s="9"/>
      <c r="G23" s="9"/>
      <c r="H23" s="9"/>
      <c r="I23" s="8"/>
      <c r="J23" s="5"/>
      <c r="K23" s="5"/>
      <c r="L23" s="5"/>
      <c r="M23" s="5"/>
      <c r="N23" s="5"/>
      <c r="O23" s="5"/>
      <c r="P23" s="5"/>
      <c r="Q23" s="5"/>
      <c r="R23" s="5"/>
      <c r="S23" s="5"/>
      <c r="U23" s="5"/>
      <c r="V23" s="5"/>
      <c r="W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Q23" s="5"/>
      <c r="AS23" s="5"/>
      <c r="AT23" s="5"/>
      <c r="AV23" s="5">
        <v>0.5</v>
      </c>
      <c r="AW23" s="4">
        <v>0</v>
      </c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3">
        <v>0</v>
      </c>
      <c r="BR23" s="3">
        <v>0.5</v>
      </c>
    </row>
    <row r="24" spans="1:70" ht="18" customHeight="1" x14ac:dyDescent="0.3">
      <c r="A24" s="7">
        <f t="shared" si="0"/>
        <v>1962</v>
      </c>
      <c r="B24" s="9"/>
      <c r="C24" s="9"/>
      <c r="D24" s="9"/>
      <c r="E24" s="9"/>
      <c r="F24" s="9"/>
      <c r="G24" s="9"/>
      <c r="H24" s="9"/>
      <c r="I24" s="8"/>
      <c r="J24" s="5"/>
      <c r="K24" s="5"/>
      <c r="L24" s="5"/>
      <c r="M24" s="5"/>
      <c r="N24" s="5"/>
      <c r="O24" s="5"/>
      <c r="P24" s="5"/>
      <c r="Q24" s="5"/>
      <c r="R24" s="5"/>
      <c r="S24" s="5"/>
      <c r="U24" s="5"/>
      <c r="V24" s="5"/>
      <c r="W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Q24" s="5"/>
      <c r="AS24" s="5"/>
      <c r="AT24" s="5"/>
      <c r="AV24" s="5">
        <v>0.5</v>
      </c>
      <c r="AW24" s="4">
        <v>0</v>
      </c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3">
        <v>0</v>
      </c>
      <c r="BR24" s="3">
        <v>0.5</v>
      </c>
    </row>
    <row r="25" spans="1:70" ht="18" customHeight="1" x14ac:dyDescent="0.3">
      <c r="A25" s="7">
        <f t="shared" si="0"/>
        <v>1963</v>
      </c>
      <c r="B25" s="9"/>
      <c r="C25" s="9"/>
      <c r="D25" s="9"/>
      <c r="E25" s="9"/>
      <c r="F25" s="9"/>
      <c r="G25" s="9"/>
      <c r="H25" s="9"/>
      <c r="I25" s="8"/>
      <c r="J25" s="5"/>
      <c r="K25" s="5"/>
      <c r="L25" s="5"/>
      <c r="M25" s="5"/>
      <c r="N25" s="5"/>
      <c r="O25" s="5"/>
      <c r="P25" s="5"/>
      <c r="Q25" s="5"/>
      <c r="R25" s="5"/>
      <c r="S25" s="5"/>
      <c r="U25" s="5"/>
      <c r="V25" s="5"/>
      <c r="W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Q25" s="5"/>
      <c r="AS25" s="5"/>
      <c r="AT25" s="5"/>
      <c r="AV25" s="5">
        <v>0.5</v>
      </c>
      <c r="AW25" s="4">
        <v>0</v>
      </c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3">
        <v>0</v>
      </c>
      <c r="BR25" s="3">
        <v>0.5</v>
      </c>
    </row>
    <row r="26" spans="1:70" ht="18" customHeight="1" x14ac:dyDescent="0.3">
      <c r="A26" s="7">
        <f t="shared" si="0"/>
        <v>1964</v>
      </c>
      <c r="B26" s="9">
        <v>0.441</v>
      </c>
      <c r="C26" s="9">
        <v>0.434</v>
      </c>
      <c r="D26" s="9">
        <v>5.2999999999999999E-2</v>
      </c>
      <c r="E26" s="9">
        <v>2E-3</v>
      </c>
      <c r="F26" s="9">
        <v>0</v>
      </c>
      <c r="G26" s="9">
        <f>1-B26-C26-D26-E26-F26</f>
        <v>6.9999999999999951E-2</v>
      </c>
      <c r="H26" s="9">
        <f>B26/($B26+$C26)</f>
        <v>0.504</v>
      </c>
      <c r="I26" s="8">
        <f>C26/($B26+$C26)</f>
        <v>0.496</v>
      </c>
      <c r="J26" s="5">
        <v>-3.6277220164561017E-2</v>
      </c>
      <c r="K26" s="5"/>
      <c r="L26" s="5"/>
      <c r="M26" s="5">
        <v>9.3400600853339774E-2</v>
      </c>
      <c r="N26" s="5"/>
      <c r="O26" s="5"/>
      <c r="P26" s="5">
        <v>-0.23749128456200336</v>
      </c>
      <c r="Q26" s="5">
        <v>-0.26240402919068834</v>
      </c>
      <c r="R26" s="5">
        <v>-0.1864078248562282</v>
      </c>
      <c r="S26" s="5">
        <v>-0.12968774377067396</v>
      </c>
      <c r="U26" s="5">
        <v>-0.25502668395189176</v>
      </c>
      <c r="V26" s="5">
        <v>-0.2639349665421124</v>
      </c>
      <c r="W26" s="5">
        <v>-0.10217309925780693</v>
      </c>
      <c r="Y26" s="5"/>
      <c r="Z26" s="5">
        <v>-0.24246268402442822</v>
      </c>
      <c r="AA26" s="5">
        <v>-0.26486017581235061</v>
      </c>
      <c r="AB26" s="5">
        <v>-0.18859458973861126</v>
      </c>
      <c r="AC26" s="5"/>
      <c r="AD26" s="5"/>
      <c r="AE26" s="5">
        <v>-0.40229892154232139</v>
      </c>
      <c r="AF26" s="5">
        <v>-0.42100489392034884</v>
      </c>
      <c r="AG26" s="5">
        <v>-0.32202331607698398</v>
      </c>
      <c r="AH26" s="5">
        <v>-0.22998276454345185</v>
      </c>
      <c r="AI26" s="5"/>
      <c r="AJ26" s="5">
        <v>-0.32440796415195788</v>
      </c>
      <c r="AK26" s="5">
        <v>-0.32366415347087435</v>
      </c>
      <c r="AL26" s="5">
        <v>-0.2718508566271845</v>
      </c>
      <c r="AM26" s="5">
        <v>-0.23577581953900792</v>
      </c>
      <c r="AN26" s="5"/>
      <c r="AQ26" s="5"/>
      <c r="AS26" s="5"/>
      <c r="AT26" s="5"/>
      <c r="AV26" s="5">
        <v>0.5</v>
      </c>
      <c r="AW26" s="4">
        <v>0</v>
      </c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3">
        <v>0</v>
      </c>
      <c r="BR26" s="3">
        <v>0.5</v>
      </c>
    </row>
    <row r="27" spans="1:70" ht="18" customHeight="1" x14ac:dyDescent="0.3">
      <c r="A27" s="7">
        <f t="shared" si="0"/>
        <v>1965</v>
      </c>
      <c r="B27" s="9"/>
      <c r="C27" s="9"/>
      <c r="D27" s="9"/>
      <c r="E27" s="9"/>
      <c r="F27" s="9"/>
      <c r="G27" s="9"/>
      <c r="H27" s="9"/>
      <c r="I27" s="8"/>
      <c r="J27" s="5"/>
      <c r="K27" s="5"/>
      <c r="L27" s="5"/>
      <c r="M27" s="5"/>
      <c r="N27" s="5"/>
      <c r="O27" s="5"/>
      <c r="P27" s="5"/>
      <c r="Q27" s="5"/>
      <c r="R27" s="5"/>
      <c r="S27" s="5"/>
      <c r="U27" s="5"/>
      <c r="V27" s="5"/>
      <c r="W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Q27" s="5"/>
      <c r="AS27" s="5"/>
      <c r="AT27" s="5"/>
      <c r="AV27" s="5">
        <v>0.5</v>
      </c>
      <c r="AW27" s="4">
        <v>0</v>
      </c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3">
        <v>0</v>
      </c>
      <c r="BR27" s="3">
        <v>0.5</v>
      </c>
    </row>
    <row r="28" spans="1:70" ht="18" customHeight="1" x14ac:dyDescent="0.3">
      <c r="A28" s="7">
        <f t="shared" si="0"/>
        <v>1966</v>
      </c>
      <c r="B28" s="9">
        <v>0.48</v>
      </c>
      <c r="C28" s="9">
        <v>0.41899999999999998</v>
      </c>
      <c r="D28" s="9">
        <v>8.5000000000000006E-2</v>
      </c>
      <c r="E28" s="9">
        <v>5.0000000000000001E-3</v>
      </c>
      <c r="F28" s="9">
        <v>0</v>
      </c>
      <c r="G28" s="9">
        <f>1-B28-C28-D28-E28-F28</f>
        <v>1.1000000000000027E-2</v>
      </c>
      <c r="H28" s="9">
        <f>B28/($B28+$C28)</f>
        <v>0.53392658509454949</v>
      </c>
      <c r="I28" s="8">
        <f>C28/($B28+$C28)</f>
        <v>0.46607341490545046</v>
      </c>
      <c r="J28" s="5">
        <v>-5.2582814747727524E-2</v>
      </c>
      <c r="K28" s="5"/>
      <c r="L28" s="5"/>
      <c r="M28" s="5">
        <v>0.12236667935128946</v>
      </c>
      <c r="N28" s="5"/>
      <c r="O28" s="5"/>
      <c r="P28" s="5">
        <v>-0.21117365871732013</v>
      </c>
      <c r="Q28" s="5">
        <v>-0.2347231136851112</v>
      </c>
      <c r="R28" s="5">
        <v>-0.13456261791874433</v>
      </c>
      <c r="S28" s="5">
        <v>-9.6215397626237931E-2</v>
      </c>
      <c r="U28" s="5">
        <v>-0.34419890094361594</v>
      </c>
      <c r="V28" s="5">
        <v>-0.33250231212885772</v>
      </c>
      <c r="W28" s="5">
        <v>-0.10879238783988913</v>
      </c>
      <c r="Y28" s="5"/>
      <c r="Z28" s="5">
        <v>-0.22081668782984637</v>
      </c>
      <c r="AA28" s="5">
        <v>-0.24077602526702804</v>
      </c>
      <c r="AB28" s="5">
        <v>-0.14493049506941935</v>
      </c>
      <c r="AC28" s="5"/>
      <c r="AD28" s="5"/>
      <c r="AE28" s="5">
        <v>-0.39893056707313257</v>
      </c>
      <c r="AF28" s="5">
        <v>-0.40993900001661904</v>
      </c>
      <c r="AG28" s="5">
        <v>-0.31507222552319125</v>
      </c>
      <c r="AH28" s="5">
        <v>-0.21667609465335796</v>
      </c>
      <c r="AI28" s="5"/>
      <c r="AJ28" s="5">
        <v>-0.30356194891523791</v>
      </c>
      <c r="AK28" s="5">
        <v>-0.30630072139064823</v>
      </c>
      <c r="AL28" s="5">
        <v>-0.2562229492716071</v>
      </c>
      <c r="AM28" s="5">
        <v>-0.23305046244353081</v>
      </c>
      <c r="AN28" s="5"/>
      <c r="AQ28" s="5"/>
      <c r="AS28" s="5"/>
      <c r="AT28" s="5"/>
      <c r="AV28" s="5">
        <v>0.5</v>
      </c>
      <c r="AW28" s="4">
        <v>0</v>
      </c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3">
        <v>0</v>
      </c>
      <c r="BR28" s="3">
        <v>0.5</v>
      </c>
    </row>
    <row r="29" spans="1:70" ht="18" customHeight="1" x14ac:dyDescent="0.3">
      <c r="A29" s="7">
        <f t="shared" si="0"/>
        <v>1967</v>
      </c>
      <c r="B29" s="9"/>
      <c r="C29" s="9"/>
      <c r="D29" s="9"/>
      <c r="E29" s="9"/>
      <c r="F29" s="9"/>
      <c r="G29" s="9"/>
      <c r="H29" s="9"/>
      <c r="I29" s="8"/>
      <c r="J29" s="5"/>
      <c r="K29" s="5"/>
      <c r="L29" s="5"/>
      <c r="M29" s="5"/>
      <c r="N29" s="5"/>
      <c r="O29" s="5"/>
      <c r="P29" s="5"/>
      <c r="Q29" s="5"/>
      <c r="R29" s="5"/>
      <c r="S29" s="5"/>
      <c r="U29" s="5"/>
      <c r="V29" s="5"/>
      <c r="W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Q29" s="5"/>
      <c r="AS29" s="5"/>
      <c r="AT29" s="5"/>
      <c r="AV29" s="5">
        <v>0.5</v>
      </c>
      <c r="AW29" s="4">
        <v>0</v>
      </c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3">
        <v>0</v>
      </c>
      <c r="BR29" s="3">
        <v>0.5</v>
      </c>
    </row>
    <row r="30" spans="1:70" ht="18" customHeight="1" x14ac:dyDescent="0.3">
      <c r="A30" s="7">
        <f t="shared" si="0"/>
        <v>1968</v>
      </c>
      <c r="B30" s="9"/>
      <c r="C30" s="9"/>
      <c r="D30" s="9"/>
      <c r="E30" s="9"/>
      <c r="F30" s="9"/>
      <c r="G30" s="9"/>
      <c r="H30" s="9"/>
      <c r="I30" s="8"/>
      <c r="J30" s="5"/>
      <c r="K30" s="5"/>
      <c r="L30" s="5"/>
      <c r="M30" s="5"/>
      <c r="N30" s="5"/>
      <c r="O30" s="5"/>
      <c r="P30" s="5"/>
      <c r="Q30" s="5"/>
      <c r="R30" s="5"/>
      <c r="S30" s="5"/>
      <c r="U30" s="5"/>
      <c r="V30" s="5"/>
      <c r="W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Q30" s="5"/>
      <c r="AS30" s="5"/>
      <c r="AT30" s="5"/>
      <c r="AV30" s="5">
        <v>0.5</v>
      </c>
      <c r="AW30" s="4">
        <v>0</v>
      </c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3">
        <v>0</v>
      </c>
      <c r="BR30" s="3">
        <v>0.5</v>
      </c>
    </row>
    <row r="31" spans="1:70" ht="18" customHeight="1" x14ac:dyDescent="0.3">
      <c r="A31" s="7">
        <f t="shared" si="0"/>
        <v>1969</v>
      </c>
      <c r="B31" s="9"/>
      <c r="C31" s="9"/>
      <c r="D31" s="9"/>
      <c r="E31" s="9"/>
      <c r="F31" s="9"/>
      <c r="G31" s="9"/>
      <c r="H31" s="9"/>
      <c r="I31" s="8"/>
      <c r="J31" s="5"/>
      <c r="K31" s="5"/>
      <c r="L31" s="5"/>
      <c r="M31" s="5"/>
      <c r="N31" s="5"/>
      <c r="O31" s="5"/>
      <c r="P31" s="5"/>
      <c r="Q31" s="5"/>
      <c r="R31" s="5"/>
      <c r="S31" s="5"/>
      <c r="U31" s="5"/>
      <c r="V31" s="5"/>
      <c r="W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Q31" s="5"/>
      <c r="AS31" s="5"/>
      <c r="AT31" s="5"/>
      <c r="AV31" s="5">
        <v>0.5</v>
      </c>
      <c r="AW31" s="4">
        <v>0</v>
      </c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3">
        <v>0</v>
      </c>
      <c r="BR31" s="3">
        <v>0.5</v>
      </c>
    </row>
    <row r="32" spans="1:70" ht="18" customHeight="1" x14ac:dyDescent="0.3">
      <c r="A32" s="7">
        <f t="shared" si="0"/>
        <v>1970</v>
      </c>
      <c r="B32" s="9">
        <v>0.43099999999999999</v>
      </c>
      <c r="C32" s="9">
        <v>0.46400000000000002</v>
      </c>
      <c r="D32" s="9">
        <v>7.4999999999999997E-2</v>
      </c>
      <c r="E32" s="9">
        <v>1.0999999999999999E-2</v>
      </c>
      <c r="F32" s="9">
        <v>0</v>
      </c>
      <c r="G32" s="9">
        <f>1-B32-C32-D32-E32-F32</f>
        <v>1.899999999999993E-2</v>
      </c>
      <c r="H32" s="9">
        <f>B32/($B32+$C32)</f>
        <v>0.48156424581005586</v>
      </c>
      <c r="I32" s="8">
        <f>C32/($B32+$C32)</f>
        <v>0.51843575418994414</v>
      </c>
      <c r="J32" s="5">
        <v>-1.6105491348971129E-2</v>
      </c>
      <c r="K32" s="5"/>
      <c r="L32" s="5"/>
      <c r="M32" s="5">
        <v>0.13585031585127882</v>
      </c>
      <c r="N32" s="5"/>
      <c r="O32" s="5"/>
      <c r="P32" s="5">
        <v>-0.12041227868783907</v>
      </c>
      <c r="Q32" s="5">
        <v>-0.1620395348716703</v>
      </c>
      <c r="R32" s="5">
        <v>-0.12496307427742773</v>
      </c>
      <c r="S32" s="5">
        <v>-4.8037878430092495E-2</v>
      </c>
      <c r="U32" s="5">
        <v>-0.20177330330975851</v>
      </c>
      <c r="V32" s="5">
        <v>-0.22436125511876867</v>
      </c>
      <c r="W32" s="5">
        <v>-0.16507143946950981</v>
      </c>
      <c r="Y32" s="5"/>
      <c r="Z32" s="5">
        <v>-0.13136911442795188</v>
      </c>
      <c r="AA32" s="5">
        <v>-0.16556289539466687</v>
      </c>
      <c r="AB32" s="5">
        <v>-0.12552322920933809</v>
      </c>
      <c r="AC32" s="5"/>
      <c r="AD32" s="5"/>
      <c r="AE32" s="5">
        <v>-0.23116702820653354</v>
      </c>
      <c r="AF32" s="5">
        <v>-0.24473911505797508</v>
      </c>
      <c r="AG32" s="5">
        <v>-0.16310011890992876</v>
      </c>
      <c r="AH32" s="5">
        <v>-9.562408008525633E-2</v>
      </c>
      <c r="AI32" s="5"/>
      <c r="AJ32" s="5">
        <v>-0.34483563281830609</v>
      </c>
      <c r="AK32" s="5">
        <v>-0.32509869500309962</v>
      </c>
      <c r="AL32" s="5">
        <v>-0.27889653011917998</v>
      </c>
      <c r="AM32" s="5">
        <v>-0.2681030054846546</v>
      </c>
      <c r="AN32" s="5"/>
      <c r="AQ32" s="5"/>
      <c r="AS32" s="5"/>
      <c r="AT32" s="5"/>
      <c r="AV32" s="5">
        <v>0.5</v>
      </c>
      <c r="AW32" s="4">
        <v>0</v>
      </c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3">
        <v>0</v>
      </c>
      <c r="BR32" s="3">
        <v>0.5</v>
      </c>
    </row>
    <row r="33" spans="1:70" ht="18" customHeight="1" x14ac:dyDescent="0.3">
      <c r="A33" s="7">
        <f t="shared" si="0"/>
        <v>1971</v>
      </c>
      <c r="B33" s="6"/>
      <c r="C33" s="6"/>
      <c r="D33" s="6"/>
      <c r="E33" s="6"/>
      <c r="F33" s="6"/>
      <c r="G33" s="9"/>
      <c r="H33" s="6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U33" s="5"/>
      <c r="V33" s="5"/>
      <c r="W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Q33" s="5"/>
      <c r="AS33" s="5"/>
      <c r="AT33" s="5"/>
      <c r="AV33" s="5">
        <v>0.5</v>
      </c>
      <c r="AW33" s="4">
        <v>0</v>
      </c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3">
        <v>0</v>
      </c>
      <c r="BR33" s="3">
        <v>0.5</v>
      </c>
    </row>
    <row r="34" spans="1:70" ht="18" customHeight="1" x14ac:dyDescent="0.3">
      <c r="A34" s="7">
        <f t="shared" si="0"/>
        <v>1972</v>
      </c>
      <c r="B34" s="6"/>
      <c r="C34" s="6"/>
      <c r="D34" s="6"/>
      <c r="E34" s="6"/>
      <c r="F34" s="6"/>
      <c r="G34" s="9"/>
      <c r="H34" s="6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U34" s="5"/>
      <c r="V34" s="5"/>
      <c r="W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Q34" s="5"/>
      <c r="AS34" s="5"/>
      <c r="AT34" s="5"/>
      <c r="AV34" s="5">
        <v>0.5</v>
      </c>
      <c r="AW34" s="4">
        <v>0</v>
      </c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3">
        <v>0</v>
      </c>
      <c r="BR34" s="3">
        <v>0.5</v>
      </c>
    </row>
    <row r="35" spans="1:70" ht="18" customHeight="1" x14ac:dyDescent="0.3">
      <c r="A35" s="7">
        <f t="shared" si="0"/>
        <v>1973</v>
      </c>
      <c r="B35" s="6"/>
      <c r="C35" s="6"/>
      <c r="D35" s="6"/>
      <c r="E35" s="6"/>
      <c r="F35" s="6"/>
      <c r="G35" s="9"/>
      <c r="H35" s="6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U35" s="5"/>
      <c r="V35" s="5"/>
      <c r="W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Q35" s="5"/>
      <c r="AS35" s="5"/>
      <c r="AT35" s="5"/>
      <c r="AV35" s="5">
        <v>0.5</v>
      </c>
      <c r="AW35" s="4">
        <v>0</v>
      </c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3">
        <v>0</v>
      </c>
      <c r="BR35" s="3">
        <v>0.5</v>
      </c>
    </row>
    <row r="36" spans="1:70" ht="18" customHeight="1" x14ac:dyDescent="0.3">
      <c r="A36" s="7">
        <f t="shared" si="0"/>
        <v>1974</v>
      </c>
      <c r="B36" s="9">
        <f>AVERAGE(B88:B89)</f>
        <v>0.38200000000000001</v>
      </c>
      <c r="C36" s="9">
        <f>AVERAGE(C88:C89)</f>
        <v>0.36849999999999999</v>
      </c>
      <c r="D36" s="9">
        <f>AVERAGE(D88:D89)</f>
        <v>0.188</v>
      </c>
      <c r="E36" s="9">
        <f>AVERAGE(E88:E89)</f>
        <v>2.4500000000000001E-2</v>
      </c>
      <c r="F36" s="9">
        <v>0</v>
      </c>
      <c r="G36" s="9">
        <f>1-B36-C36-D36-E36-F36</f>
        <v>3.6999999999999998E-2</v>
      </c>
      <c r="H36" s="9">
        <f>B36/($B36+$C36)</f>
        <v>0.50899400399733519</v>
      </c>
      <c r="I36" s="8">
        <f>C36/($B36+$C36)</f>
        <v>0.49100599600266492</v>
      </c>
      <c r="J36" s="5">
        <v>-3.4954111569400592E-2</v>
      </c>
      <c r="K36" s="5"/>
      <c r="L36" s="5"/>
      <c r="M36" s="5">
        <v>0.14701996616872565</v>
      </c>
      <c r="N36" s="5"/>
      <c r="O36" s="5"/>
      <c r="P36" s="5">
        <v>-8.6052673913162597E-2</v>
      </c>
      <c r="Q36" s="5">
        <v>-0.13379602404951438</v>
      </c>
      <c r="R36" s="5">
        <v>-9.2685074498900691E-2</v>
      </c>
      <c r="S36" s="5">
        <v>-1.8061231344201539E-2</v>
      </c>
      <c r="U36" s="5">
        <v>-0.13699844556893559</v>
      </c>
      <c r="V36" s="5">
        <v>-0.16890881750168879</v>
      </c>
      <c r="W36" s="5">
        <v>-9.9523915110631161E-2</v>
      </c>
      <c r="Y36" s="5"/>
      <c r="Z36" s="5">
        <v>-9.8289912033994786E-2</v>
      </c>
      <c r="AA36" s="5">
        <v>-0.13564659061148265</v>
      </c>
      <c r="AB36" s="5">
        <v>-8.7274459238508684E-2</v>
      </c>
      <c r="AC36" s="5"/>
      <c r="AD36" s="5"/>
      <c r="AE36" s="5">
        <v>-0.23859985876291498</v>
      </c>
      <c r="AF36" s="5">
        <v>-0.26234099779820269</v>
      </c>
      <c r="AG36" s="5">
        <v>-0.18754236645473416</v>
      </c>
      <c r="AH36" s="5">
        <v>-0.10908166922366271</v>
      </c>
      <c r="AI36" s="5"/>
      <c r="AJ36" s="5">
        <v>-0.38354847079916571</v>
      </c>
      <c r="AK36" s="5">
        <v>-0.3584562790705435</v>
      </c>
      <c r="AL36" s="5">
        <v>-0.30775371452657996</v>
      </c>
      <c r="AM36" s="5">
        <v>-0.29984592364294405</v>
      </c>
      <c r="AN36" s="5"/>
      <c r="AQ36" s="5"/>
      <c r="AS36" s="5"/>
      <c r="AT36" s="5"/>
      <c r="AV36" s="5">
        <v>0.5</v>
      </c>
      <c r="AW36" s="4">
        <v>0</v>
      </c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3">
        <v>0</v>
      </c>
      <c r="BR36" s="3">
        <v>0.5</v>
      </c>
    </row>
    <row r="37" spans="1:70" ht="18" customHeight="1" x14ac:dyDescent="0.3">
      <c r="A37" s="7">
        <f t="shared" si="0"/>
        <v>1975</v>
      </c>
      <c r="B37" s="6"/>
      <c r="C37" s="6"/>
      <c r="D37" s="6"/>
      <c r="E37" s="6"/>
      <c r="F37" s="6"/>
      <c r="G37" s="6"/>
      <c r="H37" s="6"/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U37" s="5"/>
      <c r="V37" s="5"/>
      <c r="W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Q37" s="5"/>
      <c r="AS37" s="5"/>
      <c r="AT37" s="5"/>
      <c r="AV37" s="5">
        <v>0.5</v>
      </c>
      <c r="AW37" s="4">
        <v>0</v>
      </c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3">
        <v>0</v>
      </c>
      <c r="BR37" s="3">
        <v>0.5</v>
      </c>
    </row>
    <row r="38" spans="1:70" ht="18" customHeight="1" x14ac:dyDescent="0.3">
      <c r="A38" s="7">
        <f t="shared" si="0"/>
        <v>1976</v>
      </c>
      <c r="B38" s="6"/>
      <c r="C38" s="6"/>
      <c r="D38" s="6"/>
      <c r="E38" s="6"/>
      <c r="F38" s="6"/>
      <c r="G38" s="6"/>
      <c r="H38" s="6"/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U38" s="5"/>
      <c r="V38" s="5"/>
      <c r="W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Q38" s="5"/>
      <c r="AS38" s="5"/>
      <c r="AT38" s="5"/>
      <c r="AV38" s="5">
        <v>0.5</v>
      </c>
      <c r="AW38" s="4">
        <v>0</v>
      </c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3">
        <v>0</v>
      </c>
      <c r="BR38" s="3">
        <v>0.5</v>
      </c>
    </row>
    <row r="39" spans="1:70" ht="18" customHeight="1" x14ac:dyDescent="0.3">
      <c r="A39" s="7">
        <f t="shared" si="0"/>
        <v>1977</v>
      </c>
      <c r="B39" s="6"/>
      <c r="C39" s="6"/>
      <c r="D39" s="6"/>
      <c r="E39" s="6"/>
      <c r="F39" s="6"/>
      <c r="G39" s="6"/>
      <c r="H39" s="6"/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U39" s="5"/>
      <c r="V39" s="5"/>
      <c r="W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Q39" s="5"/>
      <c r="AS39" s="5"/>
      <c r="AT39" s="5"/>
      <c r="AV39" s="5">
        <v>0.5</v>
      </c>
      <c r="AW39" s="4">
        <v>0</v>
      </c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3">
        <v>0</v>
      </c>
      <c r="BR39" s="3">
        <v>0.5</v>
      </c>
    </row>
    <row r="40" spans="1:70" ht="18" customHeight="1" x14ac:dyDescent="0.3">
      <c r="A40" s="7">
        <f t="shared" ref="A40:A71" si="1">A39+1</f>
        <v>1978</v>
      </c>
      <c r="B40" s="6"/>
      <c r="C40" s="6"/>
      <c r="D40" s="6"/>
      <c r="E40" s="6"/>
      <c r="F40" s="6"/>
      <c r="G40" s="6"/>
      <c r="H40" s="6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U40" s="5"/>
      <c r="V40" s="5"/>
      <c r="W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Q40" s="5"/>
      <c r="AS40" s="5"/>
      <c r="AT40" s="5"/>
      <c r="AV40" s="5">
        <v>0.5</v>
      </c>
      <c r="AW40" s="4">
        <v>0</v>
      </c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3">
        <v>0</v>
      </c>
      <c r="BR40" s="3">
        <v>0.5</v>
      </c>
    </row>
    <row r="41" spans="1:70" ht="18" customHeight="1" x14ac:dyDescent="0.3">
      <c r="A41" s="7">
        <f t="shared" si="1"/>
        <v>1979</v>
      </c>
      <c r="B41" s="9">
        <v>0.36899999999999999</v>
      </c>
      <c r="C41" s="9">
        <v>0.439</v>
      </c>
      <c r="D41" s="9">
        <v>0.13800000000000001</v>
      </c>
      <c r="E41" s="9">
        <v>1.6E-2</v>
      </c>
      <c r="F41" s="9">
        <v>0</v>
      </c>
      <c r="G41" s="9">
        <f>1-B41-C41-D41-E41-F41</f>
        <v>3.7999999999999992E-2</v>
      </c>
      <c r="H41" s="9">
        <f>B41/($B41+$C41)</f>
        <v>0.45668316831683164</v>
      </c>
      <c r="I41" s="8">
        <f>C41/($B41+$C41)</f>
        <v>0.54331683168316824</v>
      </c>
      <c r="J41" s="5">
        <v>-2.2839877831759309E-2</v>
      </c>
      <c r="K41" s="5"/>
      <c r="L41" s="5"/>
      <c r="M41" s="5">
        <v>7.8046147265387292E-2</v>
      </c>
      <c r="N41" s="5"/>
      <c r="O41" s="5"/>
      <c r="P41" s="25">
        <v>-0.14260765540007886</v>
      </c>
      <c r="Q41" s="25">
        <v>-0.16966448358239031</v>
      </c>
      <c r="R41" s="25">
        <v>-0.15594557835577402</v>
      </c>
      <c r="S41" s="25">
        <v>-9.1014580533756662E-2</v>
      </c>
      <c r="U41" s="5">
        <v>-0.12834439976900971</v>
      </c>
      <c r="V41" s="5">
        <v>-0.14675775302554439</v>
      </c>
      <c r="W41" s="5">
        <v>-0.13562829818864636</v>
      </c>
      <c r="Y41" s="5"/>
      <c r="Z41" s="5">
        <v>-0.13671316038834211</v>
      </c>
      <c r="AA41" s="5">
        <v>-0.155560136775031</v>
      </c>
      <c r="AB41" s="5">
        <v>-0.14364282709454085</v>
      </c>
      <c r="AC41" s="5"/>
      <c r="AD41" s="5"/>
      <c r="AE41" s="5">
        <v>-0.25952548302287903</v>
      </c>
      <c r="AF41" s="5">
        <v>-0.27325428723139894</v>
      </c>
      <c r="AG41" s="5">
        <v>-0.19322845239877859</v>
      </c>
      <c r="AH41" s="5">
        <v>-0.11152054659304916</v>
      </c>
      <c r="AI41" s="5"/>
      <c r="AJ41" s="5">
        <v>-0.37356356309383387</v>
      </c>
      <c r="AK41" s="5">
        <v>-0.36201735641131932</v>
      </c>
      <c r="AL41" s="5">
        <v>-0.29862585716486256</v>
      </c>
      <c r="AM41" s="5">
        <v>-0.23885026002656953</v>
      </c>
      <c r="AN41" s="5"/>
      <c r="AQ41" s="5"/>
      <c r="AS41" s="5"/>
      <c r="AT41" s="5"/>
      <c r="AV41" s="5">
        <v>0.5</v>
      </c>
      <c r="AW41" s="4">
        <v>0</v>
      </c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3">
        <v>0</v>
      </c>
      <c r="BR41" s="3">
        <v>0.5</v>
      </c>
    </row>
    <row r="42" spans="1:70" ht="18" customHeight="1" x14ac:dyDescent="0.3">
      <c r="A42" s="7">
        <f t="shared" si="1"/>
        <v>1980</v>
      </c>
      <c r="B42" s="6"/>
      <c r="C42" s="6"/>
      <c r="D42" s="6"/>
      <c r="E42" s="6"/>
      <c r="F42" s="6"/>
      <c r="G42" s="6"/>
      <c r="H42" s="6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U42" s="5"/>
      <c r="V42" s="5"/>
      <c r="W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Q42" s="5"/>
      <c r="AS42" s="5"/>
      <c r="AT42" s="5"/>
      <c r="AV42" s="5">
        <v>0.5</v>
      </c>
      <c r="AW42" s="4">
        <v>0</v>
      </c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3">
        <v>0</v>
      </c>
      <c r="BR42" s="3">
        <v>0.5</v>
      </c>
    </row>
    <row r="43" spans="1:70" ht="18" customHeight="1" x14ac:dyDescent="0.3">
      <c r="A43" s="7">
        <f t="shared" si="1"/>
        <v>1981</v>
      </c>
      <c r="B43" s="6"/>
      <c r="C43" s="6"/>
      <c r="D43" s="6"/>
      <c r="E43" s="6"/>
      <c r="F43" s="6"/>
      <c r="G43" s="6"/>
      <c r="H43" s="6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U43" s="5"/>
      <c r="V43" s="5"/>
      <c r="W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Q43" s="5"/>
      <c r="AS43" s="5"/>
      <c r="AT43" s="5"/>
      <c r="AV43" s="5">
        <v>0.5</v>
      </c>
      <c r="AW43" s="4">
        <v>0</v>
      </c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3">
        <v>0</v>
      </c>
      <c r="BR43" s="3">
        <v>0.5</v>
      </c>
    </row>
    <row r="44" spans="1:70" ht="18" customHeight="1" x14ac:dyDescent="0.3">
      <c r="A44" s="7">
        <f t="shared" si="1"/>
        <v>1982</v>
      </c>
      <c r="B44" s="6"/>
      <c r="C44" s="6"/>
      <c r="D44" s="6"/>
      <c r="E44" s="6"/>
      <c r="F44" s="6"/>
      <c r="G44" s="6"/>
      <c r="H44" s="6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U44" s="5"/>
      <c r="V44" s="5"/>
      <c r="W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Q44" s="5"/>
      <c r="AS44" s="5"/>
      <c r="AT44" s="5"/>
      <c r="AV44" s="5">
        <v>0.5</v>
      </c>
      <c r="AW44" s="4">
        <v>0</v>
      </c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3">
        <v>0</v>
      </c>
      <c r="BR44" s="3">
        <v>0.5</v>
      </c>
    </row>
    <row r="45" spans="1:70" ht="18" customHeight="1" x14ac:dyDescent="0.3">
      <c r="A45" s="7">
        <f t="shared" si="1"/>
        <v>1983</v>
      </c>
      <c r="B45" s="9">
        <v>0.27600000000000002</v>
      </c>
      <c r="C45" s="9">
        <v>0.42399999999999999</v>
      </c>
      <c r="D45" s="9">
        <v>0.254</v>
      </c>
      <c r="E45" s="9">
        <v>1.0999999999999999E-2</v>
      </c>
      <c r="F45" s="9">
        <v>0</v>
      </c>
      <c r="G45" s="9">
        <f>1-B45-C45-D45-E45-F45</f>
        <v>3.4999999999999989E-2</v>
      </c>
      <c r="H45" s="9">
        <f>B45/($B45+$C45)</f>
        <v>0.39428571428571435</v>
      </c>
      <c r="I45" s="8">
        <f>C45/($B45+$C45)</f>
        <v>0.60571428571428576</v>
      </c>
      <c r="J45" s="5">
        <v>-3.0941595615101607E-2</v>
      </c>
      <c r="K45" s="5"/>
      <c r="L45" s="5"/>
      <c r="M45" s="5">
        <v>7.3509801023141655E-2</v>
      </c>
      <c r="N45" s="5"/>
      <c r="O45" s="5"/>
      <c r="P45" s="5">
        <v>-0.15845048044462096</v>
      </c>
      <c r="Q45" s="5">
        <v>-0.17313992829720845</v>
      </c>
      <c r="R45" s="5">
        <v>-0.13476871626939346</v>
      </c>
      <c r="S45" s="5">
        <v>-7.7627453549020897E-2</v>
      </c>
      <c r="U45" s="5">
        <v>-8.1673959393251852E-2</v>
      </c>
      <c r="V45" s="5">
        <v>-0.10004189185282125</v>
      </c>
      <c r="W45" s="5">
        <v>-6.0318788127611704E-2</v>
      </c>
      <c r="Y45" s="5"/>
      <c r="Z45" s="5">
        <v>-9.9897823077757783E-2</v>
      </c>
      <c r="AA45" s="5">
        <v>-0.11656164998733251</v>
      </c>
      <c r="AB45" s="5">
        <v>-7.7777629577689369E-2</v>
      </c>
      <c r="AC45" s="5"/>
      <c r="AD45" s="5"/>
      <c r="AE45" s="5">
        <v>-0.25803580286704342</v>
      </c>
      <c r="AF45" s="5">
        <v>-0.28129074347295907</v>
      </c>
      <c r="AG45" s="5">
        <v>-0.21924329138666804</v>
      </c>
      <c r="AH45" s="5">
        <v>-0.12198803046957318</v>
      </c>
      <c r="AI45" s="5"/>
      <c r="AJ45" s="5">
        <v>-0.33118525605243138</v>
      </c>
      <c r="AK45" s="5">
        <v>-0.34096103462966254</v>
      </c>
      <c r="AL45" s="5">
        <v>-0.29221227926061277</v>
      </c>
      <c r="AM45" s="5">
        <v>-0.27255849292214596</v>
      </c>
      <c r="AN45" s="5"/>
      <c r="AQ45" s="5"/>
      <c r="AS45" s="5"/>
      <c r="AT45" s="5"/>
      <c r="AV45" s="5">
        <v>0.5</v>
      </c>
      <c r="AW45" s="4">
        <v>0</v>
      </c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3">
        <v>0</v>
      </c>
      <c r="BR45" s="3">
        <v>0.5</v>
      </c>
    </row>
    <row r="46" spans="1:70" ht="18" customHeight="1" x14ac:dyDescent="0.3">
      <c r="A46" s="7">
        <f t="shared" si="1"/>
        <v>1984</v>
      </c>
      <c r="B46" s="12"/>
      <c r="C46" s="12"/>
      <c r="D46" s="12"/>
      <c r="E46" s="12"/>
      <c r="F46" s="12"/>
      <c r="G46" s="12"/>
      <c r="H46" s="12"/>
      <c r="I46" s="12"/>
      <c r="J46" s="5"/>
      <c r="K46" s="5"/>
      <c r="L46" s="5"/>
      <c r="M46" s="5"/>
      <c r="N46" s="5"/>
      <c r="O46" s="5"/>
      <c r="P46" s="5"/>
      <c r="Q46" s="5"/>
      <c r="R46" s="5"/>
      <c r="S46" s="5"/>
      <c r="U46" s="5"/>
      <c r="V46" s="5"/>
      <c r="W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Q46" s="5"/>
      <c r="AS46" s="5"/>
      <c r="AT46" s="5"/>
      <c r="AV46" s="5">
        <v>0.5</v>
      </c>
      <c r="AW46" s="4">
        <v>0</v>
      </c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3">
        <v>0</v>
      </c>
      <c r="BR46" s="3">
        <v>0.5</v>
      </c>
    </row>
    <row r="47" spans="1:70" ht="18" customHeight="1" x14ac:dyDescent="0.3">
      <c r="A47" s="7">
        <f t="shared" si="1"/>
        <v>1985</v>
      </c>
      <c r="B47" s="6"/>
      <c r="C47" s="6"/>
      <c r="D47" s="6"/>
      <c r="E47" s="6"/>
      <c r="F47" s="6"/>
      <c r="G47" s="6"/>
      <c r="H47" s="6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U47" s="5"/>
      <c r="V47" s="5"/>
      <c r="W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Q47" s="5"/>
      <c r="AS47" s="5"/>
      <c r="AT47" s="5"/>
      <c r="AV47" s="5">
        <v>0.5</v>
      </c>
      <c r="AW47" s="4">
        <v>0</v>
      </c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3">
        <v>0</v>
      </c>
      <c r="BR47" s="3">
        <v>0.5</v>
      </c>
    </row>
    <row r="48" spans="1:70" ht="18" customHeight="1" x14ac:dyDescent="0.3">
      <c r="A48" s="7">
        <f t="shared" si="1"/>
        <v>1986</v>
      </c>
      <c r="B48" s="6"/>
      <c r="C48" s="6"/>
      <c r="D48" s="6"/>
      <c r="E48" s="6"/>
      <c r="F48" s="6"/>
      <c r="G48" s="6"/>
      <c r="H48" s="6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U48" s="5"/>
      <c r="V48" s="5"/>
      <c r="W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Q48" s="5"/>
      <c r="AS48" s="5"/>
      <c r="AT48" s="5"/>
      <c r="AV48" s="5">
        <v>0.5</v>
      </c>
      <c r="AW48" s="4">
        <v>0</v>
      </c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3">
        <v>0</v>
      </c>
      <c r="BR48" s="3">
        <v>0.5</v>
      </c>
    </row>
    <row r="49" spans="1:70" ht="18" customHeight="1" x14ac:dyDescent="0.3">
      <c r="A49" s="7">
        <f t="shared" si="1"/>
        <v>1987</v>
      </c>
      <c r="B49" s="9">
        <v>0.308</v>
      </c>
      <c r="C49" s="9">
        <v>0.42199999999999999</v>
      </c>
      <c r="D49" s="9">
        <v>0.22600000000000001</v>
      </c>
      <c r="E49" s="9">
        <v>1.2999999999999999E-2</v>
      </c>
      <c r="F49" s="9">
        <v>0</v>
      </c>
      <c r="G49" s="9">
        <f>1-B49-C49-D49-E49-F49</f>
        <v>3.0999999999999958E-2</v>
      </c>
      <c r="H49" s="9">
        <f>B49/($B49+$C49)</f>
        <v>0.42191780821917807</v>
      </c>
      <c r="I49" s="8">
        <f>C49/($B49+$C49)</f>
        <v>0.57808219178082187</v>
      </c>
      <c r="J49" s="5">
        <v>-3.2583956642887386E-2</v>
      </c>
      <c r="K49" s="5"/>
      <c r="L49" s="5"/>
      <c r="M49" s="5">
        <v>0.10150842984257144</v>
      </c>
      <c r="N49" s="5"/>
      <c r="O49" s="5"/>
      <c r="P49" s="5">
        <v>-0.15331482591832798</v>
      </c>
      <c r="Q49" s="5">
        <v>-0.16659448784693451</v>
      </c>
      <c r="R49" s="5">
        <v>-5.7867876527256584E-2</v>
      </c>
      <c r="S49" s="5">
        <v>-2.5684525400377758E-2</v>
      </c>
      <c r="U49" s="5">
        <v>-4.6267797452391089E-2</v>
      </c>
      <c r="V49" s="5">
        <v>-6.5818640483139859E-2</v>
      </c>
      <c r="W49" s="5">
        <v>5.9840204089783543E-2</v>
      </c>
      <c r="Y49" s="5"/>
      <c r="Z49" s="5">
        <v>-8.5927296206867801E-2</v>
      </c>
      <c r="AA49" s="5">
        <v>-0.10202937992356151</v>
      </c>
      <c r="AB49" s="5">
        <v>1.3226379805690955E-2</v>
      </c>
      <c r="AC49" s="5"/>
      <c r="AD49" s="5"/>
      <c r="AE49" s="5">
        <v>-0.29240472907205606</v>
      </c>
      <c r="AF49" s="5">
        <v>-0.31263356690690591</v>
      </c>
      <c r="AG49" s="5">
        <v>-0.26558084330996246</v>
      </c>
      <c r="AH49" s="5">
        <v>-0.13978767869140871</v>
      </c>
      <c r="AI49" s="5"/>
      <c r="AJ49" s="5">
        <v>-0.36719351734561656</v>
      </c>
      <c r="AK49" s="5">
        <v>-0.35289429226866081</v>
      </c>
      <c r="AL49" s="5">
        <v>-0.31794998108689909</v>
      </c>
      <c r="AM49" s="5">
        <v>-0.24778571212921649</v>
      </c>
      <c r="AN49" s="5"/>
      <c r="AQ49" s="5"/>
      <c r="AS49" s="5"/>
      <c r="AT49" s="5"/>
      <c r="AV49" s="5">
        <v>0.5</v>
      </c>
      <c r="AW49" s="4">
        <v>0</v>
      </c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3">
        <v>0</v>
      </c>
      <c r="BR49" s="3">
        <v>0.5</v>
      </c>
    </row>
    <row r="50" spans="1:70" ht="18" customHeight="1" x14ac:dyDescent="0.3">
      <c r="A50" s="7">
        <f t="shared" si="1"/>
        <v>1988</v>
      </c>
      <c r="B50" s="6"/>
      <c r="C50" s="6"/>
      <c r="D50" s="6"/>
      <c r="E50" s="6"/>
      <c r="F50" s="6"/>
      <c r="G50" s="6"/>
      <c r="H50" s="6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U50" s="5"/>
      <c r="V50" s="5"/>
      <c r="W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Q50" s="5"/>
      <c r="AS50" s="5"/>
      <c r="AT50" s="5"/>
      <c r="AV50" s="5">
        <v>0.5</v>
      </c>
      <c r="AW50" s="4">
        <v>0</v>
      </c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3">
        <v>0</v>
      </c>
      <c r="BR50" s="3">
        <v>0.5</v>
      </c>
    </row>
    <row r="51" spans="1:70" ht="18" customHeight="1" x14ac:dyDescent="0.3">
      <c r="A51" s="7">
        <f t="shared" si="1"/>
        <v>1989</v>
      </c>
      <c r="B51" s="6"/>
      <c r="C51" s="6"/>
      <c r="D51" s="6"/>
      <c r="E51" s="6"/>
      <c r="F51" s="6"/>
      <c r="G51" s="6"/>
      <c r="H51" s="6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U51" s="5"/>
      <c r="V51" s="5"/>
      <c r="W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Q51" s="5"/>
      <c r="AS51" s="5"/>
      <c r="AT51" s="5"/>
      <c r="AV51" s="5">
        <v>0.5</v>
      </c>
      <c r="AW51" s="4">
        <v>0</v>
      </c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3">
        <v>0</v>
      </c>
      <c r="BR51" s="3">
        <v>0.5</v>
      </c>
    </row>
    <row r="52" spans="1:70" ht="18" customHeight="1" x14ac:dyDescent="0.3">
      <c r="A52" s="7">
        <f t="shared" si="1"/>
        <v>1990</v>
      </c>
      <c r="B52" s="6"/>
      <c r="C52" s="6"/>
      <c r="D52" s="6"/>
      <c r="E52" s="6"/>
      <c r="F52" s="6"/>
      <c r="G52" s="6"/>
      <c r="H52" s="6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U52" s="5"/>
      <c r="V52" s="5"/>
      <c r="W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Q52" s="5"/>
      <c r="AS52" s="5"/>
      <c r="AT52" s="5"/>
      <c r="AV52" s="5">
        <v>0.5</v>
      </c>
      <c r="AW52" s="4">
        <v>0</v>
      </c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3">
        <v>0</v>
      </c>
      <c r="BR52" s="3">
        <v>0.5</v>
      </c>
    </row>
    <row r="53" spans="1:70" ht="18" customHeight="1" x14ac:dyDescent="0.3">
      <c r="A53" s="7">
        <f t="shared" si="1"/>
        <v>1991</v>
      </c>
      <c r="B53" s="6"/>
      <c r="C53" s="6"/>
      <c r="D53" s="6"/>
      <c r="E53" s="6"/>
      <c r="F53" s="6"/>
      <c r="G53" s="6"/>
      <c r="H53" s="6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U53" s="5"/>
      <c r="V53" s="5"/>
      <c r="W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Q53" s="5"/>
      <c r="AS53" s="5"/>
      <c r="AT53" s="5"/>
      <c r="AV53" s="5">
        <v>0.5</v>
      </c>
      <c r="AW53" s="4">
        <v>0</v>
      </c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3">
        <v>0</v>
      </c>
      <c r="BR53" s="3">
        <v>0.5</v>
      </c>
    </row>
    <row r="54" spans="1:70" ht="18" customHeight="1" x14ac:dyDescent="0.3">
      <c r="A54" s="7">
        <f t="shared" si="1"/>
        <v>1992</v>
      </c>
      <c r="B54" s="9">
        <v>0.34399999999999997</v>
      </c>
      <c r="C54" s="9">
        <v>0.41899999999999998</v>
      </c>
      <c r="D54" s="9">
        <v>0.17799999999999999</v>
      </c>
      <c r="E54" s="9">
        <v>1.9E-2</v>
      </c>
      <c r="F54" s="9">
        <v>0</v>
      </c>
      <c r="G54" s="9">
        <f>1-B54-C54-D54-E54-F54</f>
        <v>4.0000000000000049E-2</v>
      </c>
      <c r="H54" s="9">
        <f>B54/($B54+$C54)</f>
        <v>0.45085190039318485</v>
      </c>
      <c r="I54" s="8">
        <f>C54/($B54+$C54)</f>
        <v>0.54914809960681521</v>
      </c>
      <c r="J54" s="5">
        <v>-4.0069606822605228E-2</v>
      </c>
      <c r="K54" s="5"/>
      <c r="L54" s="5"/>
      <c r="M54" s="5">
        <v>5.5734605984127855E-2</v>
      </c>
      <c r="N54" s="5"/>
      <c r="O54" s="5"/>
      <c r="P54" s="5">
        <v>-0.16147735853996176</v>
      </c>
      <c r="Q54" s="5">
        <v>-0.17403725002074569</v>
      </c>
      <c r="R54" s="5">
        <v>-7.2259248333121542E-2</v>
      </c>
      <c r="S54" s="5">
        <v>-4.1144803902451489E-2</v>
      </c>
      <c r="U54" s="5">
        <v>-6.0322372943185848E-2</v>
      </c>
      <c r="V54" s="5">
        <v>-7.1651811840643592E-2</v>
      </c>
      <c r="W54" s="5">
        <v>4.2020514026240414E-2</v>
      </c>
      <c r="Y54" s="5"/>
      <c r="Z54" s="5">
        <v>-7.8612176515548346E-2</v>
      </c>
      <c r="AA54" s="5">
        <v>-8.9683275187595654E-2</v>
      </c>
      <c r="AB54" s="5">
        <v>2.0071415425251121E-2</v>
      </c>
      <c r="AC54" s="5"/>
      <c r="AD54" s="5"/>
      <c r="AE54" s="5">
        <v>-0.2599242868489417</v>
      </c>
      <c r="AF54" s="5">
        <v>-0.27690980980105578</v>
      </c>
      <c r="AG54" s="5">
        <v>-0.21938608425570832</v>
      </c>
      <c r="AH54" s="5">
        <v>-0.10433643257372154</v>
      </c>
      <c r="AI54" s="5"/>
      <c r="AJ54" s="5">
        <v>-0.31707498082794505</v>
      </c>
      <c r="AK54" s="5">
        <v>-0.32737923806210428</v>
      </c>
      <c r="AL54" s="5">
        <v>-0.27603478837650802</v>
      </c>
      <c r="AM54" s="5">
        <v>-0.20868450127872396</v>
      </c>
      <c r="AN54" s="5"/>
      <c r="AQ54" s="5"/>
      <c r="AS54" s="5"/>
      <c r="AT54" s="5"/>
      <c r="AV54" s="5">
        <v>0.5</v>
      </c>
      <c r="AW54" s="4">
        <v>0</v>
      </c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3">
        <v>0</v>
      </c>
      <c r="BR54" s="3">
        <v>0.5</v>
      </c>
    </row>
    <row r="55" spans="1:70" ht="18" customHeight="1" x14ac:dyDescent="0.3">
      <c r="A55" s="7">
        <f t="shared" si="1"/>
        <v>1993</v>
      </c>
      <c r="B55" s="6"/>
      <c r="C55" s="6"/>
      <c r="D55" s="6"/>
      <c r="E55" s="6"/>
      <c r="F55" s="6"/>
      <c r="G55" s="6"/>
      <c r="H55" s="6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U55" s="5"/>
      <c r="V55" s="5"/>
      <c r="W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Q55" s="5"/>
      <c r="AS55" s="5"/>
      <c r="AT55" s="5"/>
      <c r="AV55" s="5">
        <v>0.5</v>
      </c>
      <c r="AW55" s="4">
        <v>0</v>
      </c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3">
        <v>0</v>
      </c>
      <c r="BR55" s="3">
        <v>0.5</v>
      </c>
    </row>
    <row r="56" spans="1:70" ht="18" customHeight="1" x14ac:dyDescent="0.3">
      <c r="A56" s="7">
        <f t="shared" si="1"/>
        <v>1994</v>
      </c>
      <c r="B56" s="6"/>
      <c r="C56" s="6"/>
      <c r="D56" s="6"/>
      <c r="E56" s="6"/>
      <c r="F56" s="6"/>
      <c r="G56" s="6"/>
      <c r="H56" s="6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U56" s="5"/>
      <c r="V56" s="5"/>
      <c r="W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Q56" s="5"/>
      <c r="AS56" s="5"/>
      <c r="AT56" s="5"/>
      <c r="AV56" s="5">
        <v>0.5</v>
      </c>
      <c r="AW56" s="4">
        <v>0</v>
      </c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3">
        <v>0</v>
      </c>
      <c r="BR56" s="3">
        <v>0.5</v>
      </c>
    </row>
    <row r="57" spans="1:70" ht="18" customHeight="1" x14ac:dyDescent="0.3">
      <c r="A57" s="7">
        <f t="shared" si="1"/>
        <v>1995</v>
      </c>
      <c r="B57" s="6"/>
      <c r="C57" s="6"/>
      <c r="D57" s="6"/>
      <c r="E57" s="6"/>
      <c r="F57" s="6"/>
      <c r="G57" s="6"/>
      <c r="H57" s="6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U57" s="5"/>
      <c r="V57" s="5"/>
      <c r="W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Q57" s="5"/>
      <c r="AS57" s="5"/>
      <c r="AT57" s="5"/>
      <c r="AV57" s="5">
        <v>0.5</v>
      </c>
      <c r="AW57" s="4">
        <v>0</v>
      </c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3">
        <v>0</v>
      </c>
      <c r="BR57" s="3">
        <v>0.5</v>
      </c>
    </row>
    <row r="58" spans="1:70" ht="18" customHeight="1" x14ac:dyDescent="0.3">
      <c r="A58" s="7">
        <f t="shared" si="1"/>
        <v>1996</v>
      </c>
      <c r="B58" s="6"/>
      <c r="C58" s="6"/>
      <c r="D58" s="6"/>
      <c r="E58" s="6"/>
      <c r="F58" s="6"/>
      <c r="G58" s="6"/>
      <c r="H58" s="6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U58" s="5"/>
      <c r="V58" s="5"/>
      <c r="W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Q58" s="5"/>
      <c r="AS58" s="5"/>
      <c r="AT58" s="5"/>
      <c r="AV58" s="5">
        <v>0.5</v>
      </c>
      <c r="AW58" s="4">
        <v>0</v>
      </c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3">
        <v>0</v>
      </c>
      <c r="BR58" s="3">
        <v>0.5</v>
      </c>
    </row>
    <row r="59" spans="1:70" ht="18" customHeight="1" x14ac:dyDescent="0.3">
      <c r="A59" s="7">
        <f t="shared" si="1"/>
        <v>1997</v>
      </c>
      <c r="B59" s="9">
        <v>0.432</v>
      </c>
      <c r="C59" s="9">
        <v>0.307</v>
      </c>
      <c r="D59" s="9">
        <v>0.16800000000000001</v>
      </c>
      <c r="E59" s="9">
        <v>0.02</v>
      </c>
      <c r="F59" s="9">
        <v>3.0000000000000001E-3</v>
      </c>
      <c r="G59" s="9">
        <f>1-B59-C59-D59-E59-F59</f>
        <v>7.0000000000000048E-2</v>
      </c>
      <c r="H59" s="9">
        <f>B59/($B59+$C59)</f>
        <v>0.58457374830852504</v>
      </c>
      <c r="I59" s="8">
        <f>C59/($B59+$C59)</f>
        <v>0.41542625169147496</v>
      </c>
      <c r="J59" s="5">
        <v>-3.2485241837823031E-2</v>
      </c>
      <c r="K59" s="5"/>
      <c r="L59" s="5"/>
      <c r="M59" s="5">
        <v>0.11909385894910682</v>
      </c>
      <c r="N59" s="5"/>
      <c r="O59" s="5"/>
      <c r="P59" s="5">
        <v>-0.10271699389794763</v>
      </c>
      <c r="Q59" s="5">
        <v>-0.1267134194627576</v>
      </c>
      <c r="R59" s="5">
        <v>-6.4229360743714797E-2</v>
      </c>
      <c r="S59" s="5">
        <v>-1.7536214102735648E-2</v>
      </c>
      <c r="U59" s="5">
        <v>-2.9113419329654687E-2</v>
      </c>
      <c r="V59" s="5">
        <v>-5.948050529156295E-2</v>
      </c>
      <c r="W59" s="5">
        <v>9.3603093956503639E-3</v>
      </c>
      <c r="Y59" s="5"/>
      <c r="Z59" s="5">
        <v>-2.4493541625568424E-2</v>
      </c>
      <c r="AA59" s="5">
        <v>-5.317326813706473E-2</v>
      </c>
      <c r="AB59" s="5">
        <v>1.1634987214227219E-2</v>
      </c>
      <c r="AC59" s="5"/>
      <c r="AD59" s="5"/>
      <c r="AE59" s="5">
        <v>-0.21361257982485082</v>
      </c>
      <c r="AF59" s="5">
        <v>-0.2419685802509205</v>
      </c>
      <c r="AG59" s="5">
        <v>-0.21729761700357492</v>
      </c>
      <c r="AH59" s="5">
        <v>-0.15249411283746053</v>
      </c>
      <c r="AI59" s="5"/>
      <c r="AJ59" s="5">
        <v>-0.24587347223686168</v>
      </c>
      <c r="AK59" s="5">
        <v>-0.24657668353430895</v>
      </c>
      <c r="AL59" s="5">
        <v>-0.2005983922564995</v>
      </c>
      <c r="AM59" s="25">
        <v>-0.18896445882517518</v>
      </c>
      <c r="AN59" s="5"/>
      <c r="AQ59" s="5"/>
      <c r="AS59" s="5"/>
      <c r="AT59" s="5"/>
      <c r="AV59" s="5">
        <v>0.5</v>
      </c>
      <c r="AW59" s="4">
        <v>0</v>
      </c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3">
        <v>0</v>
      </c>
      <c r="BR59" s="3">
        <v>0.5</v>
      </c>
    </row>
    <row r="60" spans="1:70" ht="18" customHeight="1" x14ac:dyDescent="0.3">
      <c r="A60" s="7">
        <f t="shared" si="1"/>
        <v>1998</v>
      </c>
      <c r="B60" s="6"/>
      <c r="C60" s="6"/>
      <c r="D60" s="6"/>
      <c r="E60" s="6"/>
      <c r="F60" s="6"/>
      <c r="G60" s="6"/>
      <c r="H60" s="6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U60" s="5"/>
      <c r="V60" s="5"/>
      <c r="W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Q60" s="5"/>
      <c r="AS60" s="5"/>
      <c r="AT60" s="5"/>
      <c r="AV60" s="5">
        <v>0.5</v>
      </c>
      <c r="AW60" s="4">
        <v>0</v>
      </c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3">
        <v>0</v>
      </c>
      <c r="BR60" s="3">
        <v>0.5</v>
      </c>
    </row>
    <row r="61" spans="1:70" ht="18" customHeight="1" x14ac:dyDescent="0.3">
      <c r="A61" s="7">
        <f t="shared" si="1"/>
        <v>1999</v>
      </c>
      <c r="B61" s="6"/>
      <c r="C61" s="6"/>
      <c r="D61" s="6"/>
      <c r="E61" s="6"/>
      <c r="F61" s="6"/>
      <c r="G61" s="6"/>
      <c r="H61" s="6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U61" s="5"/>
      <c r="V61" s="5"/>
      <c r="W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Q61" s="5"/>
      <c r="AS61" s="5"/>
      <c r="AT61" s="5"/>
      <c r="AV61" s="5">
        <v>0.5</v>
      </c>
      <c r="AW61" s="4">
        <v>0</v>
      </c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3">
        <v>0</v>
      </c>
      <c r="BR61" s="3">
        <v>0.5</v>
      </c>
    </row>
    <row r="62" spans="1:70" ht="18" customHeight="1" x14ac:dyDescent="0.3">
      <c r="A62" s="7">
        <f t="shared" si="1"/>
        <v>2000</v>
      </c>
      <c r="B62" s="6"/>
      <c r="C62" s="6"/>
      <c r="D62" s="6"/>
      <c r="E62" s="6"/>
      <c r="F62" s="6"/>
      <c r="G62" s="6"/>
      <c r="H62" s="6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U62" s="5"/>
      <c r="V62" s="5"/>
      <c r="W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Q62" s="5"/>
      <c r="AS62" s="5"/>
      <c r="AT62" s="5"/>
      <c r="AV62" s="5">
        <v>0.5</v>
      </c>
      <c r="AW62" s="4">
        <v>0</v>
      </c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3">
        <v>0</v>
      </c>
      <c r="BR62" s="3">
        <v>0.5</v>
      </c>
    </row>
    <row r="63" spans="1:70" ht="18" customHeight="1" x14ac:dyDescent="0.3">
      <c r="A63" s="7">
        <f t="shared" si="1"/>
        <v>2001</v>
      </c>
      <c r="B63" s="9">
        <v>0.40699999999999997</v>
      </c>
      <c r="C63" s="9">
        <v>0.317</v>
      </c>
      <c r="D63" s="9">
        <v>0.183</v>
      </c>
      <c r="E63" s="9">
        <v>1.7999999999999999E-2</v>
      </c>
      <c r="F63" s="9">
        <v>1.4999999999999999E-2</v>
      </c>
      <c r="G63" s="9">
        <f>1-B63-C63-D63-E63-F63</f>
        <v>5.999999999999997E-2</v>
      </c>
      <c r="H63" s="9">
        <f>B63/($B63+$C63)</f>
        <v>0.56215469613259672</v>
      </c>
      <c r="I63" s="8">
        <f>C63/($B63+$C63)</f>
        <v>0.43784530386740333</v>
      </c>
      <c r="J63" s="5">
        <v>-2.0731586020023771E-2</v>
      </c>
      <c r="K63" s="5"/>
      <c r="L63" s="5"/>
      <c r="M63" s="5">
        <v>0.16257895560551422</v>
      </c>
      <c r="N63" s="5"/>
      <c r="O63" s="5"/>
      <c r="P63" s="5">
        <v>-6.9720722466697457E-2</v>
      </c>
      <c r="Q63" s="5">
        <v>-0.10581022584960914</v>
      </c>
      <c r="R63" s="5">
        <v>-5.0337010994723444E-2</v>
      </c>
      <c r="S63" s="5">
        <v>-5.8503340584119823E-3</v>
      </c>
      <c r="U63" s="5">
        <v>-2.5180544963160759E-2</v>
      </c>
      <c r="V63" s="5">
        <v>-6.6854385260196936E-2</v>
      </c>
      <c r="W63" s="5">
        <v>8.4569438687790224E-3</v>
      </c>
      <c r="Y63" s="5"/>
      <c r="Z63" s="5">
        <v>-1.043380429853126E-2</v>
      </c>
      <c r="AA63" s="5">
        <v>-4.9669392297902099E-2</v>
      </c>
      <c r="AB63" s="5">
        <v>2.6986494911956649E-2</v>
      </c>
      <c r="AC63" s="5"/>
      <c r="AD63" s="5"/>
      <c r="AE63" s="5">
        <v>-0.15219205832768179</v>
      </c>
      <c r="AF63" s="5">
        <v>-0.19595328600787509</v>
      </c>
      <c r="AG63" s="5">
        <v>-0.17508735754063776</v>
      </c>
      <c r="AH63" s="5">
        <v>-0.1304554841431885</v>
      </c>
      <c r="AI63" s="5"/>
      <c r="AJ63" s="5">
        <v>-0.35501381126098747</v>
      </c>
      <c r="AK63" s="5">
        <v>-0.34488766273966215</v>
      </c>
      <c r="AL63" s="5">
        <v>-0.3056253763348275</v>
      </c>
      <c r="AM63" s="5">
        <v>-0.25925491522299576</v>
      </c>
      <c r="AN63" s="5"/>
      <c r="AQ63" s="5"/>
      <c r="AS63" s="5"/>
      <c r="AT63" s="5"/>
      <c r="AV63" s="5">
        <v>0.5</v>
      </c>
      <c r="AW63" s="4">
        <v>0</v>
      </c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3">
        <v>0</v>
      </c>
      <c r="BR63" s="3">
        <v>0.5</v>
      </c>
    </row>
    <row r="64" spans="1:70" ht="18" customHeight="1" x14ac:dyDescent="0.3">
      <c r="A64" s="7">
        <f t="shared" si="1"/>
        <v>2002</v>
      </c>
      <c r="B64" s="6"/>
      <c r="C64" s="6"/>
      <c r="D64" s="6"/>
      <c r="E64" s="6"/>
      <c r="F64" s="6"/>
      <c r="G64" s="6"/>
      <c r="H64" s="6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U64" s="5"/>
      <c r="V64" s="5"/>
      <c r="W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Q64" s="5"/>
      <c r="AS64" s="5"/>
      <c r="AT64" s="5"/>
      <c r="AV64" s="5">
        <v>0.5</v>
      </c>
      <c r="AW64" s="4">
        <v>0</v>
      </c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3">
        <v>0</v>
      </c>
      <c r="BR64" s="3">
        <v>0.5</v>
      </c>
    </row>
    <row r="65" spans="1:70" ht="18" customHeight="1" x14ac:dyDescent="0.3">
      <c r="A65" s="7">
        <f t="shared" si="1"/>
        <v>2003</v>
      </c>
      <c r="B65" s="6"/>
      <c r="C65" s="6"/>
      <c r="D65" s="6"/>
      <c r="E65" s="6"/>
      <c r="F65" s="6"/>
      <c r="G65" s="6"/>
      <c r="H65" s="6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U65" s="5"/>
      <c r="V65" s="5"/>
      <c r="W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Q65" s="5"/>
      <c r="AS65" s="5"/>
      <c r="AT65" s="5"/>
      <c r="AV65" s="5">
        <v>0.5</v>
      </c>
      <c r="AW65" s="4">
        <v>0</v>
      </c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3">
        <v>0</v>
      </c>
      <c r="BR65" s="3">
        <v>0.5</v>
      </c>
    </row>
    <row r="66" spans="1:70" ht="18" customHeight="1" x14ac:dyDescent="0.3">
      <c r="A66" s="7">
        <f t="shared" si="1"/>
        <v>2004</v>
      </c>
      <c r="B66" s="6"/>
      <c r="C66" s="6"/>
      <c r="D66" s="6"/>
      <c r="E66" s="6"/>
      <c r="F66" s="6"/>
      <c r="G66" s="6"/>
      <c r="H66" s="6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U66" s="5"/>
      <c r="V66" s="5"/>
      <c r="W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Q66" s="5"/>
      <c r="AS66" s="5"/>
      <c r="AT66" s="5"/>
      <c r="AV66" s="5">
        <v>0.5</v>
      </c>
      <c r="AW66" s="4">
        <v>0</v>
      </c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3">
        <v>0</v>
      </c>
      <c r="BR66" s="3">
        <v>0.5</v>
      </c>
    </row>
    <row r="67" spans="1:70" ht="18" customHeight="1" x14ac:dyDescent="0.3">
      <c r="A67" s="7">
        <f t="shared" si="1"/>
        <v>2005</v>
      </c>
      <c r="B67" s="9">
        <v>0.35199999999999998</v>
      </c>
      <c r="C67" s="9">
        <v>0.32400000000000001</v>
      </c>
      <c r="D67" s="9">
        <v>0.22</v>
      </c>
      <c r="E67" s="9">
        <v>1.6E-2</v>
      </c>
      <c r="F67" s="9">
        <v>2.1999999999999999E-2</v>
      </c>
      <c r="G67" s="9">
        <f>1-B67-C67-D67-E67-F67</f>
        <v>6.6000000000000003E-2</v>
      </c>
      <c r="H67" s="9">
        <f>B67/($B67+$C67)</f>
        <v>0.52071005917159763</v>
      </c>
      <c r="I67" s="8">
        <f>C67/($B67+$C67)</f>
        <v>0.47928994082840243</v>
      </c>
      <c r="J67" s="5">
        <v>-8.41617474676375E-3</v>
      </c>
      <c r="K67" s="5"/>
      <c r="L67" s="5"/>
      <c r="M67" s="5">
        <v>0.18248274049299004</v>
      </c>
      <c r="N67" s="5"/>
      <c r="O67" s="5"/>
      <c r="P67" s="5">
        <v>-2.7209167047249433E-2</v>
      </c>
      <c r="Q67" s="5">
        <v>-5.4373595661389038E-2</v>
      </c>
      <c r="R67" s="5">
        <v>-5.1571670702604822E-5</v>
      </c>
      <c r="S67" s="5">
        <v>2.5644637481891247E-3</v>
      </c>
      <c r="U67" s="5">
        <v>-7.254255216766009E-3</v>
      </c>
      <c r="V67" s="5">
        <v>-4.3264957149511694E-2</v>
      </c>
      <c r="W67" s="5">
        <v>2.648637849270951E-2</v>
      </c>
      <c r="Y67" s="5"/>
      <c r="Z67" s="5">
        <v>1.3398790538111618E-2</v>
      </c>
      <c r="AA67" s="5">
        <v>-1.9432332631812238E-2</v>
      </c>
      <c r="AB67" s="5">
        <v>5.3424802584164335E-2</v>
      </c>
      <c r="AC67" s="5"/>
      <c r="AD67" s="5"/>
      <c r="AE67" s="5">
        <v>-0.14298659778680384</v>
      </c>
      <c r="AF67" s="5">
        <v>-0.18193626221140768</v>
      </c>
      <c r="AG67" s="5">
        <v>-0.17199382877768918</v>
      </c>
      <c r="AH67" s="5">
        <v>-0.15190369364196021</v>
      </c>
      <c r="AI67" s="5"/>
      <c r="AJ67" s="5">
        <v>-0.37310516338993904</v>
      </c>
      <c r="AK67" s="5">
        <v>-0.3539833523230595</v>
      </c>
      <c r="AL67" s="5">
        <v>-0.33448348033258363</v>
      </c>
      <c r="AM67" s="5">
        <v>-0.28334055188022894</v>
      </c>
      <c r="AN67" s="5"/>
      <c r="AQ67" s="5"/>
      <c r="AS67" s="5"/>
      <c r="AT67" s="5"/>
      <c r="AV67" s="5">
        <v>0.5</v>
      </c>
      <c r="AW67" s="4">
        <v>0</v>
      </c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3">
        <v>0</v>
      </c>
      <c r="BR67" s="3">
        <v>0.5</v>
      </c>
    </row>
    <row r="68" spans="1:70" ht="18" customHeight="1" x14ac:dyDescent="0.3">
      <c r="A68" s="7">
        <f t="shared" si="1"/>
        <v>2006</v>
      </c>
      <c r="B68" s="6"/>
      <c r="C68" s="6"/>
      <c r="D68" s="6"/>
      <c r="E68" s="6"/>
      <c r="F68" s="6"/>
      <c r="G68" s="6"/>
      <c r="H68" s="6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U68" s="5"/>
      <c r="V68" s="5"/>
      <c r="W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Q68" s="5"/>
      <c r="AS68" s="5"/>
      <c r="AT68" s="5"/>
      <c r="AV68" s="5">
        <v>0.5</v>
      </c>
      <c r="AW68" s="4">
        <v>0</v>
      </c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3">
        <v>0</v>
      </c>
      <c r="BR68" s="3">
        <v>0.5</v>
      </c>
    </row>
    <row r="69" spans="1:70" ht="18" customHeight="1" x14ac:dyDescent="0.3">
      <c r="A69" s="7">
        <f t="shared" si="1"/>
        <v>2007</v>
      </c>
      <c r="B69" s="6"/>
      <c r="C69" s="6"/>
      <c r="D69" s="6"/>
      <c r="E69" s="6"/>
      <c r="F69" s="6"/>
      <c r="G69" s="6"/>
      <c r="H69" s="6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U69" s="5"/>
      <c r="V69" s="5"/>
      <c r="W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Q69" s="5"/>
      <c r="AS69" s="5"/>
      <c r="AT69" s="5"/>
      <c r="AV69" s="5">
        <v>0.5</v>
      </c>
      <c r="AW69" s="4">
        <v>0</v>
      </c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3">
        <v>0</v>
      </c>
      <c r="BR69" s="3">
        <v>0.5</v>
      </c>
    </row>
    <row r="70" spans="1:70" ht="18" customHeight="1" x14ac:dyDescent="0.3">
      <c r="A70" s="7">
        <f t="shared" si="1"/>
        <v>2008</v>
      </c>
      <c r="B70" s="6"/>
      <c r="C70" s="6"/>
      <c r="D70" s="6"/>
      <c r="E70" s="6"/>
      <c r="F70" s="6"/>
      <c r="G70" s="6"/>
      <c r="H70" s="6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U70" s="5"/>
      <c r="V70" s="5"/>
      <c r="W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Q70" s="5"/>
      <c r="AS70" s="5"/>
      <c r="AT70" s="5"/>
      <c r="AV70" s="5">
        <v>0.5</v>
      </c>
      <c r="AW70" s="4">
        <v>0</v>
      </c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3">
        <v>0</v>
      </c>
      <c r="BR70" s="3">
        <v>0.5</v>
      </c>
    </row>
    <row r="71" spans="1:70" ht="18" customHeight="1" x14ac:dyDescent="0.3">
      <c r="A71" s="7">
        <f t="shared" si="1"/>
        <v>2009</v>
      </c>
      <c r="B71" s="6"/>
      <c r="C71" s="6"/>
      <c r="D71" s="6"/>
      <c r="E71" s="6"/>
      <c r="F71" s="6"/>
      <c r="G71" s="6"/>
      <c r="H71" s="6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U71" s="5"/>
      <c r="V71" s="5"/>
      <c r="W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Q71" s="5"/>
      <c r="AS71" s="5"/>
      <c r="AT71" s="5"/>
      <c r="AV71" s="5">
        <v>0.5</v>
      </c>
      <c r="AW71" s="4">
        <v>0</v>
      </c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3">
        <v>0</v>
      </c>
      <c r="BR71" s="3">
        <v>0.5</v>
      </c>
    </row>
    <row r="72" spans="1:70" ht="18" customHeight="1" x14ac:dyDescent="0.3">
      <c r="A72" s="7">
        <f t="shared" ref="A72:A82" si="2">A71+1</f>
        <v>2010</v>
      </c>
      <c r="B72" s="9">
        <v>0.28999999999999998</v>
      </c>
      <c r="C72" s="9">
        <v>0.36099999999999999</v>
      </c>
      <c r="D72" s="9">
        <v>0.23</v>
      </c>
      <c r="E72" s="9">
        <v>1.7000000000000001E-2</v>
      </c>
      <c r="F72" s="9">
        <v>3.1E-2</v>
      </c>
      <c r="G72" s="9">
        <f>1-B72-C72-D72-E72-F72</f>
        <v>7.0999999999999966E-2</v>
      </c>
      <c r="H72" s="9">
        <f>B72/($B72+$C72)</f>
        <v>0.44546850998463899</v>
      </c>
      <c r="I72" s="8">
        <f>C72/($B72+$C72)</f>
        <v>0.55453149001536095</v>
      </c>
      <c r="J72" s="5">
        <v>2.1932943971879164E-3</v>
      </c>
      <c r="K72" s="5"/>
      <c r="L72" s="5"/>
      <c r="M72" s="5">
        <v>0.16606504709578668</v>
      </c>
      <c r="N72" s="5"/>
      <c r="O72" s="5"/>
      <c r="P72" s="5">
        <v>-8.9197043491186234E-3</v>
      </c>
      <c r="Q72" s="5">
        <v>-4.1363118828775192E-2</v>
      </c>
      <c r="R72" s="5">
        <v>1.2950308698097823E-3</v>
      </c>
      <c r="S72" s="5">
        <v>1.4528003441246884E-2</v>
      </c>
      <c r="U72" s="5">
        <v>8.3209727800593464E-3</v>
      </c>
      <c r="V72" s="5">
        <v>-3.269487254015721E-2</v>
      </c>
      <c r="W72" s="5">
        <v>1.0182763878708874E-2</v>
      </c>
      <c r="Y72" s="5"/>
      <c r="Z72" s="5">
        <v>1.5479041290445139E-2</v>
      </c>
      <c r="AA72" s="5">
        <v>-2.0531646877052681E-2</v>
      </c>
      <c r="AB72" s="5">
        <v>8.4312178683059319E-3</v>
      </c>
      <c r="AC72" s="5"/>
      <c r="AD72" s="5"/>
      <c r="AE72" s="5">
        <v>-0.12392445332994584</v>
      </c>
      <c r="AF72" s="5">
        <v>-0.15737375436925069</v>
      </c>
      <c r="AG72" s="5">
        <v>-0.13917768127420055</v>
      </c>
      <c r="AH72" s="5">
        <v>-0.10358701624764075</v>
      </c>
      <c r="AI72" s="5"/>
      <c r="AJ72" s="5">
        <v>-0.30940568169685972</v>
      </c>
      <c r="AK72" s="5">
        <v>-0.29053658894911577</v>
      </c>
      <c r="AL72" s="5">
        <v>-0.27020260978617672</v>
      </c>
      <c r="AM72" s="5">
        <v>-0.23177176359511656</v>
      </c>
      <c r="AN72" s="5"/>
      <c r="AQ72" s="5"/>
      <c r="AS72" s="5"/>
      <c r="AT72" s="5"/>
      <c r="AV72" s="5">
        <v>0.5</v>
      </c>
      <c r="AW72" s="4">
        <v>0</v>
      </c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3">
        <v>0</v>
      </c>
      <c r="BR72" s="3">
        <v>0.5</v>
      </c>
    </row>
    <row r="73" spans="1:70" ht="18" customHeight="1" x14ac:dyDescent="0.3">
      <c r="A73" s="7">
        <f t="shared" si="2"/>
        <v>2011</v>
      </c>
      <c r="B73" s="6"/>
      <c r="C73" s="6"/>
      <c r="D73" s="6"/>
      <c r="E73" s="6"/>
      <c r="F73" s="6"/>
      <c r="G73" s="6"/>
      <c r="H73" s="6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U73" s="5"/>
      <c r="V73" s="5"/>
      <c r="W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Q73" s="5"/>
      <c r="AS73" s="5"/>
      <c r="AT73" s="5"/>
      <c r="AV73" s="5">
        <v>0.5</v>
      </c>
      <c r="AW73" s="4">
        <v>0</v>
      </c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3">
        <v>0</v>
      </c>
      <c r="BR73" s="3">
        <v>0.5</v>
      </c>
    </row>
    <row r="74" spans="1:70" ht="18" customHeight="1" x14ac:dyDescent="0.3">
      <c r="A74" s="7">
        <f t="shared" si="2"/>
        <v>2012</v>
      </c>
      <c r="B74" s="6"/>
      <c r="C74" s="6"/>
      <c r="D74" s="6"/>
      <c r="E74" s="6"/>
      <c r="F74" s="6"/>
      <c r="G74" s="6"/>
      <c r="H74" s="6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U74" s="5"/>
      <c r="V74" s="5"/>
      <c r="W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Q74" s="5"/>
      <c r="AS74" s="5"/>
      <c r="AT74" s="5"/>
      <c r="AV74" s="5">
        <v>0.5</v>
      </c>
      <c r="AW74" s="4">
        <v>0</v>
      </c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3">
        <v>0</v>
      </c>
      <c r="BR74" s="3">
        <v>0.5</v>
      </c>
    </row>
    <row r="75" spans="1:70" ht="18" customHeight="1" x14ac:dyDescent="0.3">
      <c r="A75" s="7">
        <f t="shared" si="2"/>
        <v>2013</v>
      </c>
      <c r="B75" s="6"/>
      <c r="C75" s="6"/>
      <c r="D75" s="6"/>
      <c r="E75" s="6"/>
      <c r="F75" s="6"/>
      <c r="G75" s="6"/>
      <c r="H75" s="6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U75" s="5"/>
      <c r="V75" s="5"/>
      <c r="W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Q75" s="5"/>
      <c r="AS75" s="5"/>
      <c r="AT75" s="5"/>
      <c r="AV75" s="5">
        <v>0.5</v>
      </c>
      <c r="AW75" s="4">
        <v>0</v>
      </c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3">
        <v>0</v>
      </c>
      <c r="BR75" s="3">
        <v>0.5</v>
      </c>
    </row>
    <row r="76" spans="1:70" ht="18" customHeight="1" x14ac:dyDescent="0.3">
      <c r="A76" s="7">
        <f t="shared" si="2"/>
        <v>2014</v>
      </c>
      <c r="B76" s="6"/>
      <c r="C76" s="6"/>
      <c r="D76" s="6"/>
      <c r="E76" s="6"/>
      <c r="F76" s="6"/>
      <c r="G76" s="6"/>
      <c r="H76" s="6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U76" s="5"/>
      <c r="V76" s="5"/>
      <c r="W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Q76" s="5"/>
      <c r="AS76" s="5"/>
      <c r="AT76" s="5"/>
      <c r="AV76" s="5">
        <v>0.5</v>
      </c>
      <c r="AW76" s="4">
        <v>0</v>
      </c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3">
        <v>0</v>
      </c>
      <c r="BR76" s="3">
        <v>0.5</v>
      </c>
    </row>
    <row r="77" spans="1:70" ht="18" customHeight="1" x14ac:dyDescent="0.3">
      <c r="A77" s="7">
        <f t="shared" si="2"/>
        <v>2015</v>
      </c>
      <c r="B77" s="9">
        <v>0.30399999999999999</v>
      </c>
      <c r="C77" s="9">
        <v>0.36899999999999999</v>
      </c>
      <c r="D77" s="9">
        <v>7.9000000000000001E-2</v>
      </c>
      <c r="E77" s="9">
        <v>4.7E-2</v>
      </c>
      <c r="F77" s="9">
        <v>0.126</v>
      </c>
      <c r="G77" s="9">
        <f>1-B77-C77-D77-E77-F77</f>
        <v>7.4999999999999956E-2</v>
      </c>
      <c r="H77" s="9">
        <f>B77/($B77+$C77)</f>
        <v>0.45170876671619609</v>
      </c>
      <c r="I77" s="8">
        <f>C77/($B77+$C77)</f>
        <v>0.5482912332838038</v>
      </c>
      <c r="J77" s="5">
        <v>4.2776750105455071E-3</v>
      </c>
      <c r="K77" s="5"/>
      <c r="L77" s="5"/>
      <c r="M77" s="5">
        <v>0.2967633029073608</v>
      </c>
      <c r="N77" s="5"/>
      <c r="O77" s="5"/>
      <c r="P77" s="5">
        <v>6.847959338572851E-3</v>
      </c>
      <c r="Q77" s="5">
        <v>-3.4030141813070014E-2</v>
      </c>
      <c r="R77" s="5">
        <v>6.2514105859003966E-3</v>
      </c>
      <c r="S77" s="5">
        <v>1.7698281931990953E-2</v>
      </c>
      <c r="U77" s="5">
        <v>4.0080387700984432E-2</v>
      </c>
      <c r="V77" s="5">
        <v>-1.2787593497440519E-2</v>
      </c>
      <c r="W77" s="5">
        <v>3.8911139719164538E-2</v>
      </c>
      <c r="Y77" s="5"/>
      <c r="Z77" s="5">
        <v>6.7533978115059359E-2</v>
      </c>
      <c r="AA77" s="5">
        <v>2.6222024432399488E-2</v>
      </c>
      <c r="AB77" s="5">
        <v>7.3130150107119804E-2</v>
      </c>
      <c r="AC77" s="5"/>
      <c r="AD77" s="5"/>
      <c r="AE77" s="5">
        <v>-0.15126601623905506</v>
      </c>
      <c r="AF77" s="5">
        <v>-0.21137795630775305</v>
      </c>
      <c r="AG77" s="5">
        <v>-0.21270316398843431</v>
      </c>
      <c r="AH77" s="5">
        <v>-0.18650618183439327</v>
      </c>
      <c r="AI77" s="5"/>
      <c r="AJ77" s="5">
        <v>-0.31196358489234832</v>
      </c>
      <c r="AK77" s="5">
        <v>-0.24187229380026712</v>
      </c>
      <c r="AL77" s="5">
        <v>-0.22992578338506156</v>
      </c>
      <c r="AM77" s="25">
        <v>-0.21693981178499797</v>
      </c>
      <c r="AN77" s="5"/>
      <c r="AQ77" s="5"/>
      <c r="AS77" s="5"/>
      <c r="AT77" s="5"/>
      <c r="AV77" s="5">
        <v>0.5</v>
      </c>
      <c r="AW77" s="4">
        <v>0</v>
      </c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3">
        <v>0</v>
      </c>
      <c r="BR77" s="3">
        <v>0.5</v>
      </c>
    </row>
    <row r="78" spans="1:70" ht="18" customHeight="1" x14ac:dyDescent="0.3">
      <c r="A78" s="7">
        <f t="shared" si="2"/>
        <v>2016</v>
      </c>
      <c r="B78" s="6"/>
      <c r="C78" s="6"/>
      <c r="D78" s="6"/>
      <c r="E78" s="6"/>
      <c r="F78" s="6"/>
      <c r="G78" s="9"/>
      <c r="H78" s="6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U78" s="5"/>
      <c r="V78" s="5"/>
      <c r="W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25"/>
      <c r="AN78" s="5"/>
      <c r="AQ78" s="5"/>
      <c r="AS78" s="5"/>
      <c r="AT78" s="5"/>
      <c r="AV78" s="5">
        <v>0.5</v>
      </c>
      <c r="AW78" s="4">
        <v>0</v>
      </c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3">
        <v>0</v>
      </c>
      <c r="BR78" s="3">
        <v>0.5</v>
      </c>
    </row>
    <row r="79" spans="1:70" ht="18" customHeight="1" x14ac:dyDescent="0.3">
      <c r="A79" s="7">
        <f t="shared" si="2"/>
        <v>2017</v>
      </c>
      <c r="B79" s="9">
        <v>0.4</v>
      </c>
      <c r="C79" s="9">
        <v>0.42299999999999999</v>
      </c>
      <c r="D79" s="9">
        <v>7.3999999999999996E-2</v>
      </c>
      <c r="E79" s="9">
        <v>0.03</v>
      </c>
      <c r="F79" s="9">
        <v>1.7999999999999999E-2</v>
      </c>
      <c r="G79" s="9">
        <f>1-B79-C79-D79-E79-F79</f>
        <v>5.4999999999999993E-2</v>
      </c>
      <c r="H79" s="9">
        <f>B79/($B79+$C79)</f>
        <v>0.4860267314702309</v>
      </c>
      <c r="I79" s="8">
        <f>C79/($B79+$C79)</f>
        <v>0.5139732685297691</v>
      </c>
      <c r="J79" s="5">
        <v>3.8003627383060359E-2</v>
      </c>
      <c r="K79" s="5"/>
      <c r="L79" s="5"/>
      <c r="M79" s="5">
        <v>0.38573446408655832</v>
      </c>
      <c r="N79" s="5"/>
      <c r="O79" s="5"/>
      <c r="P79" s="5">
        <v>5.2573044205487723E-2</v>
      </c>
      <c r="Q79" s="5">
        <v>9.2750533378796185E-3</v>
      </c>
      <c r="R79" s="5">
        <v>5.1390412527569374E-2</v>
      </c>
      <c r="S79" s="5">
        <v>6.623748617635139E-2</v>
      </c>
      <c r="U79" s="5">
        <v>0.112175293207129</v>
      </c>
      <c r="V79" s="5">
        <v>6.0885066234983076E-2</v>
      </c>
      <c r="W79" s="5">
        <v>0.11614608975261526</v>
      </c>
      <c r="Y79" s="5"/>
      <c r="Z79" s="5">
        <v>0.12855382285364897</v>
      </c>
      <c r="AA79" s="5">
        <v>7.9730833739546508E-2</v>
      </c>
      <c r="AB79" s="5">
        <v>0.12092561624271257</v>
      </c>
      <c r="AC79" s="5"/>
      <c r="AD79" s="5"/>
      <c r="AE79" s="5">
        <v>-0.11592304712485127</v>
      </c>
      <c r="AF79" s="5">
        <v>-0.18742062813709065</v>
      </c>
      <c r="AG79" s="5">
        <v>-0.20983152937973992</v>
      </c>
      <c r="AH79" s="5">
        <v>-0.18872905235618503</v>
      </c>
      <c r="AI79" s="5"/>
      <c r="AJ79" s="5">
        <v>-0.32554990100002584</v>
      </c>
      <c r="AK79" s="5">
        <v>-0.20678826963191829</v>
      </c>
      <c r="AL79" s="5">
        <v>-0.2097200704884763</v>
      </c>
      <c r="AM79" s="25">
        <v>-0.22121556786546648</v>
      </c>
      <c r="AN79" s="5"/>
      <c r="AQ79" s="5"/>
      <c r="AS79" s="5"/>
      <c r="AT79" s="5"/>
      <c r="AV79" s="5">
        <v>0.5</v>
      </c>
      <c r="AW79" s="4">
        <v>0</v>
      </c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3">
        <v>0</v>
      </c>
      <c r="BR79" s="3">
        <v>0.5</v>
      </c>
    </row>
    <row r="80" spans="1:70" ht="18" customHeight="1" x14ac:dyDescent="0.3">
      <c r="A80" s="7">
        <f t="shared" si="2"/>
        <v>2018</v>
      </c>
      <c r="B80" s="6"/>
      <c r="C80" s="6"/>
      <c r="D80" s="6"/>
      <c r="E80" s="6"/>
      <c r="F80" s="6"/>
      <c r="G80" s="6"/>
      <c r="H80" s="6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U80" s="5"/>
      <c r="V80" s="5"/>
      <c r="W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Q80" s="5"/>
      <c r="AS80" s="5"/>
      <c r="AT80" s="5"/>
      <c r="AV80" s="5">
        <v>0.5</v>
      </c>
      <c r="AW80" s="4">
        <v>0</v>
      </c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3">
        <v>0</v>
      </c>
      <c r="BR80" s="3">
        <v>0.5</v>
      </c>
    </row>
    <row r="81" spans="1:70" ht="18" customHeight="1" x14ac:dyDescent="0.3">
      <c r="A81" s="7">
        <f t="shared" si="2"/>
        <v>2019</v>
      </c>
      <c r="B81" s="6"/>
      <c r="C81" s="6"/>
      <c r="D81" s="6"/>
      <c r="E81" s="6"/>
      <c r="F81" s="6"/>
      <c r="G81" s="6"/>
      <c r="H81" s="6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U81" s="5"/>
      <c r="V81" s="5"/>
      <c r="W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Q81" s="5"/>
      <c r="AS81" s="5"/>
      <c r="AT81" s="5"/>
      <c r="AV81" s="5">
        <v>0.5</v>
      </c>
      <c r="AW81" s="4">
        <v>0</v>
      </c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3">
        <v>0</v>
      </c>
      <c r="BR81" s="3">
        <v>0.5</v>
      </c>
    </row>
    <row r="82" spans="1:70" ht="18" customHeight="1" x14ac:dyDescent="0.3">
      <c r="A82" s="7">
        <f t="shared" si="2"/>
        <v>2020</v>
      </c>
      <c r="B82" s="6"/>
      <c r="C82" s="6"/>
      <c r="D82" s="6"/>
      <c r="E82" s="6"/>
      <c r="F82" s="6"/>
      <c r="G82" s="6"/>
      <c r="H82" s="6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Q82" s="5"/>
      <c r="AS82" s="5"/>
      <c r="AT82" s="5"/>
      <c r="AV82" s="5">
        <v>0.5</v>
      </c>
      <c r="AW82" s="4">
        <v>0</v>
      </c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3">
        <v>0</v>
      </c>
      <c r="BR82" s="3">
        <v>0.5</v>
      </c>
    </row>
    <row r="83" spans="1:70" ht="15.6" x14ac:dyDescent="0.3"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Y83" s="3"/>
      <c r="AD83" s="3"/>
    </row>
    <row r="84" spans="1:70" ht="15.6" x14ac:dyDescent="0.3">
      <c r="A84" s="27" t="s">
        <v>119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Y84" s="3"/>
      <c r="AD84" s="3"/>
    </row>
    <row r="85" spans="1:70" ht="15.6" x14ac:dyDescent="0.3">
      <c r="A85" s="27" t="s">
        <v>118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Y85" s="3"/>
      <c r="AD85" s="3"/>
    </row>
    <row r="86" spans="1:70" ht="15.6" x14ac:dyDescent="0.3">
      <c r="A86" s="27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Y86" s="3"/>
      <c r="AD86" s="3"/>
    </row>
    <row r="87" spans="1:70" ht="15.6" x14ac:dyDescent="0.3">
      <c r="A87" s="27" t="s">
        <v>117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Y87" s="3"/>
      <c r="AD87" s="3"/>
    </row>
    <row r="88" spans="1:70" ht="15.6" x14ac:dyDescent="0.3">
      <c r="A88" s="39" t="s">
        <v>116</v>
      </c>
      <c r="B88" s="9">
        <v>0.372</v>
      </c>
      <c r="C88" s="9">
        <v>0.379</v>
      </c>
      <c r="D88" s="9">
        <v>0.193</v>
      </c>
      <c r="E88" s="9">
        <v>0.02</v>
      </c>
      <c r="F88" s="9">
        <v>0</v>
      </c>
      <c r="G88" s="9">
        <f>1-B88-C88-D88-E88-F88</f>
        <v>3.599999999999999E-2</v>
      </c>
      <c r="H88" s="9">
        <f>B88/($B88+$C88)</f>
        <v>0.49533954727030627</v>
      </c>
      <c r="I88" s="8">
        <f>C88/($B88+$C88)</f>
        <v>0.50466045272969373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Y88" s="3"/>
      <c r="AD88" s="3"/>
    </row>
    <row r="89" spans="1:70" ht="15.6" x14ac:dyDescent="0.3">
      <c r="A89" s="39" t="s">
        <v>115</v>
      </c>
      <c r="B89" s="9">
        <v>0.39200000000000002</v>
      </c>
      <c r="C89" s="9">
        <v>0.35799999999999998</v>
      </c>
      <c r="D89" s="9">
        <v>0.183</v>
      </c>
      <c r="E89" s="9">
        <v>2.9000000000000001E-2</v>
      </c>
      <c r="F89" s="9">
        <v>0</v>
      </c>
      <c r="G89" s="9">
        <f>1-B89-C89-D89-E89-F89</f>
        <v>3.8000000000000006E-2</v>
      </c>
      <c r="H89" s="9">
        <f>B89/($B89+$C89)</f>
        <v>0.52266666666666672</v>
      </c>
      <c r="I89" s="8">
        <f>C89/($B89+$C89)</f>
        <v>0.47733333333333333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Y89" s="3"/>
      <c r="AD89" s="3"/>
    </row>
    <row r="90" spans="1:70" ht="15.6" x14ac:dyDescent="0.3"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Y90" s="3"/>
      <c r="AD90" s="3"/>
    </row>
    <row r="91" spans="1:70" ht="15.6" x14ac:dyDescent="0.3">
      <c r="B91" s="1" t="s">
        <v>114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Y91" s="3"/>
      <c r="AD91" s="3"/>
    </row>
    <row r="92" spans="1:70" ht="15.6" x14ac:dyDescent="0.3">
      <c r="A92" s="38" t="s">
        <v>113</v>
      </c>
      <c r="B92" s="38" t="s">
        <v>112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Y92" s="3"/>
      <c r="AD92" s="3"/>
    </row>
    <row r="93" spans="1:70" ht="15.6" x14ac:dyDescent="0.3">
      <c r="A93" s="7">
        <v>1955</v>
      </c>
      <c r="B93" s="28">
        <f>H$17</f>
        <v>0.48283038501560871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Y93" s="3"/>
      <c r="AD93" s="3"/>
    </row>
    <row r="94" spans="1:70" ht="15.6" x14ac:dyDescent="0.3">
      <c r="A94" s="7">
        <v>1959</v>
      </c>
      <c r="B94" s="28">
        <f>H$21</f>
        <v>0.46995708154506438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Y94" s="3"/>
      <c r="AD94" s="3"/>
    </row>
    <row r="95" spans="1:70" ht="15.6" x14ac:dyDescent="0.3">
      <c r="A95" s="7">
        <v>1964</v>
      </c>
      <c r="B95" s="28">
        <f>H$26</f>
        <v>0.504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Y95" s="3"/>
      <c r="AD95" s="3"/>
    </row>
    <row r="96" spans="1:70" ht="15.6" x14ac:dyDescent="0.3">
      <c r="A96" s="7">
        <v>1966</v>
      </c>
      <c r="B96" s="28">
        <f>H$28</f>
        <v>0.53392658509454949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Y96" s="3"/>
      <c r="AD96" s="3"/>
    </row>
    <row r="97" spans="1:30" ht="15.6" x14ac:dyDescent="0.3">
      <c r="A97" s="7">
        <v>1970</v>
      </c>
      <c r="B97" s="28">
        <f>H$32</f>
        <v>0.48156424581005586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Y97" s="3"/>
      <c r="Z97" s="3"/>
      <c r="AA97" s="3"/>
      <c r="AB97" s="3"/>
      <c r="AC97" s="3"/>
      <c r="AD97" s="3"/>
    </row>
    <row r="98" spans="1:30" ht="15.6" x14ac:dyDescent="0.3">
      <c r="A98" s="7">
        <v>1974</v>
      </c>
      <c r="B98" s="28">
        <f>H$36</f>
        <v>0.50899400399733519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5.6" x14ac:dyDescent="0.3">
      <c r="A99" s="7">
        <v>1979</v>
      </c>
      <c r="B99" s="28">
        <f>H$41</f>
        <v>0.45668316831683164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5.6" x14ac:dyDescent="0.3">
      <c r="A100" s="7">
        <v>1983</v>
      </c>
      <c r="B100" s="28">
        <f>H$45</f>
        <v>0.39428571428571435</v>
      </c>
    </row>
    <row r="101" spans="1:30" ht="15.6" x14ac:dyDescent="0.3">
      <c r="A101" s="7">
        <v>1987</v>
      </c>
      <c r="B101" s="28">
        <f>H$49</f>
        <v>0.42191780821917807</v>
      </c>
    </row>
    <row r="102" spans="1:30" ht="15.6" x14ac:dyDescent="0.3">
      <c r="A102" s="7">
        <v>1992</v>
      </c>
      <c r="B102" s="28">
        <f>H$54</f>
        <v>0.45085190039318485</v>
      </c>
    </row>
    <row r="103" spans="1:30" ht="15.6" x14ac:dyDescent="0.3">
      <c r="A103" s="7">
        <v>1997</v>
      </c>
      <c r="B103" s="28">
        <f>H$59</f>
        <v>0.58457374830852504</v>
      </c>
    </row>
    <row r="104" spans="1:30" ht="15.6" x14ac:dyDescent="0.3">
      <c r="A104" s="7">
        <v>2001</v>
      </c>
      <c r="B104" s="28">
        <f>H$63</f>
        <v>0.56215469613259672</v>
      </c>
    </row>
    <row r="105" spans="1:30" ht="15.6" x14ac:dyDescent="0.3">
      <c r="A105" s="7">
        <v>2005</v>
      </c>
      <c r="B105" s="28">
        <f>H$67</f>
        <v>0.52071005917159763</v>
      </c>
    </row>
    <row r="106" spans="1:30" ht="15.6" x14ac:dyDescent="0.3">
      <c r="A106" s="7">
        <v>2010</v>
      </c>
      <c r="B106" s="28">
        <f>H$72</f>
        <v>0.44546850998463899</v>
      </c>
    </row>
    <row r="107" spans="1:30" ht="15.6" x14ac:dyDescent="0.3">
      <c r="A107" s="7">
        <v>2015</v>
      </c>
      <c r="B107" s="28">
        <f>H$77</f>
        <v>0.45170876671619609</v>
      </c>
    </row>
    <row r="108" spans="1:30" ht="15.6" x14ac:dyDescent="0.3">
      <c r="A108" s="7">
        <v>2016</v>
      </c>
      <c r="B108" s="28">
        <v>0.48099999999999998</v>
      </c>
    </row>
    <row r="109" spans="1:30" ht="15.6" x14ac:dyDescent="0.3">
      <c r="A109" s="7">
        <v>2017</v>
      </c>
      <c r="B109" s="28">
        <f>H$79</f>
        <v>0.4860267314702309</v>
      </c>
    </row>
    <row r="110" spans="1:30" ht="15.6" x14ac:dyDescent="0.3">
      <c r="A110" s="7"/>
    </row>
  </sheetData>
  <mergeCells count="10">
    <mergeCell ref="AE5:AH5"/>
    <mergeCell ref="U5:Y5"/>
    <mergeCell ref="Z5:AC5"/>
    <mergeCell ref="AJ5:AM5"/>
    <mergeCell ref="A3:T3"/>
    <mergeCell ref="A5:A6"/>
    <mergeCell ref="B5:G5"/>
    <mergeCell ref="H5:I5"/>
    <mergeCell ref="J5:L5"/>
    <mergeCell ref="M5:O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2"/>
  <sheetViews>
    <sheetView workbookViewId="0">
      <pane xSplit="1" ySplit="5" topLeftCell="B53" activePane="bottomRight" state="frozen"/>
      <selection activeCell="J7" sqref="J7"/>
      <selection pane="topRight" activeCell="J7" sqref="J7"/>
      <selection pane="bottomLeft" activeCell="J7" sqref="J7"/>
      <selection pane="bottomRight" activeCell="E71" sqref="E71"/>
    </sheetView>
  </sheetViews>
  <sheetFormatPr baseColWidth="10" defaultRowHeight="14.4" x14ac:dyDescent="0.3"/>
  <cols>
    <col min="1" max="1" width="10.77734375" customWidth="1"/>
  </cols>
  <sheetData>
    <row r="1" spans="1:43" ht="18" customHeight="1" x14ac:dyDescent="0.3">
      <c r="A1" s="29" t="s">
        <v>111</v>
      </c>
    </row>
    <row r="2" spans="1:43" ht="18" customHeight="1" thickBot="1" x14ac:dyDescent="0.35">
      <c r="A2" s="29"/>
    </row>
    <row r="3" spans="1:43" ht="18" customHeight="1" thickTop="1" thickBot="1" x14ac:dyDescent="0.35">
      <c r="A3" s="24"/>
      <c r="B3" s="98" t="s">
        <v>110</v>
      </c>
      <c r="C3" s="99"/>
      <c r="D3" s="99"/>
      <c r="E3" s="99"/>
      <c r="F3" s="99"/>
      <c r="G3" s="100"/>
      <c r="H3" s="98" t="s">
        <v>109</v>
      </c>
      <c r="I3" s="99"/>
      <c r="J3" s="99"/>
      <c r="K3" s="99"/>
      <c r="L3" s="99"/>
      <c r="M3" s="100"/>
      <c r="N3" s="98" t="s">
        <v>108</v>
      </c>
      <c r="O3" s="99"/>
      <c r="P3" s="99"/>
      <c r="Q3" s="98" t="s">
        <v>107</v>
      </c>
      <c r="R3" s="99"/>
      <c r="S3" s="99"/>
    </row>
    <row r="4" spans="1:43" ht="18" customHeight="1" thickTop="1" x14ac:dyDescent="0.3">
      <c r="A4" s="87" t="s">
        <v>54</v>
      </c>
      <c r="B4" s="97" t="s">
        <v>106</v>
      </c>
      <c r="C4" s="97"/>
      <c r="D4" s="97" t="s">
        <v>105</v>
      </c>
      <c r="E4" s="97"/>
      <c r="F4" s="101" t="s">
        <v>104</v>
      </c>
      <c r="G4" s="102"/>
      <c r="H4" s="97" t="s">
        <v>106</v>
      </c>
      <c r="I4" s="97"/>
      <c r="J4" s="97" t="s">
        <v>105</v>
      </c>
      <c r="K4" s="97"/>
      <c r="L4" s="101" t="s">
        <v>104</v>
      </c>
      <c r="M4" s="103"/>
      <c r="N4" s="37" t="s">
        <v>106</v>
      </c>
      <c r="O4" s="37" t="s">
        <v>105</v>
      </c>
      <c r="P4" s="15" t="s">
        <v>104</v>
      </c>
      <c r="Q4" s="37" t="s">
        <v>106</v>
      </c>
      <c r="R4" s="37" t="s">
        <v>105</v>
      </c>
      <c r="S4" s="15" t="s">
        <v>104</v>
      </c>
      <c r="T4" s="36"/>
      <c r="U4" s="36"/>
    </row>
    <row r="5" spans="1:43" ht="60" customHeight="1" x14ac:dyDescent="0.3">
      <c r="A5" s="96"/>
      <c r="B5" s="35" t="s">
        <v>102</v>
      </c>
      <c r="C5" s="16" t="s">
        <v>103</v>
      </c>
      <c r="D5" s="35" t="s">
        <v>102</v>
      </c>
      <c r="E5" s="16" t="s">
        <v>103</v>
      </c>
      <c r="F5" s="35" t="s">
        <v>102</v>
      </c>
      <c r="G5" s="16" t="s">
        <v>103</v>
      </c>
      <c r="H5" s="35" t="s">
        <v>102</v>
      </c>
      <c r="I5" s="16" t="s">
        <v>103</v>
      </c>
      <c r="J5" s="35" t="s">
        <v>102</v>
      </c>
      <c r="K5" s="16" t="s">
        <v>103</v>
      </c>
      <c r="L5" s="35" t="s">
        <v>102</v>
      </c>
      <c r="M5" s="16" t="s">
        <v>103</v>
      </c>
      <c r="N5" s="35" t="s">
        <v>102</v>
      </c>
      <c r="O5" s="35" t="s">
        <v>102</v>
      </c>
      <c r="P5" s="35" t="s">
        <v>102</v>
      </c>
      <c r="Q5" s="35" t="s">
        <v>102</v>
      </c>
      <c r="R5" s="35" t="s">
        <v>102</v>
      </c>
      <c r="S5" s="35" t="s">
        <v>102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</row>
    <row r="6" spans="1:43" ht="18" customHeight="1" x14ac:dyDescent="0.3">
      <c r="A6" s="33">
        <v>1945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4"/>
      <c r="U6" s="5"/>
      <c r="V6" s="4">
        <v>0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">
        <v>0</v>
      </c>
      <c r="AQ6" s="3">
        <v>0.5</v>
      </c>
    </row>
    <row r="7" spans="1:43" ht="18" customHeight="1" x14ac:dyDescent="0.3">
      <c r="A7" s="33">
        <f t="shared" ref="A7:A38" si="0">A6+1</f>
        <v>1946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4"/>
      <c r="U7" s="5"/>
      <c r="V7" s="4">
        <v>0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3">
        <v>0</v>
      </c>
      <c r="AQ7" s="3">
        <v>0.5</v>
      </c>
    </row>
    <row r="8" spans="1:43" ht="18" customHeight="1" x14ac:dyDescent="0.3">
      <c r="A8" s="33">
        <f t="shared" si="0"/>
        <v>1947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4"/>
      <c r="U8" s="5"/>
      <c r="V8" s="4">
        <v>0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3">
        <v>0</v>
      </c>
      <c r="AQ8" s="3">
        <v>0.5</v>
      </c>
    </row>
    <row r="9" spans="1:43" ht="18" customHeight="1" x14ac:dyDescent="0.3">
      <c r="A9" s="33">
        <f t="shared" si="0"/>
        <v>1948</v>
      </c>
      <c r="B9" s="6"/>
      <c r="C9" s="6"/>
      <c r="D9" s="6">
        <v>-0.20629892286317167</v>
      </c>
      <c r="E9" s="6">
        <v>-0.15910479414774431</v>
      </c>
      <c r="F9" s="6"/>
      <c r="G9" s="6"/>
      <c r="H9" s="6"/>
      <c r="I9" s="6"/>
      <c r="J9" s="6">
        <v>-0.20004687192873222</v>
      </c>
      <c r="K9" s="6">
        <v>-0.1360418857582224</v>
      </c>
      <c r="L9" s="6"/>
      <c r="M9" s="6"/>
      <c r="N9" s="6"/>
      <c r="O9" s="6">
        <v>-2.1429169147715865E-2</v>
      </c>
      <c r="P9" s="6"/>
      <c r="Q9" s="6"/>
      <c r="R9" s="6">
        <v>0.10462593239119133</v>
      </c>
      <c r="S9" s="6"/>
      <c r="T9" s="4"/>
      <c r="U9" s="4"/>
      <c r="V9" s="4">
        <v>0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3">
        <v>0</v>
      </c>
      <c r="AQ9" s="3">
        <v>0.5</v>
      </c>
    </row>
    <row r="10" spans="1:43" ht="18" customHeight="1" x14ac:dyDescent="0.3">
      <c r="A10" s="33">
        <f t="shared" si="0"/>
        <v>1949</v>
      </c>
      <c r="B10" s="6"/>
      <c r="C10" s="6"/>
      <c r="D10" s="12"/>
      <c r="E10" s="12"/>
      <c r="F10" s="6"/>
      <c r="G10" s="6"/>
      <c r="H10" s="6"/>
      <c r="I10" s="6"/>
      <c r="J10" s="12"/>
      <c r="K10" s="12"/>
      <c r="L10" s="6"/>
      <c r="M10" s="6"/>
      <c r="N10" s="6"/>
      <c r="O10" s="12"/>
      <c r="P10" s="6"/>
      <c r="Q10" s="6"/>
      <c r="R10" s="12"/>
      <c r="S10" s="6"/>
      <c r="V10" s="4">
        <v>0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3">
        <v>0</v>
      </c>
      <c r="AQ10" s="3">
        <v>0.5</v>
      </c>
    </row>
    <row r="11" spans="1:43" ht="18" customHeight="1" x14ac:dyDescent="0.3">
      <c r="A11" s="33">
        <f t="shared" si="0"/>
        <v>1950</v>
      </c>
      <c r="B11" s="6"/>
      <c r="C11" s="6"/>
      <c r="D11" s="12"/>
      <c r="E11" s="12"/>
      <c r="F11" s="6"/>
      <c r="G11" s="6"/>
      <c r="H11" s="6"/>
      <c r="I11" s="6"/>
      <c r="J11" s="12"/>
      <c r="K11" s="12"/>
      <c r="L11" s="6"/>
      <c r="M11" s="6"/>
      <c r="N11" s="6"/>
      <c r="O11" s="12"/>
      <c r="P11" s="6"/>
      <c r="Q11" s="6"/>
      <c r="R11" s="12"/>
      <c r="S11" s="6"/>
      <c r="V11" s="4">
        <v>0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3">
        <v>0</v>
      </c>
      <c r="AQ11" s="3">
        <v>0.5</v>
      </c>
    </row>
    <row r="12" spans="1:43" ht="18" customHeight="1" x14ac:dyDescent="0.3">
      <c r="A12" s="33">
        <f t="shared" si="0"/>
        <v>1951</v>
      </c>
      <c r="B12" s="6"/>
      <c r="C12" s="6"/>
      <c r="D12" s="12"/>
      <c r="E12" s="12"/>
      <c r="F12" s="6"/>
      <c r="G12" s="6"/>
      <c r="H12" s="6"/>
      <c r="I12" s="6"/>
      <c r="J12" s="12"/>
      <c r="K12" s="12"/>
      <c r="L12" s="6"/>
      <c r="M12" s="6"/>
      <c r="N12" s="6"/>
      <c r="O12" s="12"/>
      <c r="P12" s="6"/>
      <c r="Q12" s="6"/>
      <c r="R12" s="12"/>
      <c r="S12" s="6"/>
      <c r="V12" s="4">
        <v>0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3">
        <v>0</v>
      </c>
      <c r="AQ12" s="3">
        <v>0.5</v>
      </c>
    </row>
    <row r="13" spans="1:43" ht="18" customHeight="1" x14ac:dyDescent="0.3">
      <c r="A13" s="33">
        <f t="shared" si="0"/>
        <v>1952</v>
      </c>
      <c r="B13" s="6"/>
      <c r="C13" s="6"/>
      <c r="D13" s="6">
        <v>-0.16620448914297623</v>
      </c>
      <c r="E13" s="6">
        <v>-0.13513684439437373</v>
      </c>
      <c r="F13" s="6"/>
      <c r="G13" s="6"/>
      <c r="H13" s="6"/>
      <c r="I13" s="6"/>
      <c r="J13" s="6">
        <v>-0.13806162469393315</v>
      </c>
      <c r="K13" s="6">
        <v>-9.7343687713005833E-2</v>
      </c>
      <c r="L13" s="6"/>
      <c r="M13" s="6"/>
      <c r="N13" s="6"/>
      <c r="O13" s="6">
        <v>-2.1429169147715865E-2</v>
      </c>
      <c r="P13" s="6"/>
      <c r="Q13" s="6"/>
      <c r="R13" s="6">
        <v>9.0508133363666504E-2</v>
      </c>
      <c r="S13" s="6"/>
      <c r="T13" s="4"/>
      <c r="U13" s="4"/>
      <c r="V13" s="4">
        <v>0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3">
        <v>0</v>
      </c>
      <c r="AQ13" s="3">
        <v>0.5</v>
      </c>
    </row>
    <row r="14" spans="1:43" ht="18" customHeight="1" x14ac:dyDescent="0.3">
      <c r="A14" s="33">
        <f t="shared" si="0"/>
        <v>1953</v>
      </c>
      <c r="B14" s="6"/>
      <c r="C14" s="6"/>
      <c r="D14" s="12"/>
      <c r="E14" s="12"/>
      <c r="F14" s="6"/>
      <c r="G14" s="6"/>
      <c r="H14" s="6"/>
      <c r="I14" s="6"/>
      <c r="J14" s="12"/>
      <c r="K14" s="12"/>
      <c r="L14" s="6"/>
      <c r="M14" s="6"/>
      <c r="N14" s="6"/>
      <c r="O14" s="12"/>
      <c r="P14" s="6"/>
      <c r="Q14" s="6"/>
      <c r="R14" s="12"/>
      <c r="S14" s="6"/>
      <c r="V14" s="4">
        <v>0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3">
        <v>0</v>
      </c>
      <c r="AQ14" s="3">
        <v>0.5</v>
      </c>
    </row>
    <row r="15" spans="1:43" ht="18" customHeight="1" x14ac:dyDescent="0.3">
      <c r="A15" s="33">
        <f t="shared" si="0"/>
        <v>1954</v>
      </c>
      <c r="B15" s="6"/>
      <c r="C15" s="6"/>
      <c r="D15" s="12"/>
      <c r="E15" s="12"/>
      <c r="F15" s="6"/>
      <c r="G15" s="6"/>
      <c r="H15" s="6"/>
      <c r="I15" s="6"/>
      <c r="J15" s="12"/>
      <c r="K15" s="12"/>
      <c r="L15" s="6"/>
      <c r="M15" s="6"/>
      <c r="N15" s="6"/>
      <c r="O15" s="12"/>
      <c r="P15" s="6"/>
      <c r="Q15" s="6"/>
      <c r="R15" s="12"/>
      <c r="S15" s="6"/>
      <c r="V15" s="4">
        <v>0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3">
        <v>0</v>
      </c>
      <c r="AQ15" s="3">
        <v>0.5</v>
      </c>
    </row>
    <row r="16" spans="1:43" ht="18" customHeight="1" x14ac:dyDescent="0.3">
      <c r="A16" s="33">
        <f t="shared" si="0"/>
        <v>1955</v>
      </c>
      <c r="B16" s="6">
        <v>-0.25273054709490234</v>
      </c>
      <c r="C16" s="6">
        <v>-0.20734228983618197</v>
      </c>
      <c r="D16" s="12"/>
      <c r="E16" s="12"/>
      <c r="F16" s="6"/>
      <c r="G16" s="6"/>
      <c r="H16" s="6">
        <v>-0.25602699076273833</v>
      </c>
      <c r="I16" s="6">
        <v>-0.21363789976157865</v>
      </c>
      <c r="J16" s="12"/>
      <c r="K16" s="12"/>
      <c r="L16" s="6"/>
      <c r="M16" s="6"/>
      <c r="N16" s="6">
        <v>-0.10852126824108131</v>
      </c>
      <c r="O16" s="12"/>
      <c r="P16" s="6"/>
      <c r="Q16" s="6">
        <v>4.6714331317698476E-3</v>
      </c>
      <c r="R16" s="12"/>
      <c r="S16" s="6"/>
      <c r="V16" s="4">
        <v>0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3">
        <v>0</v>
      </c>
      <c r="AQ16" s="3">
        <v>0.5</v>
      </c>
    </row>
    <row r="17" spans="1:43" ht="18" customHeight="1" x14ac:dyDescent="0.3">
      <c r="A17" s="33">
        <f t="shared" si="0"/>
        <v>1956</v>
      </c>
      <c r="B17" s="6"/>
      <c r="C17" s="6"/>
      <c r="D17" s="6">
        <v>-0.10323329020514768</v>
      </c>
      <c r="E17" s="6">
        <v>-7.2986013809184777E-2</v>
      </c>
      <c r="F17" s="6">
        <v>-0.13522129837336494</v>
      </c>
      <c r="G17" s="6">
        <v>-0.14733815311082932</v>
      </c>
      <c r="H17" s="6"/>
      <c r="I17" s="6"/>
      <c r="J17" s="6">
        <v>-9.9365137987333929E-2</v>
      </c>
      <c r="K17" s="6">
        <v>-6.2047689387206034E-2</v>
      </c>
      <c r="L17" s="6">
        <v>-0.17095420247872828</v>
      </c>
      <c r="M17" s="6">
        <v>-0.17577155410568407</v>
      </c>
      <c r="N17" s="6"/>
      <c r="O17" s="6">
        <v>-6.2717333569231454E-2</v>
      </c>
      <c r="P17" s="6">
        <v>-0.14646200835704803</v>
      </c>
      <c r="Q17" s="6"/>
      <c r="R17" s="6">
        <v>2.7760837014101182E-2</v>
      </c>
      <c r="S17" s="6">
        <v>0.12807009853148843</v>
      </c>
      <c r="T17" s="4"/>
      <c r="U17" s="4"/>
      <c r="V17" s="4">
        <v>0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3">
        <v>0</v>
      </c>
      <c r="AQ17" s="3">
        <v>0.5</v>
      </c>
    </row>
    <row r="18" spans="1:43" ht="18" customHeight="1" x14ac:dyDescent="0.3">
      <c r="A18" s="33">
        <f t="shared" si="0"/>
        <v>1957</v>
      </c>
      <c r="B18" s="6"/>
      <c r="C18" s="6"/>
      <c r="D18" s="12"/>
      <c r="E18" s="12"/>
      <c r="F18" s="6"/>
      <c r="G18" s="12"/>
      <c r="H18" s="6"/>
      <c r="I18" s="6"/>
      <c r="J18" s="12"/>
      <c r="K18" s="12"/>
      <c r="L18" s="6"/>
      <c r="M18" s="12"/>
      <c r="N18" s="6"/>
      <c r="O18" s="12"/>
      <c r="P18" s="6"/>
      <c r="Q18" s="6"/>
      <c r="R18" s="12"/>
      <c r="S18" s="6"/>
      <c r="V18" s="4">
        <v>0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3">
        <v>0</v>
      </c>
      <c r="AQ18" s="3">
        <v>0.5</v>
      </c>
    </row>
    <row r="19" spans="1:43" ht="18" customHeight="1" x14ac:dyDescent="0.3">
      <c r="A19" s="33">
        <f t="shared" si="0"/>
        <v>1958</v>
      </c>
      <c r="B19" s="6"/>
      <c r="C19" s="6"/>
      <c r="D19" s="12"/>
      <c r="E19" s="12"/>
      <c r="F19" s="6">
        <v>-0.14523681870467178</v>
      </c>
      <c r="G19" s="6">
        <v>-0.12481552272773377</v>
      </c>
      <c r="H19" s="6"/>
      <c r="I19" s="6"/>
      <c r="J19" s="12"/>
      <c r="K19" s="12"/>
      <c r="L19" s="6">
        <v>-0.21277940719276286</v>
      </c>
      <c r="M19" s="6">
        <v>-0.20542685413592626</v>
      </c>
      <c r="N19" s="6"/>
      <c r="O19" s="12"/>
      <c r="P19" s="6">
        <v>-0.14520442485809326</v>
      </c>
      <c r="Q19" s="6"/>
      <c r="R19" s="12"/>
      <c r="S19" s="6">
        <v>7.317422782133251E-2</v>
      </c>
      <c r="V19" s="4">
        <v>0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3">
        <v>0</v>
      </c>
      <c r="AQ19" s="3">
        <v>0.5</v>
      </c>
    </row>
    <row r="20" spans="1:43" ht="18" customHeight="1" x14ac:dyDescent="0.3">
      <c r="A20" s="33">
        <f t="shared" si="0"/>
        <v>1959</v>
      </c>
      <c r="B20" s="6">
        <v>-0.27721472865793723</v>
      </c>
      <c r="C20" s="6">
        <v>-0.19048089731421577</v>
      </c>
      <c r="D20" s="12"/>
      <c r="E20" s="12"/>
      <c r="F20" s="6"/>
      <c r="G20" s="12"/>
      <c r="H20" s="6">
        <v>-0.27705796892966111</v>
      </c>
      <c r="I20" s="6">
        <v>-0.19383984876191043</v>
      </c>
      <c r="J20" s="12"/>
      <c r="K20" s="12"/>
      <c r="L20" s="6"/>
      <c r="M20" s="12"/>
      <c r="N20" s="6">
        <v>-0.10322648446012865</v>
      </c>
      <c r="O20" s="12"/>
      <c r="P20" s="6"/>
      <c r="Q20" s="6">
        <v>8.6132931862601403E-2</v>
      </c>
      <c r="R20" s="12"/>
      <c r="S20" s="6"/>
      <c r="V20" s="4">
        <v>0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3">
        <v>0</v>
      </c>
      <c r="AQ20" s="3">
        <v>0.5</v>
      </c>
    </row>
    <row r="21" spans="1:43" ht="18" customHeight="1" x14ac:dyDescent="0.3">
      <c r="A21" s="33">
        <f t="shared" si="0"/>
        <v>1960</v>
      </c>
      <c r="B21" s="6"/>
      <c r="C21" s="6"/>
      <c r="D21" s="6">
        <v>-0.12202573734593992</v>
      </c>
      <c r="E21" s="6">
        <v>-7.076090685928306E-2</v>
      </c>
      <c r="F21" s="6"/>
      <c r="G21" s="12"/>
      <c r="H21" s="6"/>
      <c r="I21" s="6"/>
      <c r="J21" s="6">
        <v>-0.12162872326629098</v>
      </c>
      <c r="K21" s="6">
        <v>-6.9960604942885349E-2</v>
      </c>
      <c r="L21" s="6"/>
      <c r="M21" s="12"/>
      <c r="N21" s="6"/>
      <c r="O21" s="6">
        <v>-5.3617082008792755E-2</v>
      </c>
      <c r="P21" s="6"/>
      <c r="Q21" s="6"/>
      <c r="R21" s="6">
        <v>0.12738559745395153</v>
      </c>
      <c r="S21" s="6"/>
      <c r="T21" s="4"/>
      <c r="U21" s="4"/>
      <c r="V21" s="4">
        <v>0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3">
        <v>0</v>
      </c>
      <c r="AQ21" s="3">
        <v>0.5</v>
      </c>
    </row>
    <row r="22" spans="1:43" ht="18" customHeight="1" x14ac:dyDescent="0.3">
      <c r="A22" s="33">
        <f t="shared" si="0"/>
        <v>1961</v>
      </c>
      <c r="B22" s="6"/>
      <c r="C22" s="6"/>
      <c r="D22" s="12"/>
      <c r="E22" s="12"/>
      <c r="F22" s="6"/>
      <c r="G22" s="12"/>
      <c r="H22" s="6"/>
      <c r="I22" s="6"/>
      <c r="J22" s="12"/>
      <c r="K22" s="12"/>
      <c r="L22" s="6"/>
      <c r="M22" s="12"/>
      <c r="N22" s="6"/>
      <c r="O22" s="12"/>
      <c r="P22" s="6"/>
      <c r="Q22" s="6"/>
      <c r="R22" s="12"/>
      <c r="S22" s="6"/>
      <c r="V22" s="4">
        <v>0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3">
        <v>0</v>
      </c>
      <c r="AQ22" s="3">
        <v>0.5</v>
      </c>
    </row>
    <row r="23" spans="1:43" ht="18" customHeight="1" x14ac:dyDescent="0.3">
      <c r="A23" s="33">
        <f t="shared" si="0"/>
        <v>1962</v>
      </c>
      <c r="B23" s="6"/>
      <c r="C23" s="6"/>
      <c r="D23" s="12"/>
      <c r="E23" s="12"/>
      <c r="F23" s="6">
        <v>-0.14037505258830457</v>
      </c>
      <c r="G23" s="6">
        <v>-9.6865582444050594E-2</v>
      </c>
      <c r="H23" s="6"/>
      <c r="I23" s="6"/>
      <c r="J23" s="12"/>
      <c r="K23" s="12"/>
      <c r="L23" s="6">
        <v>-0.13702624944278829</v>
      </c>
      <c r="M23" s="6">
        <v>-7.1994045593566799E-2</v>
      </c>
      <c r="N23" s="6"/>
      <c r="O23" s="12"/>
      <c r="P23" s="6">
        <v>-0.13476443290710449</v>
      </c>
      <c r="Q23" s="6"/>
      <c r="R23" s="12"/>
      <c r="S23" s="6">
        <v>6.2074631452560425E-2</v>
      </c>
      <c r="V23" s="4">
        <v>0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3">
        <v>0</v>
      </c>
      <c r="AQ23" s="3">
        <v>0.5</v>
      </c>
    </row>
    <row r="24" spans="1:43" ht="18" customHeight="1" x14ac:dyDescent="0.3">
      <c r="A24" s="33">
        <f t="shared" si="0"/>
        <v>1963</v>
      </c>
      <c r="B24" s="6"/>
      <c r="C24" s="6"/>
      <c r="D24" s="12"/>
      <c r="E24" s="12"/>
      <c r="F24" s="6"/>
      <c r="G24" s="12"/>
      <c r="H24" s="6"/>
      <c r="I24" s="6"/>
      <c r="J24" s="12"/>
      <c r="K24" s="12"/>
      <c r="L24" s="6"/>
      <c r="M24" s="12"/>
      <c r="N24" s="6"/>
      <c r="O24" s="12"/>
      <c r="P24" s="6"/>
      <c r="Q24" s="6"/>
      <c r="R24" s="12"/>
      <c r="S24" s="6"/>
      <c r="V24" s="4">
        <v>0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3">
        <v>0</v>
      </c>
      <c r="AQ24" s="3">
        <v>0.5</v>
      </c>
    </row>
    <row r="25" spans="1:43" ht="18" customHeight="1" x14ac:dyDescent="0.3">
      <c r="A25" s="33">
        <f t="shared" si="0"/>
        <v>1964</v>
      </c>
      <c r="B25" s="6">
        <v>-0.24246268402442822</v>
      </c>
      <c r="C25" s="6">
        <v>-0.18859458973861126</v>
      </c>
      <c r="D25" s="6">
        <v>-0.15220543611652293</v>
      </c>
      <c r="E25" s="6">
        <v>-0.11328117948078605</v>
      </c>
      <c r="F25" s="6"/>
      <c r="G25" s="12"/>
      <c r="H25" s="6">
        <v>-0.23749128456200336</v>
      </c>
      <c r="I25" s="6">
        <v>-0.1864078248562282</v>
      </c>
      <c r="J25" s="6">
        <v>-0.15317710178909588</v>
      </c>
      <c r="K25" s="6">
        <v>-0.1121869583893321</v>
      </c>
      <c r="L25" s="6"/>
      <c r="M25" s="12"/>
      <c r="N25" s="6">
        <v>-3.6277220164561017E-2</v>
      </c>
      <c r="O25" s="6">
        <v>4.0218662861554219E-2</v>
      </c>
      <c r="P25" s="6"/>
      <c r="Q25" s="6">
        <v>9.3400600853339774E-2</v>
      </c>
      <c r="R25" s="6">
        <v>0.17572805885653386</v>
      </c>
      <c r="S25" s="6"/>
      <c r="T25" s="4"/>
      <c r="U25" s="4"/>
      <c r="V25" s="4">
        <v>0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3">
        <v>0</v>
      </c>
      <c r="AQ25" s="3">
        <v>0.5</v>
      </c>
    </row>
    <row r="26" spans="1:43" ht="18" customHeight="1" x14ac:dyDescent="0.3">
      <c r="A26" s="33">
        <f t="shared" si="0"/>
        <v>1965</v>
      </c>
      <c r="B26" s="6"/>
      <c r="C26" s="6"/>
      <c r="D26" s="12"/>
      <c r="E26" s="12"/>
      <c r="F26" s="6">
        <v>-7.0592972953057609E-2</v>
      </c>
      <c r="G26" s="6">
        <v>-4.73460276902384E-2</v>
      </c>
      <c r="H26" s="6"/>
      <c r="I26" s="6"/>
      <c r="J26" s="12"/>
      <c r="K26" s="12"/>
      <c r="L26" s="6">
        <v>-6.7994704818464202E-2</v>
      </c>
      <c r="M26" s="6">
        <v>-1.3669878664083229E-2</v>
      </c>
      <c r="N26" s="6"/>
      <c r="O26" s="12"/>
      <c r="P26" s="6">
        <v>-0.14401795401841197</v>
      </c>
      <c r="Q26" s="6"/>
      <c r="R26" s="12"/>
      <c r="S26" s="6">
        <v>8.9015411746686951E-2</v>
      </c>
      <c r="V26" s="4">
        <v>0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3">
        <v>0</v>
      </c>
      <c r="AQ26" s="3">
        <v>0.5</v>
      </c>
    </row>
    <row r="27" spans="1:43" ht="18" customHeight="1" x14ac:dyDescent="0.3">
      <c r="A27" s="33">
        <f t="shared" si="0"/>
        <v>1966</v>
      </c>
      <c r="B27" s="6">
        <v>-0.22081668782984637</v>
      </c>
      <c r="C27" s="6">
        <v>-0.14493049506941935</v>
      </c>
      <c r="D27" s="12"/>
      <c r="E27" s="12"/>
      <c r="F27" s="6"/>
      <c r="G27" s="12"/>
      <c r="H27" s="6">
        <v>-0.21117365871732013</v>
      </c>
      <c r="I27" s="6">
        <v>-0.13456261791874433</v>
      </c>
      <c r="J27" s="12"/>
      <c r="K27" s="12"/>
      <c r="L27" s="6"/>
      <c r="M27" s="12"/>
      <c r="N27" s="6">
        <v>-5.2582814747727524E-2</v>
      </c>
      <c r="O27" s="12"/>
      <c r="P27" s="6"/>
      <c r="Q27" s="6">
        <v>0.12236667935128946</v>
      </c>
      <c r="R27" s="12"/>
      <c r="S27" s="6"/>
      <c r="V27" s="4">
        <v>0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3">
        <v>0</v>
      </c>
      <c r="AQ27" s="3">
        <v>0.5</v>
      </c>
    </row>
    <row r="28" spans="1:43" ht="18" customHeight="1" x14ac:dyDescent="0.3">
      <c r="A28" s="33">
        <f t="shared" si="0"/>
        <v>1967</v>
      </c>
      <c r="B28" s="6"/>
      <c r="C28" s="6"/>
      <c r="D28" s="12"/>
      <c r="E28" s="12"/>
      <c r="F28" s="6">
        <v>-9.2889842586353188E-2</v>
      </c>
      <c r="G28" s="6">
        <v>-3.2426253703986108E-2</v>
      </c>
      <c r="H28" s="6"/>
      <c r="I28" s="6"/>
      <c r="J28" s="12"/>
      <c r="K28" s="12"/>
      <c r="L28" s="6">
        <v>-5.0456751202025724E-2</v>
      </c>
      <c r="M28" s="6">
        <v>1.3583459339462013E-2</v>
      </c>
      <c r="N28" s="6"/>
      <c r="O28" s="12"/>
      <c r="P28" s="6">
        <v>-8.3922380877881217E-2</v>
      </c>
      <c r="Q28" s="6"/>
      <c r="R28" s="12"/>
      <c r="S28" s="6">
        <v>9.6243365068909029E-2</v>
      </c>
      <c r="V28" s="4">
        <v>0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3">
        <v>0</v>
      </c>
      <c r="AQ28" s="3">
        <v>0.5</v>
      </c>
    </row>
    <row r="29" spans="1:43" ht="18" customHeight="1" x14ac:dyDescent="0.3">
      <c r="A29" s="33">
        <f t="shared" si="0"/>
        <v>1968</v>
      </c>
      <c r="B29" s="6"/>
      <c r="C29" s="6"/>
      <c r="D29" s="6">
        <v>-8.7357891823025932E-2</v>
      </c>
      <c r="E29" s="6">
        <v>-5.1290604517681984E-2</v>
      </c>
      <c r="F29" s="6"/>
      <c r="G29" s="12"/>
      <c r="H29" s="6"/>
      <c r="I29" s="6"/>
      <c r="J29" s="6">
        <v>-0.11034233855242903</v>
      </c>
      <c r="K29" s="6">
        <v>-7.7212597501671837E-2</v>
      </c>
      <c r="L29" s="6"/>
      <c r="M29" s="12"/>
      <c r="N29" s="6"/>
      <c r="O29" s="6">
        <v>1.9082809721584534E-2</v>
      </c>
      <c r="P29" s="6"/>
      <c r="Q29" s="6"/>
      <c r="R29" s="6">
        <v>3.0810947296351525E-2</v>
      </c>
      <c r="S29" s="6"/>
      <c r="T29" s="4"/>
      <c r="U29" s="4"/>
      <c r="V29" s="4">
        <v>0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3">
        <v>0</v>
      </c>
      <c r="AQ29" s="3">
        <v>0.5</v>
      </c>
    </row>
    <row r="30" spans="1:43" ht="18" customHeight="1" x14ac:dyDescent="0.3">
      <c r="A30" s="33">
        <f t="shared" si="0"/>
        <v>1969</v>
      </c>
      <c r="B30" s="6"/>
      <c r="C30" s="6"/>
      <c r="D30" s="12"/>
      <c r="E30" s="12"/>
      <c r="F30" s="6"/>
      <c r="G30" s="12"/>
      <c r="H30" s="6"/>
      <c r="I30" s="6"/>
      <c r="J30" s="12"/>
      <c r="K30" s="12"/>
      <c r="L30" s="6"/>
      <c r="M30" s="12"/>
      <c r="N30" s="6"/>
      <c r="O30" s="12"/>
      <c r="P30" s="6">
        <v>-0.12</v>
      </c>
      <c r="Q30" s="6"/>
      <c r="R30" s="12"/>
      <c r="S30" s="6"/>
      <c r="V30" s="4">
        <v>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3">
        <v>0</v>
      </c>
      <c r="AQ30" s="3">
        <v>0.5</v>
      </c>
    </row>
    <row r="31" spans="1:43" ht="18" customHeight="1" x14ac:dyDescent="0.3">
      <c r="A31" s="33">
        <f t="shared" si="0"/>
        <v>1970</v>
      </c>
      <c r="B31" s="6">
        <v>-0.13136911442795188</v>
      </c>
      <c r="C31" s="6">
        <v>-0.12552322920933809</v>
      </c>
      <c r="D31" s="12"/>
      <c r="E31" s="12"/>
      <c r="F31" s="12"/>
      <c r="G31" s="12"/>
      <c r="H31" s="6">
        <v>-0.12041227868783907</v>
      </c>
      <c r="I31" s="6">
        <v>-0.12496307427742773</v>
      </c>
      <c r="J31" s="12"/>
      <c r="K31" s="12"/>
      <c r="L31" s="12"/>
      <c r="M31" s="12"/>
      <c r="N31" s="6">
        <v>-1.6105491348971129E-2</v>
      </c>
      <c r="O31" s="12"/>
      <c r="P31" s="12"/>
      <c r="Q31" s="6">
        <v>0.13585031585127882</v>
      </c>
      <c r="R31" s="12"/>
      <c r="S31" s="12"/>
      <c r="V31" s="4">
        <v>0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3">
        <v>0</v>
      </c>
      <c r="AQ31" s="3">
        <v>0.5</v>
      </c>
    </row>
    <row r="32" spans="1:43" ht="18" customHeight="1" x14ac:dyDescent="0.3">
      <c r="A32" s="33">
        <f t="shared" si="0"/>
        <v>1971</v>
      </c>
      <c r="B32" s="6"/>
      <c r="C32" s="6"/>
      <c r="D32" s="12"/>
      <c r="E32" s="12"/>
      <c r="F32" s="6"/>
      <c r="G32" s="12"/>
      <c r="H32" s="6"/>
      <c r="I32" s="6"/>
      <c r="J32" s="12"/>
      <c r="K32" s="12"/>
      <c r="L32" s="6"/>
      <c r="M32" s="12"/>
      <c r="N32" s="6"/>
      <c r="O32" s="12"/>
      <c r="P32" s="6"/>
      <c r="Q32" s="6"/>
      <c r="R32" s="12"/>
      <c r="S32" s="6"/>
      <c r="V32" s="4">
        <v>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3">
        <v>0</v>
      </c>
      <c r="AQ32" s="3">
        <v>0.5</v>
      </c>
    </row>
    <row r="33" spans="1:43" ht="18" customHeight="1" x14ac:dyDescent="0.3">
      <c r="A33" s="33">
        <f t="shared" si="0"/>
        <v>1972</v>
      </c>
      <c r="B33" s="6"/>
      <c r="C33" s="6"/>
      <c r="D33" s="6">
        <v>-1.602046272225733E-2</v>
      </c>
      <c r="E33" s="6">
        <v>2.60667529411393E-2</v>
      </c>
      <c r="F33" s="6"/>
      <c r="G33" s="12"/>
      <c r="H33" s="6"/>
      <c r="I33" s="6"/>
      <c r="J33" s="6">
        <v>-3.292774030138737E-2</v>
      </c>
      <c r="K33" s="6">
        <v>6.1945932999420954E-3</v>
      </c>
      <c r="L33" s="6"/>
      <c r="M33" s="12"/>
      <c r="N33" s="6"/>
      <c r="O33" s="6">
        <v>6.7893123969995389E-2</v>
      </c>
      <c r="P33" s="6"/>
      <c r="Q33" s="6"/>
      <c r="R33" s="6">
        <v>0.12131029197255619</v>
      </c>
      <c r="S33" s="6"/>
      <c r="T33" s="4"/>
      <c r="U33" s="4"/>
      <c r="V33" s="4">
        <v>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3">
        <v>0</v>
      </c>
      <c r="AQ33" s="3">
        <v>0.5</v>
      </c>
    </row>
    <row r="34" spans="1:43" ht="18" customHeight="1" x14ac:dyDescent="0.3">
      <c r="A34" s="33">
        <f t="shared" si="0"/>
        <v>1973</v>
      </c>
      <c r="B34" s="6"/>
      <c r="C34" s="6"/>
      <c r="D34" s="12"/>
      <c r="E34" s="12"/>
      <c r="F34" s="6">
        <v>-4.2147935952964795E-2</v>
      </c>
      <c r="G34" s="6">
        <v>-7.3831413932422749E-3</v>
      </c>
      <c r="H34" s="6"/>
      <c r="I34" s="6"/>
      <c r="J34" s="12"/>
      <c r="K34" s="12"/>
      <c r="L34" s="6">
        <v>-3.8651371703616988E-2</v>
      </c>
      <c r="M34" s="6">
        <v>-4.3797670998097418E-3</v>
      </c>
      <c r="N34" s="6"/>
      <c r="O34" s="12"/>
      <c r="P34" s="6">
        <v>-7.3247194290161133E-2</v>
      </c>
      <c r="Q34" s="6"/>
      <c r="R34" s="12"/>
      <c r="S34" s="6">
        <v>0.28782294915128837</v>
      </c>
      <c r="V34" s="4">
        <v>0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3">
        <v>0</v>
      </c>
      <c r="AQ34" s="3">
        <v>0.5</v>
      </c>
    </row>
    <row r="35" spans="1:43" ht="18" customHeight="1" x14ac:dyDescent="0.3">
      <c r="A35" s="33">
        <f t="shared" si="0"/>
        <v>1974</v>
      </c>
      <c r="B35" s="6">
        <v>-9.8289912033994786E-2</v>
      </c>
      <c r="C35" s="6">
        <v>-8.7274459238508684E-2</v>
      </c>
      <c r="D35" s="12"/>
      <c r="E35" s="12"/>
      <c r="F35" s="6">
        <v>-1.8057982981227599E-3</v>
      </c>
      <c r="G35" s="6">
        <v>1.2642656406440786E-2</v>
      </c>
      <c r="H35" s="6">
        <v>-8.6052673913162597E-2</v>
      </c>
      <c r="I35" s="6">
        <v>-9.2685074498900691E-2</v>
      </c>
      <c r="J35" s="12"/>
      <c r="K35" s="12"/>
      <c r="L35" s="6">
        <v>8.0515281483861667E-4</v>
      </c>
      <c r="M35" s="6">
        <v>1.5448518846923887E-2</v>
      </c>
      <c r="N35" s="6">
        <v>-3.4954111569400592E-2</v>
      </c>
      <c r="O35" s="12"/>
      <c r="P35" s="6">
        <v>-9.6435457468032837E-2</v>
      </c>
      <c r="Q35" s="6">
        <v>0.14701996616872565</v>
      </c>
      <c r="R35" s="12"/>
      <c r="S35" s="6">
        <v>0.25569703632390861</v>
      </c>
      <c r="V35" s="4">
        <v>0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3">
        <v>0</v>
      </c>
      <c r="AQ35" s="3">
        <v>0.5</v>
      </c>
    </row>
    <row r="36" spans="1:43" ht="18" customHeight="1" x14ac:dyDescent="0.3">
      <c r="A36" s="33">
        <f t="shared" si="0"/>
        <v>1975</v>
      </c>
      <c r="B36" s="6"/>
      <c r="C36" s="6"/>
      <c r="D36" s="12"/>
      <c r="E36" s="12"/>
      <c r="F36" s="6"/>
      <c r="G36" s="12"/>
      <c r="H36" s="6"/>
      <c r="I36" s="6"/>
      <c r="J36" s="12"/>
      <c r="K36" s="12"/>
      <c r="L36" s="6"/>
      <c r="M36" s="12"/>
      <c r="N36" s="6"/>
      <c r="O36" s="12"/>
      <c r="P36" s="6"/>
      <c r="Q36" s="6"/>
      <c r="R36" s="12"/>
      <c r="S36" s="6"/>
      <c r="V36" s="4">
        <v>0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3">
        <v>0</v>
      </c>
      <c r="AQ36" s="3">
        <v>0.5</v>
      </c>
    </row>
    <row r="37" spans="1:43" ht="18" customHeight="1" x14ac:dyDescent="0.3">
      <c r="A37" s="33">
        <f t="shared" si="0"/>
        <v>1976</v>
      </c>
      <c r="B37" s="6"/>
      <c r="C37" s="6"/>
      <c r="D37" s="6">
        <v>-4.8564801180830064E-2</v>
      </c>
      <c r="E37" s="6">
        <v>1.7945280284057976E-2</v>
      </c>
      <c r="F37" s="6"/>
      <c r="G37" s="12"/>
      <c r="H37" s="6"/>
      <c r="I37" s="6"/>
      <c r="J37" s="6">
        <v>-6.3333028569046657E-2</v>
      </c>
      <c r="K37" s="6">
        <v>2.2590976419891561E-3</v>
      </c>
      <c r="L37" s="6"/>
      <c r="M37" s="12"/>
      <c r="N37" s="6"/>
      <c r="O37" s="6">
        <v>4.2491418168097282E-2</v>
      </c>
      <c r="P37" s="6"/>
      <c r="Q37" s="6"/>
      <c r="R37" s="6">
        <v>3.9455795532605219E-2</v>
      </c>
      <c r="S37" s="6"/>
      <c r="T37" s="4"/>
      <c r="U37" s="4"/>
      <c r="V37" s="4">
        <v>0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3">
        <v>0</v>
      </c>
      <c r="AQ37" s="3">
        <v>0.5</v>
      </c>
    </row>
    <row r="38" spans="1:43" ht="18" customHeight="1" x14ac:dyDescent="0.3">
      <c r="A38" s="33">
        <f t="shared" si="0"/>
        <v>1977</v>
      </c>
      <c r="B38" s="6"/>
      <c r="C38" s="6"/>
      <c r="D38" s="12"/>
      <c r="E38" s="12"/>
      <c r="F38" s="6"/>
      <c r="G38" s="12"/>
      <c r="H38" s="6"/>
      <c r="I38" s="6"/>
      <c r="J38" s="12"/>
      <c r="K38" s="12"/>
      <c r="L38" s="6"/>
      <c r="M38" s="12"/>
      <c r="N38" s="6"/>
      <c r="O38" s="12"/>
      <c r="P38" s="6"/>
      <c r="Q38" s="6"/>
      <c r="R38" s="12"/>
      <c r="S38" s="6"/>
      <c r="V38" s="4">
        <v>0</v>
      </c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3">
        <v>0</v>
      </c>
      <c r="AQ38" s="3">
        <v>0.5</v>
      </c>
    </row>
    <row r="39" spans="1:43" ht="18" customHeight="1" x14ac:dyDescent="0.3">
      <c r="A39" s="33">
        <f t="shared" ref="A39:A70" si="1">A38+1</f>
        <v>1978</v>
      </c>
      <c r="B39" s="6"/>
      <c r="C39" s="6"/>
      <c r="D39" s="12"/>
      <c r="E39" s="12"/>
      <c r="F39" s="6">
        <v>-1.7165073737302101E-2</v>
      </c>
      <c r="G39" s="6">
        <v>-3.9151105481598537E-3</v>
      </c>
      <c r="H39" s="6"/>
      <c r="I39" s="6"/>
      <c r="J39" s="12"/>
      <c r="K39" s="12"/>
      <c r="L39" s="6">
        <v>-1.3074857960086228E-2</v>
      </c>
      <c r="M39" s="6">
        <v>-4.909991749831432E-4</v>
      </c>
      <c r="N39" s="6"/>
      <c r="O39" s="12"/>
      <c r="P39" s="6">
        <v>-6.3370499999999996E-2</v>
      </c>
      <c r="Q39" s="6"/>
      <c r="R39" s="12"/>
      <c r="S39" s="6">
        <v>0.29926204016280217</v>
      </c>
      <c r="V39" s="4">
        <v>0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3">
        <v>0</v>
      </c>
      <c r="AQ39" s="3">
        <v>0.5</v>
      </c>
    </row>
    <row r="40" spans="1:43" ht="18" customHeight="1" x14ac:dyDescent="0.3">
      <c r="A40" s="33">
        <f t="shared" si="1"/>
        <v>1979</v>
      </c>
      <c r="B40" s="6">
        <v>-0.13671316038834211</v>
      </c>
      <c r="C40" s="6">
        <v>-0.14364282709454085</v>
      </c>
      <c r="D40" s="12"/>
      <c r="E40" s="12"/>
      <c r="F40" s="6"/>
      <c r="G40" s="12"/>
      <c r="H40" s="6">
        <v>-0.14260765540007886</v>
      </c>
      <c r="I40" s="6">
        <v>-0.15594557835577402</v>
      </c>
      <c r="J40" s="12"/>
      <c r="K40" s="12"/>
      <c r="L40" s="6"/>
      <c r="M40" s="12"/>
      <c r="N40" s="6">
        <v>-2.2839877831759309E-2</v>
      </c>
      <c r="O40" s="12"/>
      <c r="P40" s="6"/>
      <c r="Q40" s="6">
        <v>7.8046147265387292E-2</v>
      </c>
      <c r="R40" s="12"/>
      <c r="S40" s="6"/>
      <c r="V40" s="4">
        <v>0</v>
      </c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3">
        <v>0</v>
      </c>
      <c r="AQ40" s="3">
        <v>0.5</v>
      </c>
    </row>
    <row r="41" spans="1:43" ht="18" customHeight="1" x14ac:dyDescent="0.3">
      <c r="A41" s="33">
        <f t="shared" si="1"/>
        <v>1980</v>
      </c>
      <c r="B41" s="6"/>
      <c r="C41" s="6"/>
      <c r="D41" s="6">
        <v>-9.4591440180965686E-3</v>
      </c>
      <c r="E41" s="6">
        <v>9.5466905190456808E-2</v>
      </c>
      <c r="F41" s="6"/>
      <c r="G41" s="12"/>
      <c r="H41" s="6"/>
      <c r="I41" s="6"/>
      <c r="J41" s="6">
        <v>-5.9857331207570086E-2</v>
      </c>
      <c r="K41" s="6">
        <v>3.7196086393071329E-2</v>
      </c>
      <c r="L41" s="6"/>
      <c r="M41" s="12"/>
      <c r="N41" s="6"/>
      <c r="O41" s="6">
        <v>7.6411472887520593E-2</v>
      </c>
      <c r="P41" s="6"/>
      <c r="Q41" s="6"/>
      <c r="R41" s="6">
        <v>-4.9557006155978127E-2</v>
      </c>
      <c r="S41" s="6"/>
      <c r="T41" s="4"/>
      <c r="U41" s="4"/>
      <c r="V41" s="4">
        <v>0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3">
        <v>0</v>
      </c>
      <c r="AQ41" s="3">
        <v>0.5</v>
      </c>
    </row>
    <row r="42" spans="1:43" ht="18" customHeight="1" x14ac:dyDescent="0.3">
      <c r="A42" s="33">
        <f t="shared" si="1"/>
        <v>1981</v>
      </c>
      <c r="B42" s="6"/>
      <c r="C42" s="6"/>
      <c r="D42" s="12"/>
      <c r="E42" s="12"/>
      <c r="F42" s="6">
        <v>-2.1298170799642635E-2</v>
      </c>
      <c r="G42" s="12"/>
      <c r="H42" s="6"/>
      <c r="I42" s="6"/>
      <c r="J42" s="12"/>
      <c r="K42" s="12"/>
      <c r="L42" s="6">
        <v>-1.0000000000000009E-2</v>
      </c>
      <c r="M42" s="12"/>
      <c r="N42" s="6"/>
      <c r="O42" s="12"/>
      <c r="P42" s="6">
        <v>-7.0000000000000062E-2</v>
      </c>
      <c r="Q42" s="6"/>
      <c r="R42" s="12"/>
      <c r="S42" s="6">
        <v>0.22999999999999998</v>
      </c>
      <c r="V42" s="4">
        <v>0</v>
      </c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3">
        <v>0</v>
      </c>
      <c r="AQ42" s="3">
        <v>0.5</v>
      </c>
    </row>
    <row r="43" spans="1:43" ht="18" customHeight="1" x14ac:dyDescent="0.3">
      <c r="A43" s="33">
        <f t="shared" si="1"/>
        <v>1982</v>
      </c>
      <c r="B43" s="6"/>
      <c r="C43" s="6"/>
      <c r="D43" s="12"/>
      <c r="E43" s="12"/>
      <c r="F43" s="6"/>
      <c r="G43" s="12"/>
      <c r="H43" s="6"/>
      <c r="I43" s="6"/>
      <c r="J43" s="12"/>
      <c r="K43" s="12"/>
      <c r="L43" s="6"/>
      <c r="M43" s="12"/>
      <c r="N43" s="6"/>
      <c r="O43" s="12"/>
      <c r="P43" s="6"/>
      <c r="Q43" s="6"/>
      <c r="R43" s="12"/>
      <c r="S43" s="6"/>
      <c r="V43" s="4">
        <v>0</v>
      </c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3">
        <v>0</v>
      </c>
      <c r="AQ43" s="3">
        <v>0.5</v>
      </c>
    </row>
    <row r="44" spans="1:43" ht="18" customHeight="1" x14ac:dyDescent="0.3">
      <c r="A44" s="33">
        <f t="shared" si="1"/>
        <v>1983</v>
      </c>
      <c r="B44" s="6">
        <v>-9.9897823077757783E-2</v>
      </c>
      <c r="C44" s="6">
        <v>-7.7777629577689369E-2</v>
      </c>
      <c r="D44" s="12"/>
      <c r="E44" s="12"/>
      <c r="F44" s="6"/>
      <c r="G44" s="12"/>
      <c r="H44" s="6">
        <v>-0.15845048044462096</v>
      </c>
      <c r="I44" s="6">
        <v>-0.13476871626939346</v>
      </c>
      <c r="J44" s="12"/>
      <c r="K44" s="12"/>
      <c r="L44" s="6"/>
      <c r="M44" s="12"/>
      <c r="N44" s="6">
        <v>-3.0941595615101607E-2</v>
      </c>
      <c r="O44" s="12"/>
      <c r="P44" s="6"/>
      <c r="Q44" s="6">
        <v>7.3509801023141655E-2</v>
      </c>
      <c r="R44" s="12"/>
      <c r="S44" s="6"/>
      <c r="V44" s="4">
        <v>0</v>
      </c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3">
        <v>0</v>
      </c>
      <c r="AQ44" s="3">
        <v>0.5</v>
      </c>
    </row>
    <row r="45" spans="1:43" ht="18" customHeight="1" x14ac:dyDescent="0.3">
      <c r="A45" s="33">
        <f t="shared" si="1"/>
        <v>1984</v>
      </c>
      <c r="B45" s="6"/>
      <c r="C45" s="6"/>
      <c r="D45" s="6">
        <v>8.7187577106009641E-3</v>
      </c>
      <c r="E45" s="6">
        <v>9.0635717441433603E-2</v>
      </c>
      <c r="F45" s="6"/>
      <c r="G45" s="12"/>
      <c r="H45" s="6"/>
      <c r="I45" s="6"/>
      <c r="J45" s="6">
        <v>-2.547191112111875E-2</v>
      </c>
      <c r="K45" s="6">
        <v>5.844026402183311E-2</v>
      </c>
      <c r="L45" s="6"/>
      <c r="M45" s="12"/>
      <c r="N45" s="6"/>
      <c r="O45" s="6">
        <v>7.5463720858611943E-2</v>
      </c>
      <c r="P45" s="6"/>
      <c r="Q45" s="6"/>
      <c r="R45" s="6">
        <v>-1.7948959575065024E-2</v>
      </c>
      <c r="S45" s="6"/>
      <c r="T45" s="4"/>
      <c r="U45" s="4"/>
      <c r="V45" s="4">
        <v>0</v>
      </c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3">
        <v>0</v>
      </c>
      <c r="AQ45" s="3">
        <v>0.5</v>
      </c>
    </row>
    <row r="46" spans="1:43" ht="18" customHeight="1" x14ac:dyDescent="0.3">
      <c r="A46" s="33">
        <f t="shared" si="1"/>
        <v>1985</v>
      </c>
      <c r="B46" s="6"/>
      <c r="C46" s="6"/>
      <c r="D46" s="12"/>
      <c r="E46" s="12"/>
      <c r="F46" s="6"/>
      <c r="G46" s="12"/>
      <c r="H46" s="6"/>
      <c r="I46" s="6"/>
      <c r="J46" s="12"/>
      <c r="K46" s="12"/>
      <c r="L46" s="6"/>
      <c r="M46" s="12"/>
      <c r="N46" s="6"/>
      <c r="O46" s="12"/>
      <c r="P46" s="6"/>
      <c r="Q46" s="6"/>
      <c r="R46" s="12"/>
      <c r="S46" s="6"/>
      <c r="V46" s="4">
        <v>0</v>
      </c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3">
        <v>0</v>
      </c>
      <c r="AQ46" s="3">
        <v>0.5</v>
      </c>
    </row>
    <row r="47" spans="1:43" ht="18" customHeight="1" x14ac:dyDescent="0.3">
      <c r="A47" s="33">
        <f t="shared" si="1"/>
        <v>1986</v>
      </c>
      <c r="B47" s="6"/>
      <c r="C47" s="6"/>
      <c r="D47" s="12"/>
      <c r="E47" s="12"/>
      <c r="F47" s="6">
        <v>-2.3879683999072907E-2</v>
      </c>
      <c r="G47" s="6">
        <v>2.779637320603837E-2</v>
      </c>
      <c r="H47" s="6"/>
      <c r="I47" s="6"/>
      <c r="J47" s="12"/>
      <c r="K47" s="12"/>
      <c r="L47" s="6">
        <v>-1.667172897664615E-2</v>
      </c>
      <c r="M47" s="6">
        <v>2.4090671501528247E-2</v>
      </c>
      <c r="N47" s="6"/>
      <c r="O47" s="12"/>
      <c r="P47" s="6">
        <v>-2.1458029747009201E-2</v>
      </c>
      <c r="Q47" s="6"/>
      <c r="R47" s="12"/>
      <c r="S47" s="6">
        <v>0.14560212694159502</v>
      </c>
      <c r="V47" s="4">
        <v>0</v>
      </c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3">
        <v>0</v>
      </c>
      <c r="AQ47" s="3">
        <v>0.5</v>
      </c>
    </row>
    <row r="48" spans="1:43" ht="18" customHeight="1" x14ac:dyDescent="0.3">
      <c r="A48" s="33">
        <f t="shared" si="1"/>
        <v>1987</v>
      </c>
      <c r="B48" s="6">
        <v>-8.5927296206867801E-2</v>
      </c>
      <c r="C48" s="6">
        <v>1.3226379805690955E-2</v>
      </c>
      <c r="D48" s="12"/>
      <c r="E48" s="12"/>
      <c r="F48" s="6"/>
      <c r="G48" s="6"/>
      <c r="H48" s="6">
        <v>-0.15331482591832798</v>
      </c>
      <c r="I48" s="6">
        <v>-5.7867876527256584E-2</v>
      </c>
      <c r="J48" s="12"/>
      <c r="K48" s="12"/>
      <c r="L48" s="6"/>
      <c r="M48" s="6"/>
      <c r="N48" s="6">
        <v>-3.2583956642887386E-2</v>
      </c>
      <c r="O48" s="12"/>
      <c r="P48" s="6"/>
      <c r="Q48" s="6">
        <v>0.10150842984257144</v>
      </c>
      <c r="R48" s="12"/>
      <c r="S48" s="6"/>
      <c r="V48" s="4">
        <v>0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3">
        <v>0</v>
      </c>
      <c r="AQ48" s="3">
        <v>0.5</v>
      </c>
    </row>
    <row r="49" spans="1:43" ht="18" customHeight="1" x14ac:dyDescent="0.3">
      <c r="A49" s="33">
        <f t="shared" si="1"/>
        <v>1988</v>
      </c>
      <c r="B49" s="6"/>
      <c r="C49" s="6"/>
      <c r="D49" s="6">
        <v>6.154135379715181E-3</v>
      </c>
      <c r="E49" s="6">
        <v>7.7442963746743101E-2</v>
      </c>
      <c r="F49" s="6">
        <v>-4.0685331553834456E-2</v>
      </c>
      <c r="G49" s="6">
        <v>1.3688632742102309E-2</v>
      </c>
      <c r="H49" s="6"/>
      <c r="I49" s="6"/>
      <c r="J49" s="6">
        <v>-6.6425167418196096E-2</v>
      </c>
      <c r="K49" s="6">
        <v>9.2170674873077885E-3</v>
      </c>
      <c r="L49" s="6">
        <v>-3.4517667825063603E-2</v>
      </c>
      <c r="M49" s="6">
        <v>7.6928459560543939E-3</v>
      </c>
      <c r="N49" s="6"/>
      <c r="O49" s="6">
        <v>6.4531135184079325E-2</v>
      </c>
      <c r="P49" s="6">
        <v>1.1541068553924561E-2</v>
      </c>
      <c r="Q49" s="6"/>
      <c r="R49" s="6">
        <v>3.5610116764166061E-3</v>
      </c>
      <c r="S49" s="6">
        <v>0.15652658664461272</v>
      </c>
      <c r="T49" s="4"/>
      <c r="U49" s="4"/>
      <c r="V49" s="4">
        <v>0</v>
      </c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3">
        <v>0</v>
      </c>
      <c r="AQ49" s="3">
        <v>0.5</v>
      </c>
    </row>
    <row r="50" spans="1:43" ht="18" customHeight="1" x14ac:dyDescent="0.3">
      <c r="A50" s="33">
        <f t="shared" si="1"/>
        <v>1989</v>
      </c>
      <c r="B50" s="6"/>
      <c r="C50" s="6"/>
      <c r="D50" s="12"/>
      <c r="E50" s="12"/>
      <c r="F50" s="6"/>
      <c r="G50" s="12"/>
      <c r="H50" s="6"/>
      <c r="I50" s="6"/>
      <c r="J50" s="12"/>
      <c r="K50" s="12"/>
      <c r="L50" s="6"/>
      <c r="M50" s="12"/>
      <c r="N50" s="6"/>
      <c r="O50" s="12"/>
      <c r="P50" s="6"/>
      <c r="Q50" s="6"/>
      <c r="R50" s="12"/>
      <c r="S50" s="6"/>
      <c r="V50" s="4">
        <v>0</v>
      </c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3">
        <v>0</v>
      </c>
      <c r="AQ50" s="3">
        <v>0.5</v>
      </c>
    </row>
    <row r="51" spans="1:43" ht="18" customHeight="1" x14ac:dyDescent="0.3">
      <c r="A51" s="33">
        <f t="shared" si="1"/>
        <v>1990</v>
      </c>
      <c r="B51" s="6"/>
      <c r="C51" s="6"/>
      <c r="D51" s="12"/>
      <c r="E51" s="12"/>
      <c r="F51" s="6"/>
      <c r="G51" s="12"/>
      <c r="H51" s="6"/>
      <c r="I51" s="6"/>
      <c r="J51" s="12"/>
      <c r="K51" s="12"/>
      <c r="L51" s="6"/>
      <c r="M51" s="12"/>
      <c r="N51" s="6"/>
      <c r="O51" s="12"/>
      <c r="P51" s="6"/>
      <c r="Q51" s="6"/>
      <c r="R51" s="12"/>
      <c r="S51" s="6"/>
      <c r="V51" s="4">
        <v>0</v>
      </c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3">
        <v>0</v>
      </c>
      <c r="AQ51" s="3">
        <v>0.5</v>
      </c>
    </row>
    <row r="52" spans="1:43" ht="18" customHeight="1" x14ac:dyDescent="0.3">
      <c r="A52" s="33">
        <f t="shared" si="1"/>
        <v>1991</v>
      </c>
      <c r="B52" s="6"/>
      <c r="C52" s="6"/>
      <c r="D52" s="12"/>
      <c r="E52" s="12"/>
      <c r="F52" s="6"/>
      <c r="G52" s="12"/>
      <c r="H52" s="6"/>
      <c r="I52" s="6"/>
      <c r="J52" s="12"/>
      <c r="K52" s="12"/>
      <c r="L52" s="6"/>
      <c r="M52" s="12"/>
      <c r="N52" s="6"/>
      <c r="O52" s="12"/>
      <c r="P52" s="6"/>
      <c r="Q52" s="6"/>
      <c r="R52" s="12"/>
      <c r="S52" s="6"/>
      <c r="V52" s="4">
        <v>0</v>
      </c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3">
        <v>0</v>
      </c>
      <c r="AQ52" s="3">
        <v>0.5</v>
      </c>
    </row>
    <row r="53" spans="1:43" ht="18" customHeight="1" x14ac:dyDescent="0.3">
      <c r="A53" s="33">
        <f t="shared" si="1"/>
        <v>1992</v>
      </c>
      <c r="B53" s="6">
        <v>-7.8612176515548346E-2</v>
      </c>
      <c r="C53" s="6">
        <v>2.0071415425251121E-2</v>
      </c>
      <c r="D53" s="6">
        <v>3.3406484383323456E-2</v>
      </c>
      <c r="E53" s="6">
        <v>0.10235924584424844</v>
      </c>
      <c r="F53" s="6"/>
      <c r="G53" s="12"/>
      <c r="H53" s="6">
        <v>-0.16147735853996176</v>
      </c>
      <c r="I53" s="6">
        <v>-7.2259248333121542E-2</v>
      </c>
      <c r="J53" s="6">
        <v>-6.2039117163253464E-2</v>
      </c>
      <c r="K53" s="6">
        <v>1.0708624332077817E-2</v>
      </c>
      <c r="L53" s="6"/>
      <c r="M53" s="12"/>
      <c r="N53" s="6">
        <v>-4.0069606822605228E-2</v>
      </c>
      <c r="O53" s="6">
        <v>6.4157547886034519E-2</v>
      </c>
      <c r="P53" s="6"/>
      <c r="Q53" s="6">
        <v>5.5734605984127855E-2</v>
      </c>
      <c r="R53" s="6">
        <v>2.230476790360399E-2</v>
      </c>
      <c r="S53" s="6"/>
      <c r="T53" s="4"/>
      <c r="U53" s="4"/>
      <c r="V53" s="4">
        <v>0</v>
      </c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3">
        <v>0</v>
      </c>
      <c r="AQ53" s="3">
        <v>0.5</v>
      </c>
    </row>
    <row r="54" spans="1:43" ht="18" customHeight="1" x14ac:dyDescent="0.3">
      <c r="A54" s="33">
        <f t="shared" si="1"/>
        <v>1993</v>
      </c>
      <c r="B54" s="6"/>
      <c r="C54" s="6"/>
      <c r="D54" s="12"/>
      <c r="E54" s="12"/>
      <c r="F54" s="6">
        <v>7.5330563710883702E-2</v>
      </c>
      <c r="G54" s="6">
        <v>9.9520455318155274E-2</v>
      </c>
      <c r="H54" s="6"/>
      <c r="I54" s="6"/>
      <c r="J54" s="12"/>
      <c r="K54" s="12"/>
      <c r="L54" s="6">
        <v>5.0383728387124405E-2</v>
      </c>
      <c r="M54" s="6">
        <v>8.0805056053531416E-2</v>
      </c>
      <c r="N54" s="6"/>
      <c r="O54" s="12"/>
      <c r="P54" s="6">
        <v>-7.7021420001983643E-3</v>
      </c>
      <c r="Q54" s="6"/>
      <c r="R54" s="12"/>
      <c r="S54" s="6">
        <v>9.5157112106837471E-2</v>
      </c>
      <c r="V54" s="4">
        <v>0</v>
      </c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3">
        <v>0</v>
      </c>
      <c r="AQ54" s="3">
        <v>0.5</v>
      </c>
    </row>
    <row r="55" spans="1:43" ht="18" customHeight="1" x14ac:dyDescent="0.3">
      <c r="A55" s="33">
        <f t="shared" si="1"/>
        <v>1994</v>
      </c>
      <c r="B55" s="6"/>
      <c r="C55" s="6"/>
      <c r="D55" s="12"/>
      <c r="E55" s="12"/>
      <c r="F55" s="6"/>
      <c r="G55" s="6"/>
      <c r="H55" s="6"/>
      <c r="I55" s="6"/>
      <c r="J55" s="12"/>
      <c r="K55" s="12"/>
      <c r="L55" s="6"/>
      <c r="M55" s="6"/>
      <c r="N55" s="6"/>
      <c r="O55" s="12"/>
      <c r="P55" s="6"/>
      <c r="Q55" s="6"/>
      <c r="R55" s="12"/>
      <c r="S55" s="6"/>
      <c r="V55" s="4">
        <v>0</v>
      </c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3">
        <v>0</v>
      </c>
      <c r="AQ55" s="3">
        <v>0.5</v>
      </c>
    </row>
    <row r="56" spans="1:43" ht="18" customHeight="1" x14ac:dyDescent="0.3">
      <c r="A56" s="33">
        <f t="shared" si="1"/>
        <v>1995</v>
      </c>
      <c r="B56" s="6"/>
      <c r="C56" s="6"/>
      <c r="D56" s="12"/>
      <c r="E56" s="12"/>
      <c r="F56" s="6">
        <v>5.0120077830627219E-2</v>
      </c>
      <c r="G56" s="6">
        <v>8.4843068882572134E-2</v>
      </c>
      <c r="H56" s="6"/>
      <c r="I56" s="6"/>
      <c r="J56" s="12"/>
      <c r="K56" s="12"/>
      <c r="L56" s="6">
        <v>2.3673499917834517E-2</v>
      </c>
      <c r="M56" s="6">
        <v>6.2946246936601724E-2</v>
      </c>
      <c r="N56" s="6"/>
      <c r="O56" s="12"/>
      <c r="P56" s="6">
        <v>-3.0770741403102875E-2</v>
      </c>
      <c r="Q56" s="6"/>
      <c r="R56" s="12"/>
      <c r="S56" s="6">
        <v>0.10615043446809619</v>
      </c>
      <c r="V56" s="4">
        <v>0</v>
      </c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3">
        <v>0</v>
      </c>
      <c r="AQ56" s="3">
        <v>0.5</v>
      </c>
    </row>
    <row r="57" spans="1:43" ht="18" customHeight="1" x14ac:dyDescent="0.3">
      <c r="A57" s="33">
        <f t="shared" si="1"/>
        <v>1996</v>
      </c>
      <c r="B57" s="6"/>
      <c r="C57" s="6"/>
      <c r="D57" s="6">
        <v>-6.9116294917314003E-3</v>
      </c>
      <c r="E57" s="6">
        <v>3.6280996526893643E-2</v>
      </c>
      <c r="F57" s="6"/>
      <c r="G57" s="6"/>
      <c r="H57" s="6"/>
      <c r="I57" s="6"/>
      <c r="J57" s="6">
        <v>-8.9108032306094875E-2</v>
      </c>
      <c r="K57" s="6">
        <v>7.2001231297026888E-3</v>
      </c>
      <c r="L57" s="6"/>
      <c r="M57" s="6"/>
      <c r="N57" s="6"/>
      <c r="O57" s="6">
        <v>6.8684478900632243E-2</v>
      </c>
      <c r="P57" s="6"/>
      <c r="Q57" s="6"/>
      <c r="R57" s="6">
        <v>8.3417795629750421E-3</v>
      </c>
      <c r="S57" s="6"/>
      <c r="T57" s="4"/>
      <c r="U57" s="4"/>
      <c r="V57" s="4">
        <v>0</v>
      </c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3">
        <v>0</v>
      </c>
      <c r="AQ57" s="3">
        <v>0.5</v>
      </c>
    </row>
    <row r="58" spans="1:43" ht="18" customHeight="1" x14ac:dyDescent="0.3">
      <c r="A58" s="33">
        <f t="shared" si="1"/>
        <v>1997</v>
      </c>
      <c r="B58" s="6">
        <v>-2.4493541625568424E-2</v>
      </c>
      <c r="C58" s="6">
        <v>1.1634987214227219E-2</v>
      </c>
      <c r="D58" s="12"/>
      <c r="E58" s="12"/>
      <c r="F58" s="6">
        <v>5.405683942710246E-2</v>
      </c>
      <c r="G58" s="6"/>
      <c r="H58" s="6">
        <v>-0.10271699389794763</v>
      </c>
      <c r="I58" s="6">
        <v>-6.4229360743714797E-2</v>
      </c>
      <c r="J58" s="12"/>
      <c r="K58" s="12"/>
      <c r="L58" s="6">
        <v>1.9250571046965037E-2</v>
      </c>
      <c r="M58" s="6"/>
      <c r="N58" s="6">
        <v>-3.2485241837823031E-2</v>
      </c>
      <c r="O58" s="12"/>
      <c r="P58" s="6">
        <v>-7.1627497673034668E-3</v>
      </c>
      <c r="Q58" s="6">
        <v>0.11909385894910682</v>
      </c>
      <c r="R58" s="12"/>
      <c r="S58" s="6">
        <v>0.15668960341088622</v>
      </c>
      <c r="V58" s="4">
        <v>0</v>
      </c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3">
        <v>0</v>
      </c>
      <c r="AQ58" s="3">
        <v>0.5</v>
      </c>
    </row>
    <row r="59" spans="1:43" ht="18" customHeight="1" x14ac:dyDescent="0.3">
      <c r="A59" s="33">
        <f t="shared" si="1"/>
        <v>1998</v>
      </c>
      <c r="B59" s="6"/>
      <c r="C59" s="6"/>
      <c r="D59" s="12"/>
      <c r="E59" s="12"/>
      <c r="F59" s="6"/>
      <c r="G59" s="12"/>
      <c r="H59" s="6"/>
      <c r="I59" s="6"/>
      <c r="J59" s="12"/>
      <c r="K59" s="12"/>
      <c r="L59" s="6"/>
      <c r="M59" s="12"/>
      <c r="N59" s="6"/>
      <c r="O59" s="12"/>
      <c r="P59" s="6"/>
      <c r="Q59" s="6"/>
      <c r="R59" s="12"/>
      <c r="S59" s="6"/>
      <c r="V59" s="4">
        <v>0</v>
      </c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3">
        <v>0</v>
      </c>
      <c r="AQ59" s="3">
        <v>0.5</v>
      </c>
    </row>
    <row r="60" spans="1:43" ht="18" customHeight="1" x14ac:dyDescent="0.3">
      <c r="A60" s="33">
        <f t="shared" si="1"/>
        <v>1999</v>
      </c>
      <c r="B60" s="6"/>
      <c r="C60" s="6"/>
      <c r="D60" s="12"/>
      <c r="E60" s="12"/>
      <c r="F60" s="6"/>
      <c r="G60" s="12"/>
      <c r="H60" s="6"/>
      <c r="I60" s="6"/>
      <c r="J60" s="12"/>
      <c r="K60" s="12"/>
      <c r="L60" s="6"/>
      <c r="M60" s="12"/>
      <c r="N60" s="6"/>
      <c r="O60" s="12"/>
      <c r="P60" s="6"/>
      <c r="Q60" s="6"/>
      <c r="R60" s="12"/>
      <c r="S60" s="6"/>
      <c r="V60" s="4">
        <v>0</v>
      </c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3">
        <v>0</v>
      </c>
      <c r="AQ60" s="3">
        <v>0.5</v>
      </c>
    </row>
    <row r="61" spans="1:43" ht="18" customHeight="1" x14ac:dyDescent="0.3">
      <c r="A61" s="33">
        <f t="shared" si="1"/>
        <v>2000</v>
      </c>
      <c r="B61" s="6"/>
      <c r="C61" s="6"/>
      <c r="D61" s="6">
        <v>2.4092598462735398E-2</v>
      </c>
      <c r="E61" s="6">
        <v>6.5183848018267487E-2</v>
      </c>
      <c r="F61" s="6"/>
      <c r="G61" s="12"/>
      <c r="H61" s="6"/>
      <c r="I61" s="6"/>
      <c r="J61" s="6">
        <v>-2.6456233952655159E-2</v>
      </c>
      <c r="K61" s="6">
        <v>6.5549788995032943E-2</v>
      </c>
      <c r="L61" s="6"/>
      <c r="M61" s="12"/>
      <c r="N61" s="6"/>
      <c r="O61" s="6">
        <v>9.1165651510916573E-2</v>
      </c>
      <c r="P61" s="6"/>
      <c r="Q61" s="6"/>
      <c r="R61" s="6">
        <v>-1.5766287907778564E-4</v>
      </c>
      <c r="S61" s="6"/>
      <c r="T61" s="4"/>
      <c r="U61" s="4"/>
      <c r="V61" s="4">
        <v>0</v>
      </c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3">
        <v>0</v>
      </c>
      <c r="AQ61" s="3">
        <v>0.5</v>
      </c>
    </row>
    <row r="62" spans="1:43" ht="18" customHeight="1" x14ac:dyDescent="0.3">
      <c r="A62" s="33">
        <f t="shared" si="1"/>
        <v>2001</v>
      </c>
      <c r="B62" s="6">
        <v>-1.043380429853126E-2</v>
      </c>
      <c r="C62" s="6">
        <v>2.6986494911956649E-2</v>
      </c>
      <c r="D62" s="12"/>
      <c r="E62" s="12"/>
      <c r="F62" s="6"/>
      <c r="G62" s="12"/>
      <c r="H62" s="6">
        <v>-6.9720722466697457E-2</v>
      </c>
      <c r="I62" s="6">
        <v>-5.0337010994723444E-2</v>
      </c>
      <c r="J62" s="12"/>
      <c r="K62" s="12"/>
      <c r="L62" s="6"/>
      <c r="M62" s="12"/>
      <c r="N62" s="6">
        <v>-2.0731586020023771E-2</v>
      </c>
      <c r="O62" s="12"/>
      <c r="P62" s="6"/>
      <c r="Q62" s="6">
        <v>0.16257895560551422</v>
      </c>
      <c r="R62" s="12"/>
      <c r="S62" s="6"/>
      <c r="V62" s="4">
        <v>0</v>
      </c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3">
        <v>0</v>
      </c>
      <c r="AQ62" s="3">
        <v>0.5</v>
      </c>
    </row>
    <row r="63" spans="1:43" ht="18" customHeight="1" x14ac:dyDescent="0.3">
      <c r="A63" s="33">
        <f t="shared" si="1"/>
        <v>2002</v>
      </c>
      <c r="B63" s="6"/>
      <c r="C63" s="6"/>
      <c r="D63" s="12"/>
      <c r="E63" s="12"/>
      <c r="F63" s="6">
        <v>9.3483255671668042E-2</v>
      </c>
      <c r="G63" s="6">
        <v>8.1818207916493482E-2</v>
      </c>
      <c r="H63" s="6"/>
      <c r="I63" s="6"/>
      <c r="J63" s="12"/>
      <c r="K63" s="12"/>
      <c r="L63" s="6">
        <v>9.8215809674401244E-2</v>
      </c>
      <c r="M63" s="6">
        <v>7.6713763160431284E-2</v>
      </c>
      <c r="N63" s="6"/>
      <c r="O63" s="12"/>
      <c r="P63" s="6">
        <v>-2.0024478435516357E-3</v>
      </c>
      <c r="Q63" s="6"/>
      <c r="R63" s="12"/>
      <c r="S63" s="6">
        <v>0.18326555012084877</v>
      </c>
      <c r="V63" s="4">
        <v>0</v>
      </c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3">
        <v>0</v>
      </c>
      <c r="AQ63" s="3">
        <v>0.5</v>
      </c>
    </row>
    <row r="64" spans="1:43" ht="18" customHeight="1" x14ac:dyDescent="0.3">
      <c r="A64" s="33">
        <f t="shared" si="1"/>
        <v>2003</v>
      </c>
      <c r="B64" s="6"/>
      <c r="C64" s="6"/>
      <c r="D64" s="12"/>
      <c r="E64" s="12"/>
      <c r="F64" s="6"/>
      <c r="G64" s="12"/>
      <c r="H64" s="6"/>
      <c r="I64" s="6"/>
      <c r="J64" s="12"/>
      <c r="K64" s="12"/>
      <c r="L64" s="6"/>
      <c r="M64" s="12"/>
      <c r="N64" s="6"/>
      <c r="O64" s="12"/>
      <c r="P64" s="6"/>
      <c r="Q64" s="6"/>
      <c r="R64" s="12"/>
      <c r="S64" s="6"/>
      <c r="V64" s="4">
        <v>0</v>
      </c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3">
        <v>0</v>
      </c>
      <c r="AQ64" s="3">
        <v>0.5</v>
      </c>
    </row>
    <row r="65" spans="1:43" ht="18" customHeight="1" x14ac:dyDescent="0.3">
      <c r="A65" s="33">
        <f t="shared" si="1"/>
        <v>2004</v>
      </c>
      <c r="B65" s="6"/>
      <c r="C65" s="6"/>
      <c r="D65" s="6">
        <v>8.0455610705385081E-2</v>
      </c>
      <c r="E65" s="6">
        <v>0.17320106772143026</v>
      </c>
      <c r="F65" s="6"/>
      <c r="G65" s="12"/>
      <c r="H65" s="6"/>
      <c r="I65" s="6"/>
      <c r="J65" s="6">
        <v>6.5450176509047192E-3</v>
      </c>
      <c r="K65" s="6">
        <v>9.3081862157777348E-2</v>
      </c>
      <c r="L65" s="6"/>
      <c r="M65" s="12"/>
      <c r="N65" s="6"/>
      <c r="O65" s="6">
        <v>6.789792440364649E-2</v>
      </c>
      <c r="P65" s="6"/>
      <c r="Q65" s="6"/>
      <c r="R65" s="6">
        <v>8.8621750885109235E-2</v>
      </c>
      <c r="S65" s="6"/>
      <c r="T65" s="4"/>
      <c r="U65" s="4"/>
      <c r="V65" s="4">
        <v>0</v>
      </c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3">
        <v>0</v>
      </c>
      <c r="AQ65" s="3">
        <v>0.5</v>
      </c>
    </row>
    <row r="66" spans="1:43" ht="18" customHeight="1" x14ac:dyDescent="0.3">
      <c r="A66" s="33">
        <f t="shared" si="1"/>
        <v>2005</v>
      </c>
      <c r="B66" s="6">
        <v>1.3398790538111618E-2</v>
      </c>
      <c r="C66" s="6">
        <v>5.3424802584164335E-2</v>
      </c>
      <c r="D66" s="12"/>
      <c r="E66" s="12"/>
      <c r="F66" s="6"/>
      <c r="G66" s="12"/>
      <c r="H66" s="6">
        <v>-2.7209167047249433E-2</v>
      </c>
      <c r="I66" s="6">
        <v>-5.1571670702604822E-5</v>
      </c>
      <c r="J66" s="12"/>
      <c r="K66" s="12"/>
      <c r="L66" s="6"/>
      <c r="M66" s="12"/>
      <c r="N66" s="6">
        <v>-8.41617474676375E-3</v>
      </c>
      <c r="O66" s="12"/>
      <c r="P66" s="6"/>
      <c r="Q66" s="6">
        <v>0.18248274049299004</v>
      </c>
      <c r="R66" s="12"/>
      <c r="S66" s="6"/>
      <c r="V66" s="4">
        <v>0</v>
      </c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3">
        <v>0</v>
      </c>
      <c r="AQ66" s="3">
        <v>0.5</v>
      </c>
    </row>
    <row r="67" spans="1:43" ht="18" customHeight="1" x14ac:dyDescent="0.3">
      <c r="A67" s="33">
        <f t="shared" si="1"/>
        <v>2006</v>
      </c>
      <c r="B67" s="6"/>
      <c r="C67" s="6"/>
      <c r="D67" s="12"/>
      <c r="E67" s="12"/>
      <c r="F67" s="6"/>
      <c r="G67" s="12"/>
      <c r="H67" s="6"/>
      <c r="I67" s="6"/>
      <c r="J67" s="12"/>
      <c r="K67" s="12"/>
      <c r="L67" s="6"/>
      <c r="M67" s="12"/>
      <c r="N67" s="6"/>
      <c r="O67" s="12"/>
      <c r="P67" s="6"/>
      <c r="Q67" s="6"/>
      <c r="R67" s="12"/>
      <c r="S67" s="6"/>
      <c r="V67" s="4">
        <v>0</v>
      </c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3">
        <v>0</v>
      </c>
      <c r="AQ67" s="3">
        <v>0.5</v>
      </c>
    </row>
    <row r="68" spans="1:43" ht="18" customHeight="1" x14ac:dyDescent="0.3">
      <c r="A68" s="33">
        <f t="shared" si="1"/>
        <v>2007</v>
      </c>
      <c r="B68" s="6"/>
      <c r="C68" s="6"/>
      <c r="D68" s="12"/>
      <c r="E68" s="12"/>
      <c r="F68" s="6">
        <v>0.12120721034714195</v>
      </c>
      <c r="G68" s="6">
        <v>0.11651276864743246</v>
      </c>
      <c r="H68" s="6"/>
      <c r="I68" s="6"/>
      <c r="J68" s="12"/>
      <c r="K68" s="12"/>
      <c r="L68" s="6">
        <v>0.10883693272687311</v>
      </c>
      <c r="M68" s="6">
        <v>0.10235620868197158</v>
      </c>
      <c r="N68" s="6"/>
      <c r="O68" s="12"/>
      <c r="P68" s="6">
        <v>-8.7168216705322266E-3</v>
      </c>
      <c r="Q68" s="6"/>
      <c r="R68" s="12"/>
      <c r="S68" s="6">
        <v>0.22020546263846652</v>
      </c>
      <c r="V68" s="4">
        <v>0</v>
      </c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3">
        <v>0</v>
      </c>
      <c r="AQ68" s="3">
        <v>0.5</v>
      </c>
    </row>
    <row r="69" spans="1:43" ht="18" customHeight="1" x14ac:dyDescent="0.3">
      <c r="A69" s="33">
        <f t="shared" si="1"/>
        <v>2008</v>
      </c>
      <c r="B69" s="6"/>
      <c r="C69" s="6"/>
      <c r="D69" s="6">
        <v>2.4652915031475299E-2</v>
      </c>
      <c r="E69" s="6">
        <v>0.10712218896413106</v>
      </c>
      <c r="F69" s="6"/>
      <c r="G69" s="34"/>
      <c r="H69" s="6"/>
      <c r="I69" s="6"/>
      <c r="J69" s="6">
        <v>-3.0164266458186095E-2</v>
      </c>
      <c r="K69" s="6">
        <v>7.9487485730200078E-2</v>
      </c>
      <c r="L69" s="6"/>
      <c r="M69" s="34"/>
      <c r="N69" s="6"/>
      <c r="O69" s="6">
        <v>5.1210868149631994E-2</v>
      </c>
      <c r="P69" s="6"/>
      <c r="Q69" s="6"/>
      <c r="R69" s="6">
        <v>0.20515267619192268</v>
      </c>
      <c r="S69" s="6"/>
      <c r="T69" s="4"/>
      <c r="U69" s="4"/>
      <c r="V69" s="4">
        <v>0</v>
      </c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3">
        <v>0</v>
      </c>
      <c r="AQ69" s="3">
        <v>0.5</v>
      </c>
    </row>
    <row r="70" spans="1:43" ht="18" customHeight="1" x14ac:dyDescent="0.3">
      <c r="A70" s="33">
        <f t="shared" si="1"/>
        <v>2009</v>
      </c>
      <c r="B70" s="6"/>
      <c r="C70" s="6"/>
      <c r="D70" s="12"/>
      <c r="E70" s="12"/>
      <c r="F70" s="6"/>
      <c r="G70" s="34"/>
      <c r="H70" s="6"/>
      <c r="I70" s="6"/>
      <c r="J70" s="12"/>
      <c r="K70" s="12"/>
      <c r="L70" s="6"/>
      <c r="M70" s="34"/>
      <c r="N70" s="6"/>
      <c r="O70" s="12"/>
      <c r="P70" s="6"/>
      <c r="Q70" s="6"/>
      <c r="R70" s="12"/>
      <c r="S70" s="6"/>
      <c r="V70" s="4">
        <v>0</v>
      </c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3">
        <v>0</v>
      </c>
      <c r="AQ70" s="3">
        <v>0.5</v>
      </c>
    </row>
    <row r="71" spans="1:43" ht="18" customHeight="1" x14ac:dyDescent="0.3">
      <c r="A71" s="33">
        <f t="shared" ref="A71:A81" si="2">A70+1</f>
        <v>2010</v>
      </c>
      <c r="B71" s="6">
        <v>1.5479041290445139E-2</v>
      </c>
      <c r="C71" s="6">
        <v>8.4312178683059319E-3</v>
      </c>
      <c r="D71" s="12"/>
      <c r="E71" s="12"/>
      <c r="F71" s="6"/>
      <c r="G71" s="34"/>
      <c r="H71" s="6">
        <v>-8.9197043491186234E-3</v>
      </c>
      <c r="I71" s="6">
        <v>1.2950308698097823E-3</v>
      </c>
      <c r="J71" s="12"/>
      <c r="K71" s="12"/>
      <c r="L71" s="6"/>
      <c r="M71" s="34"/>
      <c r="N71" s="6">
        <v>2.1932943971879164E-3</v>
      </c>
      <c r="O71" s="12"/>
      <c r="P71" s="6"/>
      <c r="Q71" s="6">
        <v>0.16606504709578668</v>
      </c>
      <c r="R71" s="12"/>
      <c r="S71" s="6"/>
      <c r="V71" s="4">
        <v>0</v>
      </c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3">
        <v>0</v>
      </c>
      <c r="AQ71" s="3">
        <v>0.5</v>
      </c>
    </row>
    <row r="72" spans="1:43" ht="18" customHeight="1" x14ac:dyDescent="0.3">
      <c r="A72" s="33">
        <f t="shared" si="2"/>
        <v>2011</v>
      </c>
      <c r="B72" s="6"/>
      <c r="C72" s="6"/>
      <c r="D72" s="12"/>
      <c r="E72" s="12"/>
      <c r="F72" s="6"/>
      <c r="G72" s="34"/>
      <c r="H72" s="6"/>
      <c r="I72" s="6"/>
      <c r="J72" s="12"/>
      <c r="K72" s="12"/>
      <c r="L72" s="6"/>
      <c r="M72" s="34"/>
      <c r="N72" s="6"/>
      <c r="O72" s="12"/>
      <c r="P72" s="6"/>
      <c r="Q72" s="6"/>
      <c r="R72" s="12"/>
      <c r="S72" s="6"/>
      <c r="V72" s="4">
        <v>0</v>
      </c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3">
        <v>0</v>
      </c>
      <c r="AQ72" s="3">
        <v>0.5</v>
      </c>
    </row>
    <row r="73" spans="1:43" ht="18" customHeight="1" x14ac:dyDescent="0.3">
      <c r="A73" s="33">
        <f t="shared" si="2"/>
        <v>2012</v>
      </c>
      <c r="B73" s="6"/>
      <c r="C73" s="6"/>
      <c r="D73" s="6">
        <v>7.8463697783887593E-2</v>
      </c>
      <c r="E73" s="6">
        <v>0.15744158052000146</v>
      </c>
      <c r="F73" s="6">
        <v>8.7698203210765033E-2</v>
      </c>
      <c r="G73" s="6">
        <v>0.11928701358374189</v>
      </c>
      <c r="H73" s="6"/>
      <c r="I73" s="6"/>
      <c r="J73" s="6">
        <v>-7.6967269926772608E-3</v>
      </c>
      <c r="K73" s="6">
        <v>5.9206551747847586E-2</v>
      </c>
      <c r="L73" s="6">
        <v>7.5870646480507675E-2</v>
      </c>
      <c r="M73" s="6">
        <v>0.12381033826337037</v>
      </c>
      <c r="N73" s="6"/>
      <c r="O73" s="6">
        <v>5.2087351382437072E-2</v>
      </c>
      <c r="P73" s="6">
        <v>1.4672458171844482E-2</v>
      </c>
      <c r="Q73" s="6"/>
      <c r="R73" s="6">
        <v>0.1546505226337373</v>
      </c>
      <c r="S73" s="6">
        <v>9.6417113423432454E-2</v>
      </c>
      <c r="T73" s="4"/>
      <c r="U73" s="4"/>
      <c r="V73" s="4">
        <v>0</v>
      </c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3">
        <v>0</v>
      </c>
      <c r="AQ73" s="3">
        <v>0.5</v>
      </c>
    </row>
    <row r="74" spans="1:43" ht="18" customHeight="1" x14ac:dyDescent="0.3">
      <c r="A74" s="33">
        <f t="shared" si="2"/>
        <v>2013</v>
      </c>
      <c r="B74" s="6"/>
      <c r="C74" s="6"/>
      <c r="D74" s="12"/>
      <c r="E74" s="12"/>
      <c r="F74" s="6"/>
      <c r="G74" s="34"/>
      <c r="H74" s="6"/>
      <c r="I74" s="6"/>
      <c r="J74" s="12"/>
      <c r="K74" s="12"/>
      <c r="L74" s="6"/>
      <c r="M74" s="34"/>
      <c r="N74" s="6"/>
      <c r="O74" s="12"/>
      <c r="P74" s="6"/>
      <c r="Q74" s="6"/>
      <c r="R74" s="12"/>
      <c r="S74" s="6"/>
      <c r="V74" s="4">
        <v>0</v>
      </c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3">
        <v>0</v>
      </c>
      <c r="AQ74" s="3">
        <v>0.5</v>
      </c>
    </row>
    <row r="75" spans="1:43" ht="18" customHeight="1" x14ac:dyDescent="0.3">
      <c r="A75" s="33">
        <f t="shared" si="2"/>
        <v>2014</v>
      </c>
      <c r="B75" s="6"/>
      <c r="C75" s="6"/>
      <c r="D75" s="12"/>
      <c r="E75" s="12"/>
      <c r="F75" s="6"/>
      <c r="G75" s="34"/>
      <c r="H75" s="6"/>
      <c r="I75" s="6"/>
      <c r="J75" s="12"/>
      <c r="K75" s="12"/>
      <c r="L75" s="6"/>
      <c r="M75" s="34"/>
      <c r="N75" s="6"/>
      <c r="O75" s="12"/>
      <c r="P75" s="6"/>
      <c r="Q75" s="6"/>
      <c r="R75" s="12"/>
      <c r="S75" s="6"/>
      <c r="V75" s="4">
        <v>0</v>
      </c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3">
        <v>0</v>
      </c>
      <c r="AQ75" s="3">
        <v>0.5</v>
      </c>
    </row>
    <row r="76" spans="1:43" ht="18" customHeight="1" x14ac:dyDescent="0.3">
      <c r="A76" s="33">
        <f t="shared" si="2"/>
        <v>2015</v>
      </c>
      <c r="B76" s="6">
        <v>6.7533978115059359E-2</v>
      </c>
      <c r="C76" s="6">
        <v>7.3130150107119804E-2</v>
      </c>
      <c r="D76" s="12"/>
      <c r="E76" s="12"/>
      <c r="F76" s="6"/>
      <c r="G76" s="34"/>
      <c r="H76" s="6">
        <v>6.847959338572851E-3</v>
      </c>
      <c r="I76" s="6">
        <v>6.2514105859003966E-3</v>
      </c>
      <c r="J76" s="12"/>
      <c r="K76" s="12"/>
      <c r="L76" s="6"/>
      <c r="M76" s="34"/>
      <c r="N76" s="6">
        <v>4.2776750105455071E-3</v>
      </c>
      <c r="O76" s="12"/>
      <c r="P76" s="6"/>
      <c r="Q76" s="6">
        <v>0.2967633029073608</v>
      </c>
      <c r="R76" s="12"/>
      <c r="S76" s="6"/>
      <c r="V76" s="4">
        <v>0</v>
      </c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3">
        <v>0</v>
      </c>
      <c r="AQ76" s="3">
        <v>0.5</v>
      </c>
    </row>
    <row r="77" spans="1:43" ht="18" customHeight="1" x14ac:dyDescent="0.3">
      <c r="A77" s="33">
        <f t="shared" si="2"/>
        <v>2016</v>
      </c>
      <c r="B77" s="6"/>
      <c r="C77" s="6"/>
      <c r="D77" s="6">
        <v>0.22493986747859676</v>
      </c>
      <c r="E77" s="6">
        <v>0.23367121833507237</v>
      </c>
      <c r="F77" s="6"/>
      <c r="G77" s="34"/>
      <c r="H77" s="6"/>
      <c r="I77" s="6"/>
      <c r="J77" s="6">
        <v>0.13206977360937261</v>
      </c>
      <c r="K77" s="6">
        <v>0.16817676500104303</v>
      </c>
      <c r="L77" s="6"/>
      <c r="M77" s="34"/>
      <c r="N77" s="6"/>
      <c r="O77" s="6">
        <v>0.13</v>
      </c>
      <c r="P77" s="6"/>
      <c r="Q77" s="6"/>
      <c r="R77" s="6">
        <v>0.1</v>
      </c>
      <c r="S77" s="6"/>
      <c r="T77" s="4"/>
      <c r="U77" s="4"/>
      <c r="V77" s="4">
        <v>0</v>
      </c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3">
        <v>0</v>
      </c>
      <c r="AQ77" s="3">
        <v>0.5</v>
      </c>
    </row>
    <row r="78" spans="1:43" ht="18" customHeight="1" x14ac:dyDescent="0.3">
      <c r="A78" s="33">
        <f t="shared" si="2"/>
        <v>2017</v>
      </c>
      <c r="B78" s="6">
        <v>0.12855382285364897</v>
      </c>
      <c r="C78" s="6">
        <v>0.12092561624271257</v>
      </c>
      <c r="D78" s="12"/>
      <c r="E78" s="12"/>
      <c r="F78" s="6">
        <v>0.11821648413046623</v>
      </c>
      <c r="G78" s="6">
        <v>0.14667618271476765</v>
      </c>
      <c r="H78" s="6">
        <v>5.2573044205487723E-2</v>
      </c>
      <c r="I78" s="6">
        <v>5.1390412527569374E-2</v>
      </c>
      <c r="J78" s="12"/>
      <c r="K78" s="12"/>
      <c r="L78" s="6">
        <v>9.6388927400208879E-2</v>
      </c>
      <c r="M78" s="6">
        <v>0.12618848057381682</v>
      </c>
      <c r="N78" s="6">
        <v>3.8003627383060359E-2</v>
      </c>
      <c r="O78" s="12"/>
      <c r="P78" s="6">
        <v>2.0000000000000018E-2</v>
      </c>
      <c r="Q78" s="6">
        <v>0.38573446408655832</v>
      </c>
      <c r="R78" s="12"/>
      <c r="S78" s="6">
        <v>0.13500000000000001</v>
      </c>
      <c r="V78" s="4">
        <v>0</v>
      </c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3">
        <v>0</v>
      </c>
      <c r="AQ78" s="3">
        <v>0.5</v>
      </c>
    </row>
    <row r="79" spans="1:43" ht="18" customHeight="1" x14ac:dyDescent="0.3">
      <c r="A79" s="33">
        <f t="shared" si="2"/>
        <v>2018</v>
      </c>
      <c r="B79" s="6"/>
      <c r="C79" s="6"/>
      <c r="D79" s="12"/>
      <c r="E79" s="12"/>
      <c r="F79" s="6"/>
      <c r="G79" s="6"/>
      <c r="H79" s="6"/>
      <c r="I79" s="6"/>
      <c r="J79" s="12"/>
      <c r="K79" s="12"/>
      <c r="L79" s="6"/>
      <c r="M79" s="6"/>
      <c r="N79" s="6"/>
      <c r="O79" s="12"/>
      <c r="P79" s="6"/>
      <c r="Q79" s="6"/>
      <c r="R79" s="12"/>
      <c r="S79" s="6"/>
      <c r="V79" s="4">
        <v>0</v>
      </c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3">
        <v>0</v>
      </c>
      <c r="AQ79" s="3">
        <v>0.5</v>
      </c>
    </row>
    <row r="80" spans="1:43" ht="18" customHeight="1" x14ac:dyDescent="0.3">
      <c r="A80" s="33">
        <f t="shared" si="2"/>
        <v>2019</v>
      </c>
      <c r="B80" s="6"/>
      <c r="C80" s="6"/>
      <c r="D80" s="12"/>
      <c r="E80" s="12"/>
      <c r="F80" s="6"/>
      <c r="G80" s="6"/>
      <c r="H80" s="6"/>
      <c r="I80" s="6"/>
      <c r="J80" s="12"/>
      <c r="K80" s="12"/>
      <c r="L80" s="6"/>
      <c r="M80" s="6"/>
      <c r="N80" s="6"/>
      <c r="O80" s="12"/>
      <c r="P80" s="6"/>
      <c r="Q80" s="6"/>
      <c r="R80" s="12"/>
      <c r="S80" s="6"/>
      <c r="V80" s="4">
        <v>0</v>
      </c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3">
        <v>0</v>
      </c>
      <c r="AQ80" s="3">
        <v>0.5</v>
      </c>
    </row>
    <row r="81" spans="1:43" ht="18" customHeight="1" thickBot="1" x14ac:dyDescent="0.35">
      <c r="A81" s="32">
        <f t="shared" si="2"/>
        <v>2020</v>
      </c>
      <c r="B81" s="30"/>
      <c r="C81" s="30"/>
      <c r="D81" s="31"/>
      <c r="E81" s="31"/>
      <c r="F81" s="30"/>
      <c r="G81" s="30"/>
      <c r="H81" s="30"/>
      <c r="I81" s="30"/>
      <c r="J81" s="31"/>
      <c r="K81" s="31"/>
      <c r="L81" s="30"/>
      <c r="M81" s="30"/>
      <c r="N81" s="30"/>
      <c r="O81" s="31"/>
      <c r="P81" s="30"/>
      <c r="Q81" s="30"/>
      <c r="R81" s="31"/>
      <c r="S81" s="30"/>
      <c r="V81" s="4">
        <v>0</v>
      </c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3">
        <v>0</v>
      </c>
      <c r="AQ81" s="3">
        <v>0.5</v>
      </c>
    </row>
    <row r="82" spans="1:43" ht="15" thickTop="1" x14ac:dyDescent="0.3"/>
  </sheetData>
  <mergeCells count="11">
    <mergeCell ref="N3:P3"/>
    <mergeCell ref="Q3:S3"/>
    <mergeCell ref="H3:M3"/>
    <mergeCell ref="H4:I4"/>
    <mergeCell ref="J4:K4"/>
    <mergeCell ref="L4:M4"/>
    <mergeCell ref="A4:A5"/>
    <mergeCell ref="D4:E4"/>
    <mergeCell ref="B4:C4"/>
    <mergeCell ref="B3:G3"/>
    <mergeCell ref="F4:G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/>
  </sheetViews>
  <sheetFormatPr baseColWidth="10" defaultColWidth="8.88671875" defaultRowHeight="14.4" x14ac:dyDescent="0.3"/>
  <cols>
    <col min="1" max="16384" width="8.88671875" style="44"/>
  </cols>
  <sheetData>
    <row r="1" spans="1:22" ht="15.6" x14ac:dyDescent="0.3">
      <c r="B1" s="1" t="s">
        <v>186</v>
      </c>
    </row>
    <row r="2" spans="1:22" ht="15.6" x14ac:dyDescent="0.3">
      <c r="B2" s="1"/>
    </row>
    <row r="3" spans="1:22" ht="15.6" x14ac:dyDescent="0.3">
      <c r="B3" s="1" t="s">
        <v>162</v>
      </c>
    </row>
    <row r="4" spans="1:22" ht="15.6" x14ac:dyDescent="0.3">
      <c r="S4" s="45" t="s">
        <v>185</v>
      </c>
      <c r="T4" s="45"/>
      <c r="U4" s="45"/>
    </row>
    <row r="5" spans="1:22" ht="15.6" x14ac:dyDescent="0.3">
      <c r="B5" s="45" t="s">
        <v>181</v>
      </c>
      <c r="C5" s="45" t="s">
        <v>180</v>
      </c>
      <c r="D5" s="45" t="s">
        <v>179</v>
      </c>
      <c r="E5" s="45" t="s">
        <v>178</v>
      </c>
      <c r="F5" s="45" t="s">
        <v>177</v>
      </c>
      <c r="G5" s="45" t="s">
        <v>176</v>
      </c>
      <c r="H5" s="45" t="s">
        <v>175</v>
      </c>
      <c r="I5" s="45" t="s">
        <v>174</v>
      </c>
      <c r="J5" s="45" t="s">
        <v>173</v>
      </c>
      <c r="K5" s="45" t="s">
        <v>172</v>
      </c>
      <c r="L5" s="45" t="s">
        <v>171</v>
      </c>
      <c r="M5" s="45" t="s">
        <v>170</v>
      </c>
      <c r="N5" s="45" t="s">
        <v>169</v>
      </c>
      <c r="O5" s="45" t="s">
        <v>168</v>
      </c>
      <c r="P5" s="45" t="s">
        <v>167</v>
      </c>
      <c r="Q5" s="45" t="s">
        <v>166</v>
      </c>
      <c r="R5" s="45"/>
      <c r="S5" s="45" t="s">
        <v>182</v>
      </c>
      <c r="T5" s="45" t="s">
        <v>183</v>
      </c>
      <c r="U5" s="45" t="s">
        <v>184</v>
      </c>
    </row>
    <row r="6" spans="1:22" ht="15.6" x14ac:dyDescent="0.3">
      <c r="A6" s="1" t="s">
        <v>86</v>
      </c>
      <c r="B6" s="46">
        <v>0.57211790482203162</v>
      </c>
      <c r="C6" s="46">
        <v>0.51498182614644372</v>
      </c>
      <c r="D6" s="46">
        <v>0.60303328434626258</v>
      </c>
      <c r="E6" s="46">
        <v>0.62984009583791101</v>
      </c>
      <c r="F6" s="46">
        <v>0.52037884294986725</v>
      </c>
      <c r="G6" s="46">
        <v>0.55461159348487854</v>
      </c>
      <c r="H6" s="46">
        <v>0.52507629990577698</v>
      </c>
      <c r="I6" s="46">
        <v>0.57570066054662072</v>
      </c>
      <c r="J6" s="46">
        <v>0.59437163670857751</v>
      </c>
      <c r="K6" s="46">
        <v>0.62930583953857422</v>
      </c>
      <c r="L6" s="46">
        <v>0.71821797887484229</v>
      </c>
      <c r="M6" s="46">
        <v>0.67472573121388757</v>
      </c>
      <c r="N6" s="46">
        <v>0.61865796645482385</v>
      </c>
      <c r="O6" s="46">
        <v>0.55973920226097107</v>
      </c>
      <c r="P6" s="46">
        <v>0.57595982154210412</v>
      </c>
      <c r="Q6" s="46">
        <v>0.54476502537727356</v>
      </c>
      <c r="R6" s="46"/>
      <c r="S6" s="46">
        <v>0.36836327115694684</v>
      </c>
      <c r="T6" s="46">
        <v>0.38125719626744586</v>
      </c>
      <c r="U6" s="46">
        <v>0.34976419210433901</v>
      </c>
      <c r="V6" s="46">
        <v>0.5</v>
      </c>
    </row>
    <row r="7" spans="1:22" ht="15.6" x14ac:dyDescent="0.3">
      <c r="A7" s="1" t="s">
        <v>87</v>
      </c>
      <c r="B7" s="46">
        <v>0.57211790482203162</v>
      </c>
      <c r="C7" s="46">
        <v>0.51498182614644372</v>
      </c>
      <c r="D7" s="46">
        <v>0.60303328434626258</v>
      </c>
      <c r="E7" s="46">
        <v>0.62984009583791101</v>
      </c>
      <c r="F7" s="46">
        <v>0.52037884294986725</v>
      </c>
      <c r="G7" s="46">
        <v>0.55461159348487854</v>
      </c>
      <c r="H7" s="46">
        <v>0.52507629990577698</v>
      </c>
      <c r="I7" s="46">
        <v>0.57570066054662072</v>
      </c>
      <c r="J7" s="46">
        <v>0.59437163670857751</v>
      </c>
      <c r="K7" s="46">
        <v>0.62930583953857422</v>
      </c>
      <c r="L7" s="46">
        <v>0.71821797887484229</v>
      </c>
      <c r="M7" s="46">
        <v>0.67472573121388757</v>
      </c>
      <c r="N7" s="46">
        <v>0.61865796645482385</v>
      </c>
      <c r="O7" s="46">
        <v>0.55973920226097107</v>
      </c>
      <c r="P7" s="46">
        <v>0.57595982154210412</v>
      </c>
      <c r="Q7" s="46">
        <v>0.54476502537727356</v>
      </c>
      <c r="R7" s="46"/>
      <c r="S7" s="46">
        <v>0.36836327115694684</v>
      </c>
      <c r="T7" s="46">
        <v>0.38125719626744586</v>
      </c>
      <c r="U7" s="46">
        <v>0.34976419210433901</v>
      </c>
      <c r="V7" s="46">
        <v>0.5</v>
      </c>
    </row>
    <row r="8" spans="1:22" ht="15.6" x14ac:dyDescent="0.3">
      <c r="A8" s="1" t="s">
        <v>88</v>
      </c>
      <c r="B8" s="46">
        <v>0.61430422465006507</v>
      </c>
      <c r="C8" s="46">
        <v>0.56331400076548255</v>
      </c>
      <c r="D8" s="46">
        <v>0.63207836945851648</v>
      </c>
      <c r="E8" s="46">
        <v>0.63241692384084069</v>
      </c>
      <c r="F8" s="46">
        <v>0.52444050212701165</v>
      </c>
      <c r="G8" s="46">
        <v>0.57270372410615289</v>
      </c>
      <c r="H8" s="46">
        <v>0.52961403131484985</v>
      </c>
      <c r="I8" s="46">
        <v>0.56051284074783325</v>
      </c>
      <c r="J8" s="46">
        <v>0.57011415561040246</v>
      </c>
      <c r="K8" s="46">
        <v>0.57992909848690033</v>
      </c>
      <c r="L8" s="46">
        <v>0.66793049375216162</v>
      </c>
      <c r="M8" s="46">
        <v>0.62661329905192054</v>
      </c>
      <c r="N8" s="46">
        <v>0.59201204776763916</v>
      </c>
      <c r="O8" s="46">
        <v>0.51421194275220239</v>
      </c>
      <c r="P8" s="46">
        <v>0.5100141167640686</v>
      </c>
      <c r="Q8" s="46">
        <v>0.48457358280817669</v>
      </c>
      <c r="R8" s="46"/>
      <c r="S8" s="46">
        <v>0.38435536623001099</v>
      </c>
      <c r="T8" s="46">
        <v>0.36504121621449787</v>
      </c>
      <c r="U8" s="46">
        <v>0.38642279704411803</v>
      </c>
      <c r="V8" s="46">
        <v>0.5</v>
      </c>
    </row>
    <row r="9" spans="1:22" ht="15.6" x14ac:dyDescent="0.3">
      <c r="A9" s="1" t="s">
        <v>89</v>
      </c>
      <c r="B9" s="46">
        <v>0.6255702177683512</v>
      </c>
      <c r="C9" s="46">
        <v>0.64417397975921631</v>
      </c>
      <c r="D9" s="46">
        <v>0.62178395191828406</v>
      </c>
      <c r="E9" s="46">
        <v>0.61152017116546631</v>
      </c>
      <c r="F9" s="46">
        <v>0.53201816479365027</v>
      </c>
      <c r="G9" s="46">
        <v>0.59658223390579224</v>
      </c>
      <c r="H9" s="46">
        <v>0.53184149662653601</v>
      </c>
      <c r="I9" s="46">
        <v>0.49370589852333069</v>
      </c>
      <c r="J9" s="46">
        <v>0.52261263132095337</v>
      </c>
      <c r="K9" s="46">
        <v>0.54199567933877313</v>
      </c>
      <c r="L9" s="46">
        <v>0.62959227959314978</v>
      </c>
      <c r="M9" s="46">
        <v>0.58926392594973243</v>
      </c>
      <c r="N9" s="46">
        <v>0.57289807001749671</v>
      </c>
      <c r="O9" s="46">
        <v>0.49835562705993652</v>
      </c>
      <c r="P9" s="46">
        <v>0.45976418256759644</v>
      </c>
      <c r="Q9" s="46">
        <v>0.43540065487225849</v>
      </c>
      <c r="R9" s="46"/>
      <c r="S9" s="46">
        <v>0.41529060403505963</v>
      </c>
      <c r="T9" s="46">
        <v>0.37671274940172833</v>
      </c>
      <c r="U9" s="46">
        <v>0.42667796611785802</v>
      </c>
      <c r="V9" s="46">
        <v>0.5</v>
      </c>
    </row>
    <row r="10" spans="1:22" ht="15.6" x14ac:dyDescent="0.3">
      <c r="A10" s="1" t="s">
        <v>91</v>
      </c>
      <c r="B10" s="46">
        <v>0.58170654376347863</v>
      </c>
      <c r="C10" s="46">
        <v>0.64027802149454749</v>
      </c>
      <c r="D10" s="46">
        <v>0.60970487197240197</v>
      </c>
      <c r="E10" s="46">
        <v>0.61157651742299401</v>
      </c>
      <c r="F10" s="46">
        <v>0.53023289640744531</v>
      </c>
      <c r="G10" s="46">
        <v>0.59428708751996362</v>
      </c>
      <c r="H10" s="46">
        <v>0.52566568056742347</v>
      </c>
      <c r="I10" s="46">
        <v>0.43723266323407489</v>
      </c>
      <c r="J10" s="46">
        <v>0.47723698119322461</v>
      </c>
      <c r="K10" s="46">
        <v>0.49605931341648102</v>
      </c>
      <c r="L10" s="46">
        <v>0.60051256418228149</v>
      </c>
      <c r="M10" s="46">
        <v>0.57569814721743262</v>
      </c>
      <c r="N10" s="46">
        <v>0.53066232800483704</v>
      </c>
      <c r="O10" s="46">
        <v>0.45889082054297131</v>
      </c>
      <c r="P10" s="46">
        <v>0.4369458754857381</v>
      </c>
      <c r="Q10" s="46">
        <v>0.46211049954096478</v>
      </c>
      <c r="R10" s="46"/>
      <c r="S10" s="46">
        <v>0.42326682806015015</v>
      </c>
      <c r="T10" s="46">
        <v>0.3873649537563324</v>
      </c>
      <c r="U10" s="46">
        <v>0.46693313519160001</v>
      </c>
      <c r="V10" s="46">
        <v>0.5</v>
      </c>
    </row>
    <row r="11" spans="1:22" ht="15.6" x14ac:dyDescent="0.3">
      <c r="A11" s="1" t="s">
        <v>92</v>
      </c>
      <c r="B11" s="46">
        <v>0.53266920646031701</v>
      </c>
      <c r="C11" s="46">
        <v>0.58408208688100183</v>
      </c>
      <c r="D11" s="46">
        <v>0.58460684617360437</v>
      </c>
      <c r="E11" s="46">
        <v>0.62373385826746619</v>
      </c>
      <c r="F11" s="46">
        <v>0.53487957517306006</v>
      </c>
      <c r="G11" s="46">
        <v>0.57951768239339196</v>
      </c>
      <c r="H11" s="46">
        <v>0.51818517843882239</v>
      </c>
      <c r="I11" s="46">
        <v>0.37195097406705219</v>
      </c>
      <c r="J11" s="46">
        <v>0.41048252582550049</v>
      </c>
      <c r="K11" s="46">
        <v>0.45474978288014728</v>
      </c>
      <c r="L11" s="46">
        <v>0.59579081336657203</v>
      </c>
      <c r="M11" s="46">
        <v>0.57527790466944373</v>
      </c>
      <c r="N11" s="46">
        <v>0.51689383387565613</v>
      </c>
      <c r="O11" s="46">
        <v>0.42436216771602631</v>
      </c>
      <c r="P11" s="46">
        <v>0.42960217595100403</v>
      </c>
      <c r="Q11" s="46">
        <v>0.49813482165336609</v>
      </c>
      <c r="R11" s="46"/>
      <c r="S11" s="46">
        <v>0.43656666080156964</v>
      </c>
      <c r="T11" s="46">
        <v>0.42085343599319458</v>
      </c>
      <c r="U11" s="46">
        <v>0.50090718388557398</v>
      </c>
      <c r="V11" s="46">
        <v>0.5</v>
      </c>
    </row>
    <row r="12" spans="1:22" ht="15.6" x14ac:dyDescent="0.3">
      <c r="A12" s="1" t="s">
        <v>93</v>
      </c>
      <c r="B12" s="46">
        <v>0.47588856021563214</v>
      </c>
      <c r="C12" s="46">
        <v>0.50856635967890418</v>
      </c>
      <c r="D12" s="46">
        <v>0.5550859967867533</v>
      </c>
      <c r="E12" s="46">
        <v>0.61156785488128662</v>
      </c>
      <c r="F12" s="46">
        <v>0.5273784498373667</v>
      </c>
      <c r="G12" s="46">
        <v>0.5529602666695913</v>
      </c>
      <c r="H12" s="46">
        <v>0.49405001600583393</v>
      </c>
      <c r="I12" s="46">
        <v>0.32995537916819256</v>
      </c>
      <c r="J12" s="46">
        <v>0.36598411202430725</v>
      </c>
      <c r="K12" s="46">
        <v>0.4019446273644765</v>
      </c>
      <c r="L12" s="46">
        <v>0.56518978377183282</v>
      </c>
      <c r="M12" s="46">
        <v>0.57309231162071228</v>
      </c>
      <c r="N12" s="46">
        <v>0.49986146887143451</v>
      </c>
      <c r="O12" s="46">
        <v>0.39342032372951508</v>
      </c>
      <c r="P12" s="46">
        <v>0.42743627230326336</v>
      </c>
      <c r="Q12" s="46">
        <v>0.49809340635935467</v>
      </c>
      <c r="R12" s="46"/>
      <c r="S12" s="46">
        <v>0.47954025864601135</v>
      </c>
      <c r="T12" s="46">
        <v>0.45929252107938129</v>
      </c>
      <c r="U12" s="46">
        <v>0.51520197470982898</v>
      </c>
      <c r="V12" s="46">
        <v>0.5</v>
      </c>
    </row>
    <row r="13" spans="1:22" ht="15.6" x14ac:dyDescent="0.3">
      <c r="A13" s="1" t="s">
        <v>94</v>
      </c>
      <c r="B13" s="46">
        <v>0.43125344316164654</v>
      </c>
      <c r="C13" s="46">
        <v>0.44140251477559406</v>
      </c>
      <c r="D13" s="46">
        <v>0.48148682713508606</v>
      </c>
      <c r="E13" s="46">
        <v>0.5456403295199076</v>
      </c>
      <c r="F13" s="46">
        <v>0.47974984347820282</v>
      </c>
      <c r="G13" s="46">
        <v>0.5191113303105036</v>
      </c>
      <c r="H13" s="46">
        <v>0.43310214082400006</v>
      </c>
      <c r="I13" s="46">
        <v>0.27678123116493225</v>
      </c>
      <c r="J13" s="46">
        <v>0.30525578558444977</v>
      </c>
      <c r="K13" s="46">
        <v>0.34312460819880169</v>
      </c>
      <c r="L13" s="46">
        <v>0.54024561246236169</v>
      </c>
      <c r="M13" s="46">
        <v>0.55352590481440223</v>
      </c>
      <c r="N13" s="46">
        <v>0.5138528744379679</v>
      </c>
      <c r="O13" s="46">
        <v>0.38988805313905078</v>
      </c>
      <c r="P13" s="46">
        <v>0.42252747217814129</v>
      </c>
      <c r="Q13" s="46">
        <v>0.47430806358655292</v>
      </c>
      <c r="R13" s="46"/>
      <c r="S13" s="46">
        <v>0.54744455218315125</v>
      </c>
      <c r="T13" s="46">
        <v>0.54492909709612525</v>
      </c>
      <c r="U13" s="46">
        <v>0.59949676553408304</v>
      </c>
      <c r="V13" s="46">
        <v>0.5</v>
      </c>
    </row>
    <row r="14" spans="1:22" ht="15.6" x14ac:dyDescent="0.3">
      <c r="A14" s="1" t="s">
        <v>95</v>
      </c>
      <c r="B14" s="46">
        <v>0.34419402976830799</v>
      </c>
      <c r="C14" s="46">
        <v>0.32949155569076538</v>
      </c>
      <c r="D14" s="46">
        <v>0.35334162910779315</v>
      </c>
      <c r="E14" s="46">
        <v>0.40936086078484851</v>
      </c>
      <c r="F14" s="46">
        <v>0.3892625744144122</v>
      </c>
      <c r="G14" s="46">
        <v>0.44437896211942035</v>
      </c>
      <c r="H14" s="46">
        <v>0.35069526731967926</v>
      </c>
      <c r="I14" s="46">
        <v>0.23338159918785095</v>
      </c>
      <c r="J14" s="46">
        <v>0.25246253858009976</v>
      </c>
      <c r="K14" s="46">
        <v>0.29645559936761856</v>
      </c>
      <c r="L14" s="46">
        <v>0.47544883688290912</v>
      </c>
      <c r="M14" s="46">
        <v>0.50588285426298774</v>
      </c>
      <c r="N14" s="46">
        <v>0.47338786721229553</v>
      </c>
      <c r="O14" s="46">
        <v>0.3682016481955846</v>
      </c>
      <c r="P14" s="46">
        <v>0.38728453715642291</v>
      </c>
      <c r="Q14" s="46">
        <v>0.43317078550656635</v>
      </c>
      <c r="R14" s="46"/>
      <c r="S14" s="46">
        <v>0.62128464380900061</v>
      </c>
      <c r="T14" s="46">
        <v>0.63733641306559241</v>
      </c>
      <c r="U14" s="46">
        <v>0.61384949366251595</v>
      </c>
      <c r="V14" s="46">
        <v>0.5</v>
      </c>
    </row>
    <row r="15" spans="1:22" ht="15.6" x14ac:dyDescent="0.3">
      <c r="A15" s="1" t="s">
        <v>90</v>
      </c>
      <c r="B15" s="46">
        <v>0.24028439819812775</v>
      </c>
      <c r="C15" s="46">
        <v>0.16678416728973389</v>
      </c>
      <c r="D15" s="46">
        <v>0.16285818815231323</v>
      </c>
      <c r="E15" s="46">
        <v>0.1956617683172226</v>
      </c>
      <c r="F15" s="46">
        <v>0.25669337064027786</v>
      </c>
      <c r="G15" s="46">
        <v>0.31283675134181976</v>
      </c>
      <c r="H15" s="46">
        <v>0.2352227121591568</v>
      </c>
      <c r="I15" s="46">
        <v>0.17572838068008423</v>
      </c>
      <c r="J15" s="46">
        <v>0.16715378314256668</v>
      </c>
      <c r="K15" s="46">
        <v>0.23755835741758347</v>
      </c>
      <c r="L15" s="46">
        <v>0.40208426117897034</v>
      </c>
      <c r="M15" s="46">
        <v>0.44185523688793182</v>
      </c>
      <c r="N15" s="46">
        <v>0.40856108069419861</v>
      </c>
      <c r="O15" s="46">
        <v>0.33799052238464355</v>
      </c>
      <c r="P15" s="46">
        <v>0.31832322478294373</v>
      </c>
      <c r="Q15" s="46">
        <v>0.37524712085723877</v>
      </c>
      <c r="R15" s="46"/>
      <c r="S15" s="46">
        <v>0.68605268001556396</v>
      </c>
      <c r="T15" s="46">
        <v>0.72836589813232422</v>
      </c>
      <c r="U15" s="46">
        <v>0.63472033739089895</v>
      </c>
      <c r="V15" s="46">
        <v>0.5</v>
      </c>
    </row>
    <row r="16" spans="1:22" ht="15.6" x14ac:dyDescent="0.3">
      <c r="A16" s="1" t="s">
        <v>96</v>
      </c>
      <c r="B16" s="46">
        <v>0.21455036103725433</v>
      </c>
      <c r="C16" s="46">
        <v>9.6955157816410065E-2</v>
      </c>
      <c r="D16" s="46">
        <v>0.1201433464884758</v>
      </c>
      <c r="E16" s="46">
        <v>0.1548195481300354</v>
      </c>
      <c r="F16" s="46">
        <v>0.20322446525096893</v>
      </c>
      <c r="G16" s="46">
        <v>0.2027604877948761</v>
      </c>
      <c r="H16" s="46">
        <v>0.1712481826543808</v>
      </c>
      <c r="I16" s="46">
        <v>0.10164974629878998</v>
      </c>
      <c r="J16" s="46">
        <v>0.12781723961234093</v>
      </c>
      <c r="K16" s="46">
        <v>0.20364532247185707</v>
      </c>
      <c r="L16" s="46">
        <v>0.38711225986480713</v>
      </c>
      <c r="M16" s="46">
        <v>0.41324594616889954</v>
      </c>
      <c r="N16" s="46">
        <v>0.39546725153923035</v>
      </c>
      <c r="O16" s="46">
        <v>0.26862213015556335</v>
      </c>
      <c r="P16" s="46">
        <v>0.30085545778274536</v>
      </c>
      <c r="Q16" s="46">
        <v>0.35273867845535278</v>
      </c>
      <c r="R16" s="46"/>
      <c r="S16" s="46">
        <v>0.66748082637786865</v>
      </c>
      <c r="T16" s="46">
        <v>0.73984354734420776</v>
      </c>
      <c r="U16" s="46">
        <v>0.63598824739456095</v>
      </c>
      <c r="V16" s="46">
        <v>0.5</v>
      </c>
    </row>
    <row r="17" spans="1:22" ht="15.6" x14ac:dyDescent="0.3">
      <c r="A17" s="1" t="s">
        <v>97</v>
      </c>
      <c r="B17" s="46">
        <v>0.21455034613609314</v>
      </c>
      <c r="C17" s="46">
        <v>7.8203730285167694E-2</v>
      </c>
      <c r="D17" s="46">
        <v>0.1201433390378952</v>
      </c>
      <c r="E17" s="46">
        <v>0.1548195481300354</v>
      </c>
      <c r="F17" s="46">
        <v>0.17443789541721344</v>
      </c>
      <c r="G17" s="46">
        <v>0.14568256959319115</v>
      </c>
      <c r="H17" s="46">
        <v>0.13162969052791595</v>
      </c>
      <c r="I17" s="46">
        <v>7.8193917870521545E-2</v>
      </c>
      <c r="J17" s="46">
        <v>0.12452864646911621</v>
      </c>
      <c r="K17" s="46">
        <v>0.20364532247185707</v>
      </c>
      <c r="L17" s="46">
        <v>0.38711225986480713</v>
      </c>
      <c r="M17" s="46">
        <v>0.4084879457950592</v>
      </c>
      <c r="N17" s="46">
        <v>0.39584600925445557</v>
      </c>
      <c r="O17" s="46">
        <v>0.26439979672431946</v>
      </c>
      <c r="P17" s="46">
        <v>0.29721537232398987</v>
      </c>
      <c r="Q17" s="46">
        <v>0.34596151113510132</v>
      </c>
      <c r="R17" s="46"/>
      <c r="S17" s="46">
        <v>0.66140460968017578</v>
      </c>
      <c r="T17" s="46">
        <v>0.73984354734420776</v>
      </c>
      <c r="U17" s="46">
        <v>0.63862175941467203</v>
      </c>
      <c r="V17" s="46">
        <v>0.5</v>
      </c>
    </row>
    <row r="18" spans="1:22" x14ac:dyDescent="0.3">
      <c r="S18" s="48"/>
      <c r="T18" s="48"/>
      <c r="U18" s="4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Graphiques</vt:lpstr>
      </vt:variant>
      <vt:variant>
        <vt:i4>8</vt:i4>
      </vt:variant>
    </vt:vector>
  </HeadingPairs>
  <TitlesOfParts>
    <vt:vector size="19" baseType="lpstr">
      <vt:lpstr>ReadMe</vt:lpstr>
      <vt:lpstr>DataG15.1a</vt:lpstr>
      <vt:lpstr>DataG15.1</vt:lpstr>
      <vt:lpstr>DataG15.2</vt:lpstr>
      <vt:lpstr>DataG15.5</vt:lpstr>
      <vt:lpstr>DataG15.10a</vt:lpstr>
      <vt:lpstr>DataG15.10</vt:lpstr>
      <vt:lpstr>DataG15.13</vt:lpstr>
      <vt:lpstr>DataG15.14</vt:lpstr>
      <vt:lpstr>DataG15.16</vt:lpstr>
      <vt:lpstr>DataG15.17</vt:lpstr>
      <vt:lpstr>FS15.6a</vt:lpstr>
      <vt:lpstr>FS15.6b</vt:lpstr>
      <vt:lpstr>FS15.6c</vt:lpstr>
      <vt:lpstr>FS15.6d</vt:lpstr>
      <vt:lpstr>FS15.15a</vt:lpstr>
      <vt:lpstr>FS15.15b</vt:lpstr>
      <vt:lpstr>FS15.15c</vt:lpstr>
      <vt:lpstr>FS15.15d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2020-01-08T11:33:27Z</dcterms:modified>
</cp:coreProperties>
</file>