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n\Desktop\USC Bootcamp\HW1\"/>
    </mc:Choice>
  </mc:AlternateContent>
  <xr:revisionPtr revIDLastSave="0" documentId="13_ncr:1_{12C31807-31F2-4C1A-95C8-31C24025B22E}" xr6:coauthVersionLast="44" xr6:coauthVersionMax="44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Pivot Table" sheetId="4" r:id="rId2"/>
    <sheet name="Pivot Table 2" sheetId="5" r:id="rId3"/>
    <sheet name="Pivot Table 3" sheetId="6" r:id="rId4"/>
    <sheet name="Bonus" sheetId="7" r:id="rId5"/>
    <sheet name="Bonus (2)" sheetId="8" r:id="rId6"/>
  </sheets>
  <definedNames>
    <definedName name="DC">Sheet1!$D$2:$D$4115</definedName>
    <definedName name="FC">Sheet1!$F$2:$F$4115</definedName>
  </definedNames>
  <calcPr calcId="18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B3" i="8" l="1"/>
  <c r="B2" i="8"/>
  <c r="E2" i="8" s="1"/>
  <c r="D13" i="8"/>
  <c r="C13" i="8"/>
  <c r="B13" i="8"/>
  <c r="D12" i="8"/>
  <c r="C12" i="8"/>
  <c r="B12" i="8"/>
  <c r="D11" i="8"/>
  <c r="C11" i="8"/>
  <c r="B11" i="8"/>
  <c r="D10" i="8"/>
  <c r="C10" i="8"/>
  <c r="B10" i="8"/>
  <c r="E10" i="8" s="1"/>
  <c r="E9" i="8"/>
  <c r="H9" i="8" s="1"/>
  <c r="D9" i="8"/>
  <c r="C9" i="8"/>
  <c r="B9" i="8"/>
  <c r="F9" i="8" s="1"/>
  <c r="D8" i="8"/>
  <c r="C8" i="8"/>
  <c r="B8" i="8"/>
  <c r="D7" i="8"/>
  <c r="C7" i="8"/>
  <c r="B7" i="8"/>
  <c r="E7" i="8" s="1"/>
  <c r="D6" i="8"/>
  <c r="C6" i="8"/>
  <c r="B6" i="8"/>
  <c r="D5" i="8"/>
  <c r="C5" i="8"/>
  <c r="B5" i="8"/>
  <c r="D4" i="8"/>
  <c r="C4" i="8"/>
  <c r="B4" i="8"/>
  <c r="D3" i="8"/>
  <c r="C3" i="8"/>
  <c r="D2" i="8"/>
  <c r="C2" i="8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B6" i="7"/>
  <c r="C4" i="7"/>
  <c r="C3" i="7"/>
  <c r="B13" i="7"/>
  <c r="B12" i="7"/>
  <c r="B11" i="7"/>
  <c r="B10" i="7"/>
  <c r="B9" i="7"/>
  <c r="B8" i="7"/>
  <c r="B7" i="7"/>
  <c r="B5" i="7"/>
  <c r="B4" i="7"/>
  <c r="B3" i="7"/>
  <c r="B2" i="7"/>
  <c r="D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F10" i="7" l="1"/>
  <c r="G6" i="8"/>
  <c r="H4" i="7"/>
  <c r="F4" i="8"/>
  <c r="H13" i="7"/>
  <c r="H7" i="8"/>
  <c r="F7" i="8"/>
  <c r="F12" i="8"/>
  <c r="H2" i="8"/>
  <c r="F2" i="8"/>
  <c r="G7" i="8"/>
  <c r="G12" i="8"/>
  <c r="H5" i="7"/>
  <c r="F5" i="7"/>
  <c r="G2" i="8"/>
  <c r="H10" i="8"/>
  <c r="F10" i="8"/>
  <c r="G4" i="8"/>
  <c r="F7" i="7"/>
  <c r="G10" i="8"/>
  <c r="F6" i="7"/>
  <c r="G12" i="7"/>
  <c r="F9" i="7"/>
  <c r="G5" i="7"/>
  <c r="F6" i="8"/>
  <c r="E2" i="7"/>
  <c r="G2" i="7" s="1"/>
  <c r="E8" i="8"/>
  <c r="G8" i="8" s="1"/>
  <c r="G9" i="8"/>
  <c r="E6" i="8"/>
  <c r="H6" i="8" s="1"/>
  <c r="E5" i="8"/>
  <c r="H5" i="8" s="1"/>
  <c r="E13" i="8"/>
  <c r="H13" i="8" s="1"/>
  <c r="E4" i="8"/>
  <c r="H4" i="8" s="1"/>
  <c r="E12" i="8"/>
  <c r="H12" i="8" s="1"/>
  <c r="E3" i="8"/>
  <c r="E11" i="8"/>
  <c r="E10" i="7"/>
  <c r="H10" i="7" s="1"/>
  <c r="E9" i="7"/>
  <c r="H9" i="7" s="1"/>
  <c r="E8" i="7"/>
  <c r="F8" i="7" s="1"/>
  <c r="E6" i="7"/>
  <c r="H6" i="7" s="1"/>
  <c r="E5" i="7"/>
  <c r="E7" i="7"/>
  <c r="H7" i="7" s="1"/>
  <c r="E11" i="7"/>
  <c r="G11" i="7" s="1"/>
  <c r="E4" i="7"/>
  <c r="F4" i="7" s="1"/>
  <c r="E12" i="7"/>
  <c r="H12" i="7" s="1"/>
  <c r="E13" i="7"/>
  <c r="F13" i="7" s="1"/>
  <c r="E3" i="7"/>
  <c r="G3" i="7" s="1"/>
  <c r="H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7" l="1"/>
  <c r="F13" i="8"/>
  <c r="G7" i="7"/>
  <c r="F11" i="7"/>
  <c r="H11" i="8"/>
  <c r="G11" i="8"/>
  <c r="F8" i="8"/>
  <c r="F5" i="8"/>
  <c r="H3" i="8"/>
  <c r="G3" i="8"/>
  <c r="G13" i="8"/>
  <c r="G5" i="8"/>
  <c r="G8" i="7"/>
  <c r="H11" i="7"/>
  <c r="F2" i="7"/>
  <c r="H8" i="7"/>
  <c r="G9" i="7"/>
  <c r="F12" i="7"/>
  <c r="H3" i="7"/>
  <c r="F11" i="8"/>
  <c r="F3" i="8"/>
  <c r="G4" i="7"/>
  <c r="G10" i="7"/>
  <c r="F3" i="7"/>
  <c r="G6" i="7"/>
  <c r="H8" i="8"/>
</calcChain>
</file>

<file path=xl/sharedStrings.xml><?xml version="1.0" encoding="utf-8"?>
<sst xmlns="http://schemas.openxmlformats.org/spreadsheetml/2006/main" count="24838" uniqueCount="8400">
  <si>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</si>
  <si>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</si>
  <si>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</si>
  <si>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</si>
  <si>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</si>
  <si>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</si>
  <si>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</si>
  <si>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</si>
  <si>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</si>
  <si>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</si>
  <si>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</si>
  <si>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</si>
  <si>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</si>
  <si>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</si>
  <si>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</si>
  <si>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</si>
  <si>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</si>
  <si>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</si>
  <si>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</si>
  <si>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</si>
  <si>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</si>
  <si>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</si>
  <si>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</si>
  <si>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</si>
  <si>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</si>
  <si>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</si>
  <si>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</si>
  <si>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</si>
  <si>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</si>
  <si>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</si>
  <si>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</si>
  <si>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</si>
  <si>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</si>
  <si>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</si>
  <si>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</si>
  <si>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</si>
  <si>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</si>
  <si>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</si>
  <si>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</si>
  <si>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</si>
  <si>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</si>
  <si>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</si>
  <si>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</si>
  <si>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</si>
  <si>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</si>
  <si>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</si>
  <si>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</si>
  <si>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</si>
  <si>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</si>
  <si>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</si>
  <si>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</si>
  <si>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</si>
  <si>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</si>
  <si>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</si>
  <si>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</si>
  <si>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</si>
  <si>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</si>
  <si>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</si>
  <si>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</si>
  <si>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</si>
  <si>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</si>
  <si>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</si>
  <si>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</si>
  <si>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</si>
  <si>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</si>
  <si>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</si>
  <si>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</si>
  <si>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</si>
  <si>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</si>
  <si>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</si>
  <si>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</si>
  <si>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</si>
  <si>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</si>
  <si>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</si>
  <si>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</si>
  <si>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</si>
  <si>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</si>
  <si>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</si>
  <si>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</si>
  <si>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</si>
  <si>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</si>
  <si>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</si>
  <si>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</si>
  <si>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</si>
  <si>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</si>
  <si>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</si>
  <si>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</si>
  <si>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</si>
  <si>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</si>
  <si>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</si>
  <si>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</si>
  <si>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</si>
  <si>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</si>
  <si>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</si>
  <si>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</si>
  <si>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</si>
  <si>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</si>
  <si>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</si>
  <si>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</si>
  <si>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</si>
  <si>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</si>
  <si>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</si>
  <si>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</si>
  <si>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</si>
  <si>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</si>
  <si>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</si>
  <si>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</si>
  <si>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</si>
  <si>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</si>
  <si>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</si>
  <si>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</si>
  <si>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</si>
  <si>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</si>
  <si>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</si>
  <si>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</si>
  <si>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</si>
  <si>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</si>
  <si>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</si>
  <si>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</si>
  <si>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</si>
  <si>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</si>
  <si>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</si>
  <si>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</si>
  <si>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</si>
  <si>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</si>
  <si>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</si>
  <si>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</si>
  <si>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</si>
  <si>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</si>
  <si>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</si>
  <si>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</si>
  <si>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</si>
  <si>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</si>
  <si>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</si>
  <si>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</si>
  <si>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</si>
  <si>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</si>
  <si>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</si>
  <si>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</si>
  <si>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</si>
  <si>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</si>
  <si>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</si>
  <si>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</si>
  <si>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</si>
  <si>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</si>
  <si>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</si>
  <si>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</si>
  <si>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</si>
  <si>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</si>
  <si>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</si>
  <si>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</si>
  <si>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</si>
  <si>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</si>
  <si>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</si>
  <si>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</si>
  <si>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</si>
  <si>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</si>
  <si>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</si>
  <si>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</si>
  <si>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</si>
  <si>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</si>
  <si>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</si>
  <si>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</si>
  <si>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</si>
  <si>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</si>
  <si>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</si>
  <si>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</si>
  <si>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</si>
  <si>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</si>
  <si>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</si>
  <si>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</si>
  <si>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</si>
  <si>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</si>
  <si>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</si>
  <si>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</si>
  <si>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</si>
  <si>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</si>
  <si>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</si>
  <si>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</si>
  <si>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</si>
  <si>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</si>
  <si>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</si>
  <si>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</si>
  <si>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</si>
  <si>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</si>
  <si>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</si>
  <si>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</si>
  <si>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</si>
  <si>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</si>
  <si>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</si>
  <si>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</si>
  <si>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</si>
  <si>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</si>
  <si>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</si>
  <si>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</si>
  <si>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</si>
  <si>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</si>
  <si>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</si>
  <si>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</si>
  <si>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</si>
  <si>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</si>
  <si>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</si>
  <si>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</si>
  <si>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</si>
  <si>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</si>
  <si>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</si>
  <si>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</si>
  <si>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</si>
  <si>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</si>
  <si>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</si>
  <si>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</si>
  <si>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</si>
  <si>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</si>
  <si>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</si>
  <si>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</si>
  <si>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</si>
  <si>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</si>
  <si>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</si>
  <si>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</si>
  <si>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</si>
  <si>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</si>
  <si>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</si>
  <si>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</si>
  <si>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</si>
  <si>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</si>
  <si>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</si>
  <si>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</si>
  <si>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</si>
  <si>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</si>
  <si>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</si>
  <si>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</si>
  <si>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</si>
  <si>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</si>
  <si>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</si>
  <si>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</si>
  <si>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</si>
  <si>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</si>
  <si>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</si>
  <si>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</si>
  <si>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</si>
  <si>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</si>
  <si>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</si>
  <si>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</si>
  <si>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</si>
  <si>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</si>
  <si>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</si>
  <si>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</si>
  <si>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</si>
  <si>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</si>
  <si>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</si>
  <si>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</si>
  <si>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</si>
  <si>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</si>
  <si>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</si>
  <si>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</si>
  <si>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</si>
  <si>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</si>
  <si>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</si>
  <si>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</si>
  <si>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</si>
  <si>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</si>
  <si>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</si>
  <si>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</si>
  <si>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</si>
  <si>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</si>
  <si>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</si>
  <si>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</si>
  <si>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</si>
  <si>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</si>
  <si>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</si>
  <si>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</si>
  <si>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</si>
  <si>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</si>
  <si>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</si>
  <si>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</si>
  <si>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</si>
  <si>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</si>
  <si>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</si>
  <si>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</si>
  <si>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</si>
  <si>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</si>
  <si>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</si>
  <si>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</si>
  <si>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</si>
  <si>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</si>
  <si>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</si>
  <si>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</si>
  <si>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</si>
  <si>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</si>
  <si>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</si>
  <si>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</si>
  <si>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</si>
  <si>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</si>
  <si>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</si>
  <si>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</si>
  <si>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</si>
  <si>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</si>
  <si>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</si>
  <si>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</si>
  <si>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</si>
  <si>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</si>
  <si>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</si>
  <si>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</si>
  <si>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</si>
  <si>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</si>
  <si>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</si>
  <si>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</si>
  <si>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</si>
  <si>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</si>
  <si>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</si>
  <si>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</si>
  <si>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</si>
  <si>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</si>
  <si>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</si>
  <si>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</si>
  <si>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</si>
  <si>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</si>
  <si>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</si>
  <si>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</si>
  <si>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</si>
  <si>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</si>
  <si>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</si>
  <si>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</si>
  <si>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</si>
  <si>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</si>
  <si>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</si>
  <si>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</si>
  <si>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</si>
  <si>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</si>
  <si>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</si>
  <si>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</si>
  <si>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</si>
  <si>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</si>
  <si>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</si>
  <si>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</si>
  <si>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</si>
  <si>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</si>
  <si>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</si>
  <si>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</si>
  <si>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</si>
  <si>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</si>
  <si>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</si>
  <si>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</si>
  <si>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</si>
  <si>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</si>
  <si>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</si>
  <si>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</si>
  <si>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</si>
  <si>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</si>
  <si>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</si>
  <si>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</si>
  <si>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</si>
  <si>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</si>
  <si>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</si>
  <si>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</si>
  <si>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</si>
  <si>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</si>
  <si>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</si>
  <si>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</si>
  <si>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</si>
  <si>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</si>
  <si>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</si>
  <si>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</si>
  <si>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</si>
  <si>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</si>
  <si>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</si>
  <si>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</si>
  <si>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</si>
  <si>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</si>
  <si>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</si>
  <si>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</si>
  <si>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</si>
  <si>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</si>
  <si>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</si>
  <si>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</si>
  <si>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</si>
  <si>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</si>
  <si>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</si>
  <si>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</si>
  <si>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</si>
  <si>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</si>
  <si>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</si>
  <si>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</si>
  <si>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</si>
  <si>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</si>
  <si>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</si>
  <si>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</si>
  <si>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</si>
  <si>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</si>
  <si>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</si>
  <si>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</si>
  <si>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</si>
  <si>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</si>
  <si>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</si>
  <si>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</si>
  <si>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</si>
  <si>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</si>
  <si>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</si>
  <si>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</si>
  <si>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</si>
  <si>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</si>
  <si>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</si>
  <si>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</si>
  <si>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</si>
  <si>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</si>
  <si>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</si>
  <si>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</si>
  <si>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</si>
  <si>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</si>
  <si>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</si>
  <si>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</si>
  <si>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</si>
  <si>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</si>
  <si>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</si>
  <si>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</si>
  <si>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</si>
  <si>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</si>
  <si>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</si>
  <si>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</si>
  <si>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</si>
  <si>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</si>
  <si>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</si>
  <si>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</si>
  <si>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</si>
  <si>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</si>
  <si>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</si>
  <si>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</si>
  <si>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</si>
  <si>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</si>
  <si>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</si>
  <si>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</si>
  <si>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</si>
  <si>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</si>
  <si>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</si>
  <si>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</si>
  <si>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</si>
  <si>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</si>
  <si>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</si>
  <si>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</si>
  <si>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</si>
  <si>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</si>
  <si>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</si>
  <si>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</si>
  <si>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</si>
  <si>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</si>
  <si>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</si>
  <si>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</si>
  <si>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</si>
  <si>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</si>
  <si>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</si>
  <si>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</si>
  <si>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</si>
  <si>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</si>
  <si>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</si>
  <si>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</si>
  <si>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</si>
  <si>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</si>
  <si>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</si>
  <si>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</si>
  <si>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</si>
  <si>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</si>
  <si>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</si>
  <si>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</si>
  <si>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</si>
  <si>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</si>
  <si>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</si>
  <si>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</si>
  <si>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</si>
  <si>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</si>
  <si>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</si>
  <si>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</si>
  <si>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</si>
  <si>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</si>
  <si>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</si>
  <si>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</si>
  <si>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</si>
  <si>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</si>
  <si>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</si>
  <si>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</si>
  <si>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</si>
  <si>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</si>
  <si>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</si>
  <si>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</si>
  <si>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</si>
  <si>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</si>
  <si>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</si>
  <si>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</si>
  <si>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</si>
  <si>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</si>
  <si>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</si>
  <si>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</si>
  <si>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</si>
  <si>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</si>
  <si>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</si>
  <si>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</si>
  <si>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</si>
  <si>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</si>
  <si>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</si>
  <si>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</si>
  <si>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</si>
  <si>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</si>
  <si>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</si>
  <si>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</si>
  <si>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</si>
  <si>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</si>
  <si>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</si>
  <si>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</si>
  <si>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</si>
  <si>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</si>
  <si>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</si>
  <si>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</si>
  <si>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</si>
  <si>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</si>
  <si>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</si>
  <si>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</si>
  <si>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</si>
  <si>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</si>
  <si>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</si>
  <si>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</si>
  <si>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</si>
  <si>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</si>
  <si>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</si>
  <si>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</si>
  <si>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</si>
  <si>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</si>
  <si>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</si>
  <si>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</si>
  <si>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</si>
  <si>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</si>
  <si>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</si>
  <si>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</si>
  <si>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</si>
  <si>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</si>
  <si>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</si>
  <si>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</si>
  <si>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</si>
  <si>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</si>
  <si>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</si>
  <si>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</si>
  <si>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</si>
  <si>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</si>
  <si>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</si>
  <si>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</si>
  <si>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</si>
  <si>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</si>
  <si>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</si>
  <si>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</si>
  <si>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</si>
  <si>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</si>
  <si>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</si>
  <si>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</si>
  <si>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</si>
  <si>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</si>
  <si>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</si>
  <si>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</si>
  <si>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</si>
  <si>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</si>
  <si>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</si>
  <si>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</si>
  <si>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</si>
  <si>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</si>
  <si>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</si>
  <si>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</si>
  <si>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</si>
  <si>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</si>
  <si>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</si>
  <si>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</si>
  <si>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</si>
  <si>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</si>
  <si>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</si>
  <si>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</si>
  <si>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</si>
  <si>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</si>
  <si>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</si>
  <si>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</si>
  <si>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</si>
  <si>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</si>
  <si>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</si>
  <si>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</si>
  <si>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</si>
  <si>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</si>
  <si>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</si>
  <si>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</si>
  <si>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</si>
  <si>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</si>
  <si>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</si>
  <si>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</si>
  <si>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</si>
  <si>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</si>
  <si>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</si>
  <si>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</si>
  <si>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</si>
  <si>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</si>
  <si>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</si>
  <si>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</si>
  <si>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</si>
  <si>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</si>
  <si>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</si>
  <si>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</si>
  <si>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</si>
  <si>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</si>
  <si>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</si>
  <si>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</si>
  <si>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</si>
  <si>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</si>
  <si>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</si>
  <si>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</si>
  <si>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</si>
  <si>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</si>
  <si>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</si>
  <si>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</si>
  <si>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</si>
  <si>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</si>
  <si>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</si>
  <si>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</si>
  <si>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</si>
  <si>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</si>
  <si>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</si>
  <si>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</si>
  <si>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</si>
  <si>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</si>
  <si>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</si>
  <si>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</si>
  <si>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</si>
  <si>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</si>
  <si>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</si>
  <si>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</si>
  <si>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</si>
  <si>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</si>
  <si>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</si>
  <si>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</si>
  <si>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</si>
  <si>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</si>
  <si>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</si>
  <si>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</si>
  <si>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</si>
  <si>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</si>
  <si>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</si>
  <si>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</si>
  <si>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</si>
  <si>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</si>
  <si>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</si>
  <si>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</si>
  <si>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</si>
  <si>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</si>
  <si>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</si>
  <si>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</si>
  <si>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</si>
  <si>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</si>
  <si>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</si>
  <si>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</si>
  <si>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</si>
  <si>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</si>
  <si>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</si>
  <si>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</si>
  <si>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</si>
  <si>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</si>
  <si>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</si>
  <si>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</si>
  <si>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</si>
  <si>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</si>
  <si>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</si>
  <si>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</si>
  <si>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</si>
  <si>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</si>
  <si>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</si>
  <si>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</si>
  <si>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</si>
  <si>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</si>
  <si>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</si>
  <si>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</si>
  <si>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</si>
  <si>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</si>
  <si>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</si>
  <si>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</si>
  <si>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</si>
  <si>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</si>
  <si>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</si>
  <si>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</si>
  <si>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</si>
  <si>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</si>
  <si>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</si>
  <si>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</si>
  <si>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</si>
  <si>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</si>
  <si>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</si>
  <si>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</si>
  <si>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</si>
  <si>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</si>
  <si>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</si>
  <si>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</si>
  <si>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</si>
  <si>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</si>
  <si>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</si>
  <si>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</si>
  <si>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</si>
  <si>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</si>
  <si>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</si>
  <si>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</si>
  <si>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</si>
  <si>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</si>
  <si>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</si>
  <si>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</si>
  <si>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</si>
  <si>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</si>
  <si>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</si>
  <si>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</si>
  <si>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</si>
  <si>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</si>
  <si>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</si>
  <si>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</si>
  <si>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</si>
  <si>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</si>
  <si>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</si>
  <si>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</si>
  <si>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</si>
  <si>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</si>
  <si>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</si>
  <si>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</si>
  <si>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</si>
  <si>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</si>
  <si>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</si>
  <si>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</si>
  <si>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</si>
  <si>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</si>
  <si>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</si>
  <si>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</si>
  <si>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</si>
  <si>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</si>
  <si>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</si>
  <si>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</si>
  <si>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</si>
  <si>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</si>
  <si>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</si>
  <si>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</si>
  <si>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</si>
  <si>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</si>
  <si>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</si>
  <si>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</si>
  <si>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</si>
  <si>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</si>
  <si>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</si>
  <si>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</si>
  <si>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</si>
  <si>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</si>
  <si>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</si>
  <si>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</si>
  <si>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</si>
  <si>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</si>
  <si>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</si>
  <si>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</si>
  <si>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</si>
  <si>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</si>
  <si>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</si>
  <si>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</si>
  <si>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</si>
  <si>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</si>
  <si>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</si>
  <si>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</si>
  <si>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</si>
  <si>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</si>
  <si>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</si>
  <si>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</si>
  <si>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</si>
  <si>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</si>
  <si>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</si>
  <si>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</si>
  <si>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</si>
  <si>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</si>
  <si>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</si>
  <si>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</si>
  <si>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</si>
  <si>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</si>
  <si>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</si>
  <si>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</si>
  <si>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</si>
  <si>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</si>
  <si>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</si>
  <si>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</si>
  <si>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</si>
  <si>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</si>
  <si>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</si>
  <si>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</si>
  <si>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</si>
  <si>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</si>
  <si>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</si>
  <si>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</si>
  <si>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</si>
  <si>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</si>
  <si>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</si>
  <si>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</si>
  <si>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</si>
  <si>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</si>
  <si>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</si>
  <si>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</si>
  <si>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</si>
  <si>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</si>
  <si>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</si>
  <si>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</si>
  <si>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</si>
  <si>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</si>
  <si>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</si>
  <si>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</si>
  <si>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</si>
  <si>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</si>
  <si>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</si>
  <si>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</si>
  <si>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</si>
  <si>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</si>
  <si>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</si>
  <si>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</si>
  <si>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</si>
  <si>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</si>
  <si>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</si>
  <si>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</si>
  <si>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</si>
  <si>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</si>
  <si>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</si>
  <si>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</si>
  <si>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</si>
  <si>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</si>
  <si>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</si>
  <si>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</si>
  <si>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</si>
  <si>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</si>
  <si>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</si>
  <si>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</si>
  <si>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</si>
  <si>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</si>
  <si>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</si>
  <si>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</si>
  <si>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</si>
  <si>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</si>
  <si>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</si>
  <si>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</si>
  <si>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</si>
  <si>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</si>
  <si>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</si>
  <si>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</si>
  <si>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</si>
  <si>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</si>
  <si>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</si>
  <si>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</si>
  <si>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</si>
  <si>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</si>
  <si>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</si>
  <si>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</si>
  <si>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</si>
  <si>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</si>
  <si>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</si>
  <si>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</si>
  <si>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</si>
  <si>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</si>
  <si>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</si>
  <si>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</si>
  <si>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</si>
  <si>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</si>
  <si>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</si>
  <si>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</si>
  <si>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</si>
  <si>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</si>
  <si>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</si>
  <si>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</si>
  <si>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</si>
  <si>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</si>
  <si>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</si>
  <si>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</si>
  <si>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</si>
  <si>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</si>
  <si>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</si>
  <si>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</si>
  <si>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</si>
  <si>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</si>
  <si>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</si>
  <si>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</si>
  <si>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</si>
  <si>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</si>
  <si>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</si>
  <si>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</si>
  <si>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</si>
  <si>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</si>
  <si>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</si>
  <si>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</si>
  <si>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</si>
  <si>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</si>
  <si>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</si>
  <si>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</si>
  <si>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</si>
  <si>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</si>
  <si>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</si>
  <si>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</si>
  <si>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</si>
  <si>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</si>
  <si>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</si>
  <si>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</si>
  <si>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</si>
  <si>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</si>
  <si>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</si>
  <si>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</si>
  <si>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</si>
  <si>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</si>
  <si>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</si>
  <si>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</si>
  <si>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</si>
  <si>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</si>
  <si>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</si>
  <si>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</si>
  <si>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</si>
  <si>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</si>
  <si>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</si>
  <si>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</si>
  <si>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</si>
  <si>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</si>
  <si>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</si>
  <si>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</si>
  <si>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</si>
  <si>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</si>
  <si>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</si>
  <si>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</si>
  <si>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</si>
  <si>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</si>
  <si>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</si>
  <si>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</si>
  <si>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</si>
  <si>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</si>
  <si>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</si>
  <si>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</si>
  <si>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</si>
  <si>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</si>
  <si>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</si>
  <si>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</si>
  <si>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</si>
  <si>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</si>
  <si>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</si>
  <si>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</si>
  <si>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</si>
  <si>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</si>
  <si>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</si>
  <si>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</si>
  <si>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</si>
  <si>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</si>
  <si>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</si>
  <si>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</si>
  <si>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</si>
  <si>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</si>
  <si>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</si>
  <si>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</si>
  <si>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</si>
  <si>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</si>
  <si>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</si>
  <si>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</si>
  <si>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</si>
  <si>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</si>
  <si>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</si>
  <si>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</si>
  <si>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</si>
  <si>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</si>
  <si>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</si>
  <si>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</si>
  <si>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</si>
  <si>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</si>
  <si>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</si>
  <si>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</si>
  <si>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</si>
  <si>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</si>
  <si>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</si>
  <si>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</si>
  <si>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</si>
  <si>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</si>
  <si>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</si>
  <si>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</si>
  <si>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</si>
  <si>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</si>
  <si>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</si>
  <si>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</si>
  <si>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</si>
  <si>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</si>
  <si>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</si>
  <si>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</si>
  <si>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</si>
  <si>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</si>
  <si>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</si>
  <si>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</si>
  <si>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</si>
  <si>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</si>
  <si>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</si>
  <si>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</si>
  <si>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</si>
  <si>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</si>
  <si>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</si>
  <si>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</si>
  <si>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</si>
  <si>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</si>
  <si>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</si>
  <si>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</si>
  <si>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</si>
  <si>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</si>
  <si>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</si>
  <si>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</si>
  <si>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</si>
  <si>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</si>
  <si>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</si>
  <si>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</si>
  <si>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</si>
  <si>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</si>
  <si>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</si>
  <si>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</si>
  <si>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</si>
  <si>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</si>
  <si>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</si>
  <si>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</si>
  <si>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</si>
  <si>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</si>
  <si>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</si>
  <si>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</si>
  <si>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</si>
  <si>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</si>
  <si>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</si>
  <si>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</si>
  <si>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</si>
  <si>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</si>
  <si>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</si>
  <si>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</si>
  <si>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</si>
  <si>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</si>
  <si>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</si>
  <si>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</si>
  <si>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</si>
  <si>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</si>
  <si>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</si>
  <si>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</si>
  <si>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</si>
  <si>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</si>
  <si>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</si>
  <si>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</si>
  <si>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</si>
  <si>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</si>
  <si>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</si>
  <si>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</si>
  <si>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</si>
  <si>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</si>
  <si>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</si>
  <si>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</si>
  <si>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</si>
  <si>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</si>
  <si>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</si>
  <si>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</si>
  <si>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</si>
  <si>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</si>
  <si>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</si>
  <si>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</si>
  <si>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</si>
  <si>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</si>
  <si>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</si>
  <si>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</si>
  <si>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</si>
  <si>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</si>
  <si>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</si>
  <si>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</si>
  <si>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</si>
  <si>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</si>
  <si>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</si>
  <si>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</si>
  <si>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</si>
  <si>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</si>
  <si>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</si>
  <si>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</si>
  <si>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</si>
  <si>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</si>
  <si>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</si>
  <si>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</si>
  <si>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</si>
  <si>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</si>
  <si>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</si>
  <si>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</si>
  <si>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</si>
  <si>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</si>
  <si>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</si>
  <si>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</si>
  <si>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</si>
  <si>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</si>
  <si>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</si>
  <si>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</si>
  <si>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</si>
  <si>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</si>
  <si>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</si>
  <si>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</si>
  <si>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</si>
  <si>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</si>
  <si>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</si>
  <si>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</si>
  <si>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</si>
  <si>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</si>
  <si>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</si>
  <si>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</si>
  <si>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</si>
  <si>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</si>
  <si>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</si>
  <si>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</si>
  <si>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</si>
  <si>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</si>
  <si>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</si>
  <si>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</si>
  <si>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</si>
  <si>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</si>
  <si>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</si>
  <si>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</si>
  <si>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</si>
  <si>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</si>
  <si>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</si>
  <si>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</si>
  <si>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</si>
  <si>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</si>
  <si>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</si>
  <si>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</si>
  <si>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</si>
  <si>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</si>
  <si>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</si>
  <si>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</si>
  <si>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</si>
  <si>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</si>
  <si>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</si>
  <si>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</si>
  <si>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</si>
  <si>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</si>
  <si>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</si>
  <si>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</si>
  <si>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</si>
  <si>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</si>
  <si>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</si>
  <si>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</si>
  <si>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</si>
  <si>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</si>
  <si>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</si>
  <si>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</si>
  <si>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</si>
  <si>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</si>
  <si>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</si>
  <si>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</si>
  <si>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</si>
  <si>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</si>
  <si>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</si>
  <si>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</si>
  <si>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</si>
  <si>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</si>
  <si>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</si>
  <si>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</si>
  <si>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</si>
  <si>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</si>
  <si>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</si>
  <si>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</si>
  <si>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</si>
  <si>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</si>
  <si>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</si>
  <si>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</si>
  <si>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</si>
  <si>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</si>
  <si>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</si>
  <si>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</si>
  <si>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</si>
  <si>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</si>
  <si>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</si>
  <si>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</si>
  <si>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</si>
  <si>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</si>
  <si>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</si>
  <si>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</si>
  <si>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</si>
  <si>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</si>
  <si>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</si>
  <si>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</si>
  <si>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</si>
  <si>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</si>
  <si>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</si>
  <si>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</si>
  <si>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</si>
  <si>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</si>
  <si>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</si>
  <si>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</si>
  <si>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</si>
  <si>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</si>
  <si>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</si>
  <si>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</si>
  <si>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</si>
  <si>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</si>
  <si>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</si>
  <si>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</si>
  <si>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</si>
  <si>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</si>
  <si>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</si>
  <si>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</si>
  <si>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</si>
  <si>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</si>
  <si>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</si>
  <si>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</si>
  <si>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</si>
  <si>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</si>
  <si>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</si>
  <si>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</si>
  <si>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</si>
  <si>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</si>
  <si>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</si>
  <si>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</si>
  <si>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</si>
  <si>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</si>
  <si>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</si>
  <si>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</si>
  <si>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</si>
  <si>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</si>
  <si>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</si>
  <si>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</si>
  <si>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</si>
  <si>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</si>
  <si>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</si>
  <si>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</si>
  <si>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</si>
  <si>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</si>
  <si>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</si>
  <si>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</si>
  <si>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</si>
  <si>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</si>
  <si>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</si>
  <si>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</si>
  <si>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</si>
  <si>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</si>
  <si>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</si>
  <si>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</si>
  <si>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</si>
  <si>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</si>
  <si>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</si>
  <si>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</si>
  <si>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</si>
  <si>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</si>
  <si>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</si>
  <si>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</si>
  <si>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</si>
  <si>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</si>
  <si>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</si>
  <si>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</si>
  <si>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</si>
  <si>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</si>
  <si>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</si>
  <si>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</si>
  <si>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</si>
  <si>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</si>
  <si>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</si>
  <si>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</si>
  <si>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</si>
  <si>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</si>
  <si>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</si>
  <si>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</si>
  <si>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</si>
  <si>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</si>
  <si>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</si>
  <si>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</si>
  <si>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</si>
  <si>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</si>
  <si>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</si>
  <si>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</si>
  <si>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</si>
  <si>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</si>
  <si>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</si>
  <si>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</si>
  <si>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</si>
  <si>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</si>
  <si>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</si>
  <si>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</si>
  <si>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</si>
  <si>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</si>
  <si>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</si>
  <si>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</si>
  <si>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</si>
  <si>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</si>
  <si>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</si>
  <si>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</si>
  <si>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</si>
  <si>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</si>
  <si>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</si>
  <si>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</si>
  <si>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</si>
  <si>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</si>
  <si>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</si>
  <si>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</si>
  <si>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</si>
  <si>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</si>
  <si>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</si>
  <si>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</si>
  <si>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</si>
  <si>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</si>
  <si>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</si>
  <si>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</si>
  <si>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</si>
  <si>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</si>
  <si>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</si>
  <si>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</si>
  <si>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</si>
  <si>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</si>
  <si>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</si>
  <si>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</si>
  <si>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</si>
  <si>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</si>
  <si>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</si>
  <si>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</si>
  <si>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</si>
  <si>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</si>
  <si>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</si>
  <si>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</si>
  <si>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</si>
  <si>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</si>
  <si>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</si>
  <si>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</si>
  <si>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</si>
  <si>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</si>
  <si>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</si>
  <si>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</si>
  <si>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</si>
  <si>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</si>
  <si>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</si>
  <si>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</si>
  <si>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</si>
  <si>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</si>
  <si>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</si>
  <si>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</si>
  <si>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</si>
  <si>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</si>
  <si>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</si>
  <si>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</si>
  <si>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</si>
  <si>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</si>
  <si>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</si>
  <si>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</si>
  <si>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</si>
  <si>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</si>
  <si>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</si>
  <si>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</si>
  <si>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</si>
  <si>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</si>
  <si>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</si>
  <si>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</si>
  <si>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</si>
  <si>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</si>
  <si>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</si>
  <si>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</si>
  <si>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</si>
  <si>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</si>
  <si>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</si>
  <si>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</si>
  <si>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</si>
  <si>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</si>
  <si>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</si>
  <si>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</si>
  <si>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</si>
  <si>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</si>
  <si>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</si>
  <si>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</si>
  <si>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</si>
  <si>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</si>
  <si>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</si>
  <si>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</si>
  <si>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</si>
  <si>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</si>
  <si>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</si>
  <si>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</si>
  <si>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</si>
  <si>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</si>
  <si>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</si>
  <si>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</si>
  <si>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</si>
  <si>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</si>
  <si>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</si>
  <si>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</si>
  <si>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</si>
  <si>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</si>
  <si>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</si>
  <si>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</si>
  <si>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</si>
  <si>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</si>
  <si>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</si>
  <si>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</si>
  <si>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</si>
  <si>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</si>
  <si>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</si>
  <si>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</si>
  <si>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</si>
  <si>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</si>
  <si>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</si>
  <si>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</si>
  <si>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</si>
  <si>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</si>
  <si>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</si>
  <si>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</si>
  <si>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</si>
  <si>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</si>
  <si>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</si>
  <si>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</si>
  <si>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</si>
  <si>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</si>
  <si>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</si>
  <si>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</si>
  <si>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</si>
  <si>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</si>
  <si>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</si>
  <si>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</si>
  <si>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</si>
  <si>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</si>
  <si>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</si>
  <si>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</si>
  <si>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</si>
  <si>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</si>
  <si>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</si>
  <si>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</si>
  <si>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</si>
  <si>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</si>
  <si>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</si>
  <si>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</si>
  <si>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</si>
  <si>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</si>
  <si>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</si>
  <si>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</si>
  <si>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</si>
  <si>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</si>
  <si>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</si>
  <si>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</si>
  <si>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</si>
  <si>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</si>
  <si>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</si>
  <si>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</si>
  <si>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</si>
  <si>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</si>
  <si>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</si>
  <si>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</si>
  <si>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</si>
  <si>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</si>
  <si>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</si>
  <si>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</si>
  <si>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</si>
  <si>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</si>
  <si>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</si>
  <si>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</si>
  <si>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</si>
  <si>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</si>
  <si>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</si>
  <si>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</si>
  <si>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</si>
  <si>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</si>
  <si>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</si>
  <si>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</si>
  <si>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</si>
  <si>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</si>
  <si>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</si>
  <si>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</si>
  <si>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</si>
  <si>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</si>
  <si>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</si>
  <si>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</si>
  <si>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</si>
  <si>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</si>
  <si>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</si>
  <si>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</si>
  <si>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</si>
  <si>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</si>
  <si>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</si>
  <si>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</si>
  <si>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</si>
  <si>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</si>
  <si>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</si>
  <si>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</si>
  <si>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</si>
  <si>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</si>
  <si>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</si>
  <si>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</si>
  <si>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</si>
  <si>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</si>
  <si>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</si>
  <si>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</si>
  <si>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</si>
  <si>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</si>
  <si>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</si>
  <si>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</si>
  <si>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</si>
  <si>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</si>
  <si>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</si>
  <si>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</si>
  <si>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</si>
  <si>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</si>
  <si>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</si>
  <si>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</si>
  <si>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</si>
  <si>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</si>
  <si>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</si>
  <si>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</si>
  <si>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</si>
  <si>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</si>
  <si>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</si>
  <si>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</si>
  <si>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</si>
  <si>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</si>
  <si>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</si>
  <si>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</si>
  <si>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</si>
  <si>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</si>
  <si>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</si>
  <si>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</si>
  <si>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</si>
  <si>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</si>
  <si>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</si>
  <si>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</si>
  <si>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</si>
  <si>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</si>
  <si>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</si>
  <si>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</si>
  <si>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</si>
  <si>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</si>
  <si>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</si>
  <si>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</si>
  <si>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</si>
  <si>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</si>
  <si>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</si>
  <si>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</si>
  <si>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</si>
  <si>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</si>
  <si>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</si>
  <si>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</si>
  <si>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</si>
  <si>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</si>
  <si>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</si>
  <si>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</si>
  <si>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</si>
  <si>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</si>
  <si>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</si>
  <si>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</si>
  <si>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</si>
  <si>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</si>
  <si>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</si>
  <si>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</si>
  <si>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</si>
  <si>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</si>
  <si>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</si>
  <si>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</si>
  <si>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</si>
  <si>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</si>
  <si>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</si>
  <si>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</si>
  <si>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</si>
  <si>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</si>
  <si>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</si>
  <si>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</si>
  <si>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</si>
  <si>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</si>
  <si>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</si>
  <si>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</si>
  <si>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</si>
  <si>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</si>
  <si>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</si>
  <si>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</si>
  <si>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</si>
  <si>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</si>
  <si>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</si>
  <si>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</si>
  <si>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</si>
  <si>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</si>
  <si>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</si>
  <si>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</si>
  <si>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</si>
  <si>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</si>
  <si>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</si>
  <si>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</si>
  <si>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</si>
  <si>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</si>
  <si>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</si>
  <si>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</si>
  <si>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</si>
  <si>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</si>
  <si>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</si>
  <si>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</si>
  <si>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</si>
  <si>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</si>
  <si>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</si>
  <si>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</si>
  <si>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</si>
  <si>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</si>
  <si>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</si>
  <si>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</si>
  <si>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</si>
  <si>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</si>
  <si>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</si>
  <si>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</si>
  <si>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</si>
  <si>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</si>
  <si>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</si>
  <si>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</si>
  <si>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</si>
  <si>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</si>
  <si>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</si>
  <si>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</si>
  <si>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</si>
  <si>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</si>
  <si>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</si>
  <si>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</si>
  <si>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</si>
  <si>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</si>
  <si>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</si>
  <si>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</si>
  <si>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</si>
  <si>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</si>
  <si>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</si>
  <si>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</si>
  <si>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</si>
  <si>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</si>
  <si>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</si>
  <si>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</si>
  <si>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</si>
  <si>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</si>
  <si>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</si>
  <si>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</si>
  <si>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</si>
  <si>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</si>
  <si>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</si>
  <si>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</si>
  <si>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</si>
  <si>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</si>
  <si>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</si>
  <si>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</si>
  <si>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</si>
  <si>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</si>
  <si>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</si>
  <si>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</si>
  <si>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</si>
  <si>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</si>
  <si>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</si>
  <si>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</si>
  <si>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</si>
  <si>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</si>
  <si>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</si>
  <si>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</si>
  <si>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</si>
  <si>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</si>
  <si>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</si>
  <si>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</si>
  <si>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</si>
  <si>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</si>
  <si>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</si>
  <si>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</si>
  <si>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</si>
  <si>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</si>
  <si>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</si>
  <si>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</si>
  <si>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</si>
  <si>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</si>
  <si>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</si>
  <si>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</si>
  <si>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</si>
  <si>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</si>
  <si>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</si>
  <si>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</si>
  <si>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</si>
  <si>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</si>
  <si>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</si>
  <si>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</si>
  <si>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</si>
  <si>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</si>
  <si>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</si>
  <si>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</si>
  <si>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</si>
  <si>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</si>
  <si>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</si>
  <si>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</si>
  <si>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</si>
  <si>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</si>
  <si>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</si>
  <si>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</si>
  <si>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</si>
  <si>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</si>
  <si>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</si>
  <si>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</si>
  <si>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</si>
  <si>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</si>
  <si>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</si>
  <si>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</si>
  <si>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</si>
  <si>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</si>
  <si>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</si>
  <si>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</si>
  <si>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</si>
  <si>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</si>
  <si>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</si>
  <si>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</si>
  <si>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</si>
  <si>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</si>
  <si>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</si>
  <si>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</si>
  <si>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</si>
  <si>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</si>
  <si>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</si>
  <si>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</si>
  <si>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</si>
  <si>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</si>
  <si>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</si>
  <si>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</si>
  <si>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</si>
  <si>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</si>
  <si>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</si>
  <si>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</si>
  <si>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</si>
  <si>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</si>
  <si>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</si>
  <si>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</si>
  <si>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</si>
  <si>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</si>
  <si>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</si>
  <si>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</si>
  <si>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</si>
  <si>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</si>
  <si>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</si>
  <si>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</si>
  <si>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</si>
  <si>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</si>
  <si>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</si>
  <si>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</si>
  <si>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</si>
  <si>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</si>
  <si>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</si>
  <si>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</si>
  <si>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</si>
  <si>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</si>
  <si>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</si>
  <si>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</si>
  <si>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</si>
  <si>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</si>
  <si>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</si>
  <si>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</si>
  <si>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</si>
  <si>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</si>
  <si>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</si>
  <si>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</si>
  <si>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</si>
  <si>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</si>
  <si>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</si>
  <si>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</si>
  <si>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</si>
  <si>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</si>
  <si>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</si>
  <si>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</si>
  <si>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</si>
  <si>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</si>
  <si>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</si>
  <si>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</si>
  <si>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</si>
  <si>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</si>
  <si>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</si>
  <si>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</si>
  <si>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</si>
  <si>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</si>
  <si>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</si>
  <si>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</si>
  <si>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</si>
  <si>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</si>
  <si>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</si>
  <si>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</si>
  <si>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</si>
  <si>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</si>
  <si>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</si>
  <si>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</si>
  <si>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</si>
  <si>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</si>
  <si>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</si>
  <si>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</si>
  <si>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</si>
  <si>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</si>
  <si>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</si>
  <si>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</si>
  <si>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</si>
  <si>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</si>
  <si>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</si>
  <si>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</si>
  <si>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</si>
  <si>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</si>
  <si>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</si>
  <si>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</si>
  <si>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</si>
  <si>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</si>
  <si>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</si>
  <si>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</si>
  <si>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</si>
  <si>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</si>
  <si>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</si>
  <si>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</si>
  <si>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</si>
  <si>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</si>
  <si>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</si>
  <si>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</si>
  <si>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</si>
  <si>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</si>
  <si>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</si>
  <si>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</si>
  <si>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</si>
  <si>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</si>
  <si>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</si>
  <si>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</si>
  <si>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</si>
  <si>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</si>
  <si>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</si>
  <si>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</si>
  <si>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</si>
  <si>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</si>
  <si>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</si>
  <si>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</si>
  <si>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</si>
  <si>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</si>
  <si>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</si>
  <si>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</si>
  <si>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</si>
  <si>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</si>
  <si>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</si>
  <si>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</si>
  <si>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</si>
  <si>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</si>
  <si>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</si>
  <si>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</si>
  <si>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</si>
  <si>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</si>
  <si>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</si>
  <si>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</si>
  <si>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</si>
  <si>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</si>
  <si>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</si>
  <si>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</si>
  <si>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</si>
  <si>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</si>
  <si>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</si>
  <si>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</si>
  <si>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</si>
  <si>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</si>
  <si>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</si>
  <si>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</si>
  <si>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</si>
  <si>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</si>
  <si>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</si>
  <si>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</si>
  <si>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</si>
  <si>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</si>
  <si>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</si>
  <si>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</si>
  <si>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</si>
  <si>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</si>
  <si>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</si>
  <si>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</si>
  <si>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</si>
  <si>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</si>
  <si>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</si>
  <si>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</si>
  <si>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</si>
  <si>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</si>
  <si>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</si>
  <si>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</si>
  <si>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</si>
  <si>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</si>
  <si>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</si>
  <si>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</si>
  <si>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</si>
  <si>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</si>
  <si>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</si>
  <si>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</si>
  <si>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</si>
  <si>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</si>
  <si>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</si>
  <si>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</si>
  <si>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</si>
  <si>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</si>
  <si>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</si>
  <si>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</si>
  <si>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</si>
  <si>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</si>
  <si>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</si>
  <si>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</si>
  <si>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</si>
  <si>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</si>
  <si>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</si>
  <si>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</si>
  <si>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</si>
  <si>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</si>
  <si>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</si>
  <si>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</si>
  <si>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</si>
  <si>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</si>
  <si>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</si>
  <si>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</si>
  <si>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</si>
  <si>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</si>
  <si>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</si>
  <si>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</si>
  <si>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</si>
  <si>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</si>
  <si>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</si>
  <si>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</si>
  <si>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</si>
  <si>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</si>
  <si>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</si>
  <si>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</si>
  <si>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</si>
  <si>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</si>
  <si>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</si>
  <si>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</si>
  <si>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</si>
  <si>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</si>
  <si>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</si>
  <si>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</si>
  <si>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</si>
  <si>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</si>
  <si>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</si>
  <si>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</si>
  <si>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</si>
  <si>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</si>
  <si>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</si>
  <si>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</si>
  <si>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</si>
  <si>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</si>
  <si>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</si>
  <si>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</si>
  <si>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</si>
  <si>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</si>
  <si>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</si>
  <si>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</si>
  <si>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</si>
  <si>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</si>
  <si>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</si>
  <si>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</si>
  <si>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</si>
  <si>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</si>
  <si>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</si>
  <si>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</si>
  <si>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</si>
  <si>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</si>
  <si>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</si>
  <si>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</si>
  <si>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</si>
  <si>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</si>
  <si>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</si>
  <si>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</si>
  <si>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</si>
  <si>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</si>
  <si>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</si>
  <si>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</si>
  <si>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</si>
  <si>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</si>
  <si>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</si>
  <si>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</si>
  <si>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</si>
  <si>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</si>
  <si>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</si>
  <si>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</si>
  <si>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</si>
  <si>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</si>
  <si>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</si>
  <si>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</si>
  <si>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</si>
  <si>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</si>
  <si>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</si>
  <si>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</si>
  <si>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</si>
  <si>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</si>
  <si>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</si>
  <si>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</si>
  <si>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</si>
  <si>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</si>
  <si>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</si>
  <si>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</si>
  <si>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</si>
  <si>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</si>
  <si>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</si>
  <si>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</si>
  <si>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</si>
  <si>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</si>
  <si>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</si>
  <si>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</si>
  <si>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</si>
  <si>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</si>
  <si>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</si>
  <si>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</si>
  <si>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</si>
  <si>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</si>
  <si>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</si>
  <si>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</si>
  <si>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</si>
  <si>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</si>
  <si>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</si>
  <si>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</si>
  <si>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</si>
  <si>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</si>
  <si>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</si>
  <si>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</si>
  <si>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</si>
  <si>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</si>
  <si>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</si>
  <si>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</si>
  <si>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</si>
  <si>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</si>
  <si>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</si>
  <si>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</si>
  <si>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</si>
  <si>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</si>
  <si>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</si>
  <si>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</si>
  <si>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</si>
  <si>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</si>
  <si>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</si>
  <si>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</si>
  <si>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</si>
  <si>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</si>
  <si>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</si>
  <si>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</si>
  <si>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</si>
  <si>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</si>
  <si>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</si>
  <si>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</si>
  <si>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</si>
  <si>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</si>
  <si>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</si>
  <si>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</si>
  <si>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</si>
  <si>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</si>
  <si>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</si>
  <si>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</si>
  <si>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</si>
  <si>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</si>
  <si>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</si>
  <si>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</si>
  <si>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</si>
  <si>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</si>
  <si>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</si>
  <si>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</si>
  <si>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</si>
  <si>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</si>
  <si>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</si>
  <si>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</si>
  <si>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</si>
  <si>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</si>
  <si>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</si>
  <si>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</si>
  <si>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</si>
  <si>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</si>
  <si>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</si>
  <si>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</si>
  <si>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</si>
  <si>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</si>
  <si>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</si>
  <si>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</si>
  <si>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</si>
  <si>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</si>
  <si>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</si>
  <si>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</si>
  <si>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</si>
  <si>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</si>
  <si>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</si>
  <si>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</si>
  <si>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</si>
  <si>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</si>
  <si>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</si>
  <si>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</si>
  <si>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</si>
  <si>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</si>
  <si>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</si>
  <si>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</si>
  <si>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</si>
  <si>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</si>
  <si>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</si>
  <si>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</si>
  <si>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</si>
  <si>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</si>
  <si>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</si>
  <si>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</si>
  <si>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</si>
  <si>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</si>
  <si>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</si>
  <si>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</si>
  <si>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</si>
  <si>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</si>
  <si>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</si>
  <si>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</si>
  <si>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</si>
  <si>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</si>
  <si>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</si>
  <si>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</si>
  <si>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</si>
  <si>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</si>
  <si>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</si>
  <si>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</si>
  <si>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</si>
  <si>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</si>
  <si>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</si>
  <si>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</si>
  <si>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</si>
  <si>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</si>
  <si>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</si>
  <si>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</si>
  <si>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</si>
  <si>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</si>
  <si>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</si>
  <si>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</si>
  <si>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</si>
  <si>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</si>
  <si>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</si>
  <si>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</si>
  <si>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</si>
  <si>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</si>
  <si>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</si>
  <si>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</si>
  <si>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</si>
  <si>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</si>
  <si>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</si>
  <si>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</si>
  <si>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</si>
  <si>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</si>
  <si>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</si>
  <si>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</si>
  <si>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</si>
  <si>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</si>
  <si>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</si>
  <si>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</si>
  <si>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</si>
  <si>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</si>
  <si>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</si>
  <si>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</si>
  <si>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</si>
  <si>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</si>
  <si>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</si>
  <si>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</si>
  <si>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</si>
  <si>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</si>
  <si>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</si>
  <si>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</si>
  <si>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</si>
  <si>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</si>
  <si>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</si>
  <si>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</si>
  <si>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</si>
  <si>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</si>
  <si>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</si>
  <si>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</si>
  <si>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</si>
  <si>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</si>
  <si>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</si>
  <si>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</si>
  <si>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</si>
  <si>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</si>
  <si>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</si>
  <si>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</si>
  <si>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</si>
  <si>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</si>
  <si>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</si>
  <si>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</si>
  <si>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</si>
  <si>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</si>
  <si>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</si>
  <si>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</si>
  <si>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</si>
  <si>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</si>
  <si>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</si>
  <si>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</si>
  <si>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</si>
  <si>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</si>
  <si>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</si>
  <si>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</si>
  <si>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</si>
  <si>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</si>
  <si>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</si>
  <si>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</si>
  <si>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</si>
  <si>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</si>
  <si>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</si>
  <si>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</si>
  <si>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</si>
  <si>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</si>
  <si>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</si>
  <si>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</si>
  <si>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</si>
  <si>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</si>
  <si>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</si>
  <si>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</si>
  <si>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</si>
  <si>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</si>
  <si>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</si>
  <si>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</si>
  <si>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</si>
  <si>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</si>
  <si>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</si>
  <si>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</si>
  <si>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</si>
  <si>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</si>
  <si>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</si>
  <si>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</si>
  <si>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</si>
  <si>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</si>
  <si>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</si>
  <si>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</si>
  <si>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</si>
  <si>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</si>
  <si>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</si>
  <si>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</si>
  <si>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</si>
  <si>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</si>
  <si>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</si>
  <si>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</si>
  <si>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</si>
  <si>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</si>
  <si>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</si>
  <si>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</si>
  <si>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</si>
  <si>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</si>
  <si>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</si>
  <si>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</si>
  <si>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</si>
  <si>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</si>
  <si>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</si>
  <si>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</si>
  <si>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</si>
  <si>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</si>
  <si>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</si>
  <si>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</si>
  <si>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</si>
  <si>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</si>
  <si>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</si>
  <si>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</si>
  <si>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</si>
  <si>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</si>
  <si>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</si>
  <si>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</si>
  <si>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</si>
  <si>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</si>
  <si>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</si>
  <si>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</si>
  <si>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</si>
  <si>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</si>
  <si>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</si>
  <si>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</si>
  <si>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</si>
  <si>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</si>
  <si>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</si>
  <si>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</si>
  <si>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</si>
  <si>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</si>
  <si>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</si>
  <si>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</si>
  <si>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</si>
  <si>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</si>
  <si>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</si>
  <si>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</si>
  <si>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</si>
  <si>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</si>
  <si>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</si>
  <si>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</si>
  <si>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</si>
  <si>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</si>
  <si>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</si>
  <si>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</si>
  <si>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</si>
  <si>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</si>
  <si>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</si>
  <si>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</si>
  <si>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</si>
  <si>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</si>
  <si>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</si>
  <si>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</si>
  <si>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</si>
  <si>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</si>
  <si>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</si>
  <si>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</si>
  <si>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</si>
  <si>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</si>
  <si>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</si>
  <si>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</si>
  <si>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</si>
  <si>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</si>
  <si>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</si>
  <si>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</si>
  <si>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</si>
  <si>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</si>
  <si>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</si>
  <si>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</si>
  <si>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</si>
  <si>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</si>
  <si>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</si>
  <si>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</si>
  <si>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</si>
  <si>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</si>
  <si>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</si>
  <si>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</si>
  <si>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</si>
  <si>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</si>
  <si>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</si>
  <si>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</si>
  <si>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</si>
  <si>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</si>
  <si>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</si>
  <si>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</si>
  <si>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</si>
  <si>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</si>
  <si>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</si>
  <si>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</si>
  <si>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</si>
  <si>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</si>
  <si>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</si>
  <si>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</si>
  <si>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</si>
  <si>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</si>
  <si>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</si>
  <si>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</si>
  <si>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</si>
  <si>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</si>
  <si>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</si>
  <si>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</si>
  <si>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</si>
  <si>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</si>
  <si>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</si>
  <si>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</si>
  <si>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</si>
  <si>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</si>
  <si>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</si>
  <si>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</si>
  <si>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</si>
  <si>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</si>
  <si>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</si>
  <si>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</si>
  <si>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</si>
  <si>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</si>
  <si>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</si>
  <si>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</si>
  <si>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</si>
  <si>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</si>
  <si>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</si>
  <si>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</si>
  <si>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</si>
  <si>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</si>
  <si>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</si>
  <si>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</si>
  <si>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</si>
  <si>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</si>
  <si>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</si>
  <si>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</si>
  <si>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</si>
  <si>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</si>
  <si>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</si>
  <si>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</si>
  <si>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</si>
  <si>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</si>
  <si>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</si>
  <si>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</si>
  <si>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</si>
  <si>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</si>
  <si>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</si>
  <si>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</si>
  <si>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</si>
  <si>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</si>
  <si>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</si>
  <si>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</si>
  <si>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</si>
  <si>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</si>
  <si>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</si>
  <si>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</si>
  <si>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</si>
  <si>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</si>
  <si>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</si>
  <si>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</si>
  <si>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</si>
  <si>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</si>
  <si>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</si>
  <si>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</si>
  <si>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</si>
  <si>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</si>
  <si>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</si>
  <si>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</si>
  <si>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</si>
  <si>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</si>
  <si>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</si>
  <si>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</si>
  <si>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</si>
  <si>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</si>
  <si>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</si>
  <si>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</si>
  <si>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</si>
  <si>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</si>
  <si>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</si>
  <si>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</si>
  <si>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</si>
  <si>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</si>
  <si>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</si>
  <si>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</si>
  <si>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</si>
  <si>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</si>
  <si>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</si>
  <si>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</si>
  <si>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</si>
  <si>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</si>
  <si>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</si>
  <si>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</si>
  <si>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</si>
  <si>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</si>
  <si>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</si>
  <si>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</si>
  <si>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</si>
  <si>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</si>
  <si>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</si>
  <si>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</si>
  <si>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</si>
  <si>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</si>
  <si>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</si>
  <si>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</si>
  <si>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</si>
  <si>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</si>
  <si>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</si>
  <si>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</si>
  <si>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</si>
  <si>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</si>
  <si>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</si>
  <si>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</si>
  <si>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</si>
  <si>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</si>
  <si>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</si>
  <si>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</si>
  <si>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</si>
  <si>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</si>
  <si>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</si>
  <si>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</si>
  <si>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</si>
  <si>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</si>
  <si>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</si>
  <si>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</si>
  <si>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</si>
  <si>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</si>
  <si>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</si>
  <si>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</si>
  <si>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</si>
  <si>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</si>
  <si>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</si>
  <si>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</si>
  <si>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</si>
  <si>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</si>
  <si>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</si>
  <si>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</si>
  <si>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</si>
  <si>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</si>
  <si>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</si>
  <si>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</si>
  <si>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</si>
  <si>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</si>
  <si>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</si>
  <si>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</si>
  <si>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</si>
  <si>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</si>
  <si>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</si>
  <si>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</si>
  <si>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</si>
  <si>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</si>
  <si>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</si>
  <si>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</si>
  <si>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</si>
  <si>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</si>
  <si>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</si>
  <si>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</si>
  <si>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</si>
  <si>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</si>
  <si>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</si>
  <si>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</si>
  <si>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</si>
  <si>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</si>
  <si>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</si>
  <si>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</si>
  <si>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</si>
  <si>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</si>
  <si>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</si>
  <si>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</si>
  <si>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</si>
  <si>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</si>
  <si>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</si>
  <si>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</si>
  <si>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</si>
  <si>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</si>
  <si>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</si>
  <si>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</si>
  <si>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</si>
  <si>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</si>
  <si>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</si>
  <si>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</si>
  <si>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</si>
  <si>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</si>
  <si>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</si>
  <si>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</si>
  <si>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</si>
  <si>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</si>
  <si>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</si>
  <si>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</si>
  <si>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</si>
  <si>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</si>
  <si>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</si>
  <si>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</si>
  <si>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</si>
  <si>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</si>
  <si>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</si>
  <si>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</si>
  <si>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</si>
  <si>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</si>
  <si>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</si>
  <si>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</si>
  <si>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</si>
  <si>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</si>
  <si>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</si>
  <si>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</si>
  <si>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</si>
  <si>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</si>
  <si>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</si>
  <si>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</si>
  <si>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</si>
  <si>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</si>
  <si>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</si>
  <si>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</si>
  <si>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</si>
  <si>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</si>
  <si>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</si>
  <si>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</si>
  <si>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</si>
  <si>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</si>
  <si>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</si>
  <si>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</si>
  <si>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</si>
  <si>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</si>
  <si>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</si>
  <si>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</si>
  <si>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</si>
  <si>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</si>
  <si>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</si>
  <si>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</si>
  <si>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</si>
  <si>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</si>
  <si>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</si>
  <si>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</si>
  <si>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</si>
  <si>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</si>
  <si>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</si>
  <si>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</si>
  <si>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</si>
  <si>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</si>
  <si>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</si>
  <si>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</si>
  <si>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</si>
  <si>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</si>
  <si>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</si>
  <si>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</si>
  <si>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</si>
  <si>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</si>
  <si>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</si>
  <si>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</si>
  <si>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</si>
  <si>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</si>
  <si>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</si>
  <si>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</si>
  <si>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</si>
  <si>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</si>
  <si>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</si>
  <si>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</si>
  <si>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</si>
  <si>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</si>
  <si>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</si>
  <si>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</si>
  <si>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</si>
  <si>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</si>
  <si>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</si>
  <si>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</si>
  <si>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</si>
  <si>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</si>
  <si>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</si>
  <si>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</si>
  <si>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</si>
  <si>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</si>
  <si>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</si>
  <si>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</si>
  <si>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</si>
  <si>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</si>
  <si>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</si>
  <si>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</si>
  <si>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</si>
  <si>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</si>
  <si>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</si>
  <si>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</si>
  <si>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</si>
  <si>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</si>
  <si>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</si>
  <si>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</si>
  <si>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</si>
  <si>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</si>
  <si>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</si>
  <si>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</si>
  <si>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</si>
  <si>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</si>
  <si>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</si>
  <si>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</si>
  <si>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</si>
  <si>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</si>
  <si>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</si>
  <si>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</si>
  <si>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</si>
  <si>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</si>
  <si>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</si>
  <si>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</si>
  <si>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</si>
  <si>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</si>
  <si>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</si>
  <si>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</si>
  <si>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</si>
  <si>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</si>
  <si>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</si>
  <si>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</si>
  <si>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</si>
  <si>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</si>
  <si>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</si>
  <si>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</si>
  <si>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</si>
  <si>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</si>
  <si>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</si>
  <si>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</si>
  <si>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</si>
  <si>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</si>
  <si>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</si>
  <si>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</si>
  <si>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</si>
  <si>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</si>
  <si>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</si>
  <si>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</si>
  <si>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</si>
  <si>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</si>
  <si>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</si>
  <si>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</si>
  <si>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</si>
  <si>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</si>
  <si>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</si>
  <si>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</si>
  <si>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</si>
  <si>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</si>
  <si>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</si>
  <si>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</si>
  <si>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</si>
  <si>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</si>
  <si>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</si>
  <si>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</si>
  <si>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</si>
  <si>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</si>
  <si>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</si>
  <si>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</si>
  <si>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</si>
  <si>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</si>
  <si>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</si>
  <si>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</si>
  <si>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</si>
  <si>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</si>
  <si>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</si>
  <si>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</si>
  <si>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</si>
  <si>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</si>
  <si>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</si>
  <si>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</si>
  <si>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</si>
  <si>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</si>
  <si>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</si>
  <si>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</si>
  <si>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</si>
  <si>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</si>
  <si>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</si>
  <si>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</si>
  <si>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</si>
  <si>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</si>
  <si>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</si>
  <si>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</si>
  <si>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</si>
  <si>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</si>
  <si>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</si>
  <si>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</si>
  <si>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</si>
  <si>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</si>
  <si>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</si>
  <si>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</si>
  <si>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</si>
  <si>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</si>
  <si>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</si>
  <si>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</si>
  <si>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</si>
  <si>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</si>
  <si>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</si>
  <si>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</si>
  <si>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</si>
  <si>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</si>
  <si>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</si>
  <si>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</si>
  <si>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</si>
  <si>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</si>
  <si>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</si>
  <si>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</si>
  <si>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</si>
  <si>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</si>
  <si>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</si>
  <si>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</si>
  <si>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</si>
  <si>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</si>
  <si>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</si>
  <si>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</si>
  <si>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</si>
  <si>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</si>
  <si>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</si>
  <si>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</si>
  <si>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</si>
  <si>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</si>
  <si>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</si>
  <si>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</si>
  <si>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</si>
  <si>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</si>
  <si>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</si>
  <si>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</si>
  <si>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</si>
  <si>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</si>
  <si>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</si>
  <si>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</si>
  <si>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</si>
  <si>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</si>
  <si>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</si>
  <si>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</si>
  <si>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</si>
  <si>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</si>
  <si>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</si>
  <si>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</si>
  <si>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</si>
  <si>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</si>
  <si>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</si>
  <si>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</si>
  <si>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</si>
  <si>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</si>
  <si>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</si>
  <si>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</si>
  <si>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</si>
  <si>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</si>
  <si>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</si>
  <si>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</si>
  <si>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</si>
  <si>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</si>
  <si>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</si>
  <si>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</si>
  <si>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</si>
  <si>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</si>
  <si>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</si>
  <si>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</si>
  <si>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</si>
  <si>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</si>
  <si>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</si>
  <si>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</si>
  <si>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</si>
  <si>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</si>
  <si>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</si>
  <si>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</si>
  <si>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</si>
  <si>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</si>
  <si>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</si>
  <si>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</si>
  <si>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</si>
  <si>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</si>
  <si>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</si>
  <si>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</si>
  <si>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</si>
  <si>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</si>
  <si>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</si>
  <si>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</si>
  <si>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</si>
  <si>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</si>
  <si>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</si>
  <si>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</si>
  <si>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</si>
  <si>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</si>
  <si>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</si>
  <si>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</si>
  <si>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</si>
  <si>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</si>
  <si>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</si>
  <si>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</si>
  <si>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</si>
  <si>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</si>
  <si>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</si>
  <si>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</si>
  <si>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</si>
  <si>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</si>
  <si>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</si>
  <si>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</si>
  <si>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</si>
  <si>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</si>
  <si>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</si>
  <si>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</si>
  <si>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</si>
  <si>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</si>
  <si>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</si>
  <si>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</si>
  <si>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</si>
  <si>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</si>
  <si>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</si>
  <si>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</si>
  <si>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</si>
  <si>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</si>
  <si>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</si>
  <si>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</si>
  <si>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</si>
  <si>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</si>
  <si>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</si>
  <si>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</si>
  <si>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</si>
  <si>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</si>
  <si>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</si>
  <si>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</si>
  <si>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</si>
  <si>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</si>
  <si>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</si>
  <si>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</si>
  <si>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</si>
  <si>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</si>
  <si>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</si>
  <si>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</si>
  <si>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</si>
  <si>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</si>
  <si>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</si>
  <si>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</si>
  <si>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</si>
  <si>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</si>
  <si>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</si>
  <si>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</si>
  <si>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</si>
  <si>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</si>
  <si>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</si>
  <si>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</si>
  <si>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</si>
  <si>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</si>
  <si>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</si>
  <si>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</si>
  <si>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</si>
  <si>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</si>
  <si>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</si>
  <si>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</si>
  <si>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</si>
  <si>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</si>
  <si>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</si>
  <si>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</si>
  <si>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</si>
  <si>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</si>
  <si>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</si>
  <si>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</si>
  <si>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</si>
  <si>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</si>
  <si>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</si>
  <si>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</si>
  <si>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</si>
  <si>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</si>
  <si>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</si>
  <si>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</si>
  <si>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</si>
  <si>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</si>
  <si>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</si>
  <si>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</si>
  <si>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</si>
  <si>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</si>
  <si>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</si>
  <si>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</si>
  <si>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</si>
  <si>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</si>
  <si>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</si>
  <si>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</si>
  <si>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</si>
  <si>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</si>
  <si>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</si>
  <si>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</si>
  <si>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</si>
  <si>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</si>
  <si>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</si>
  <si>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</si>
  <si>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</si>
  <si>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</si>
  <si>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</si>
  <si>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</si>
  <si>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</si>
  <si>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</si>
  <si>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</si>
  <si>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</si>
  <si>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</si>
  <si>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</si>
  <si>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</si>
  <si>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</si>
  <si>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</si>
  <si>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</si>
  <si>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</si>
  <si>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</si>
  <si>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</si>
  <si>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</si>
  <si>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</si>
  <si>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</si>
  <si>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</si>
  <si>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</si>
  <si>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</si>
  <si>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</si>
  <si>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</si>
  <si>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</si>
  <si>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</si>
  <si>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</si>
  <si>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</si>
  <si>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</si>
  <si>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</si>
  <si>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</si>
  <si>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</si>
  <si>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</si>
  <si>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</si>
  <si>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</si>
  <si>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</si>
  <si>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</si>
  <si>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</si>
  <si>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</si>
  <si>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</si>
  <si>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</si>
  <si>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</si>
  <si>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</si>
  <si>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</si>
  <si>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</si>
  <si>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</si>
  <si>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</si>
  <si>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</si>
  <si>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</si>
  <si>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</si>
  <si>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</si>
  <si>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</si>
  <si>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</si>
  <si>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</si>
  <si>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</si>
  <si>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</si>
  <si>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</si>
  <si>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</si>
  <si>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</si>
  <si>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</si>
  <si>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</si>
  <si>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</si>
  <si>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</si>
  <si>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</si>
  <si>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</si>
  <si>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</si>
  <si>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</si>
  <si>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</si>
  <si>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</si>
  <si>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</si>
  <si>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</si>
  <si>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</si>
  <si>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</si>
  <si>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</si>
  <si>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</si>
  <si>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</si>
  <si>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</si>
  <si>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</si>
  <si>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</si>
  <si>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</si>
  <si>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</si>
  <si>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</si>
  <si>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</si>
  <si>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</si>
  <si>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</si>
  <si>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</si>
  <si>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</si>
  <si>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</si>
  <si>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</si>
  <si>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</si>
  <si>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</si>
  <si>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</si>
  <si>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</si>
  <si>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</si>
  <si>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</si>
  <si>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</si>
  <si>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</si>
  <si>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</si>
  <si>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</si>
  <si>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</si>
  <si>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</si>
  <si>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</si>
  <si>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</si>
  <si>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</si>
  <si>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</si>
  <si>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</si>
  <si>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</si>
  <si>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</si>
  <si>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</si>
  <si>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</si>
  <si>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</si>
  <si>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</si>
  <si>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</si>
  <si>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</si>
  <si>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</si>
  <si>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</si>
  <si>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</si>
  <si>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</si>
  <si>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</si>
  <si>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</si>
  <si>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</si>
  <si>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</si>
  <si>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</si>
  <si>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</si>
  <si>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</si>
  <si>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</si>
  <si>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</si>
  <si>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</si>
  <si>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</si>
  <si>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</si>
  <si>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</si>
  <si>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</si>
  <si>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</si>
  <si>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</si>
  <si>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</si>
  <si>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</si>
  <si>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</si>
  <si>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</si>
  <si>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</si>
  <si>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</si>
  <si>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</si>
  <si>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</si>
  <si>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</si>
  <si>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</si>
  <si>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</si>
  <si>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</si>
  <si>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</si>
  <si>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</si>
  <si>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</si>
  <si>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</si>
  <si>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</si>
  <si>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</si>
  <si>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</si>
  <si>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</si>
  <si>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</si>
  <si>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</si>
  <si>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</si>
  <si>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</si>
  <si>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</si>
  <si>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</si>
  <si>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</si>
  <si>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</si>
  <si>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</si>
  <si>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</si>
  <si>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</si>
  <si>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</si>
  <si>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</si>
  <si>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</si>
  <si>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</si>
  <si>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</si>
  <si>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</si>
  <si>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</si>
  <si>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</si>
  <si>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</si>
  <si>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</si>
  <si>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</si>
  <si>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</si>
  <si>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</si>
  <si>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</si>
  <si>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</si>
  <si>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</si>
  <si>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</si>
  <si>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</si>
  <si>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</si>
  <si>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</si>
  <si>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</si>
  <si>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</si>
  <si>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</si>
  <si>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</si>
  <si>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</si>
  <si>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</si>
  <si>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</si>
  <si>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</si>
  <si>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</si>
  <si>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</si>
  <si>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</si>
  <si>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</si>
  <si>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</si>
  <si>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</si>
  <si>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</si>
  <si>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</si>
  <si>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</si>
  <si>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</si>
  <si>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</si>
  <si>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</si>
  <si>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</si>
  <si>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</si>
  <si>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</si>
  <si>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</si>
  <si>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</si>
  <si>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</si>
  <si>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</si>
  <si>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</si>
  <si>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</si>
  <si>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</si>
  <si>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</si>
  <si>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</si>
  <si>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</si>
  <si>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</si>
  <si>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</si>
  <si>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</si>
  <si>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</si>
  <si>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</si>
  <si>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</si>
  <si>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</si>
  <si>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</si>
  <si>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</si>
  <si>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</si>
  <si>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</si>
  <si>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</si>
  <si>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</si>
  <si>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</si>
  <si>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</si>
  <si>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</si>
  <si>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</si>
  <si>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</si>
  <si>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</si>
  <si>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</si>
  <si>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</si>
  <si>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</si>
  <si>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</si>
  <si>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</si>
  <si>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</si>
  <si>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</si>
  <si>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</si>
  <si>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</si>
  <si>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</si>
  <si>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</si>
  <si>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</si>
  <si>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</si>
  <si>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</si>
  <si>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</si>
  <si>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</si>
  <si>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</si>
  <si>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</si>
  <si>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</si>
  <si>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</si>
  <si>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</si>
  <si>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</si>
  <si>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</si>
  <si>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</si>
  <si>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</si>
  <si>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</si>
  <si>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</si>
  <si>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</si>
  <si>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</si>
  <si>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</si>
  <si>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</si>
  <si>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</si>
  <si>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</si>
  <si>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</si>
  <si>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</si>
  <si>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</si>
  <si>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</si>
  <si>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</si>
  <si>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</si>
  <si>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</si>
  <si>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</si>
  <si>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</si>
  <si>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</si>
  <si>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</si>
  <si>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</si>
  <si>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</si>
  <si>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</si>
  <si>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</si>
  <si>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</si>
  <si>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</si>
  <si>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</si>
  <si>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</si>
  <si>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</si>
  <si>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</si>
  <si>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</si>
  <si>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</si>
  <si>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</si>
  <si>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</si>
  <si>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</si>
  <si>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</si>
  <si>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</si>
  <si>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</si>
  <si>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</si>
  <si>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</si>
  <si>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</si>
  <si>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</si>
  <si>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</si>
  <si>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</si>
  <si>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</si>
  <si>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</si>
  <si>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</si>
  <si>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</si>
  <si>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</si>
  <si>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</si>
  <si>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</si>
  <si>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</si>
  <si>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</si>
  <si>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</si>
  <si>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</si>
  <si>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</si>
  <si>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</si>
  <si>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</si>
  <si>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</si>
  <si>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</si>
  <si>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</si>
  <si>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</si>
  <si>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</si>
  <si>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</si>
  <si>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</si>
  <si>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</si>
  <si>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</si>
  <si>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</si>
  <si>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</si>
  <si>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</si>
  <si>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</si>
  <si>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</si>
  <si>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</si>
  <si>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</si>
  <si>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</si>
  <si>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</si>
  <si>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</si>
  <si>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</si>
  <si>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</si>
  <si>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</si>
  <si>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</si>
  <si>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</si>
  <si>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</si>
  <si>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</si>
  <si>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</si>
  <si>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</si>
  <si>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</si>
  <si>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</si>
  <si>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</si>
  <si>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</si>
  <si>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</si>
  <si>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</si>
  <si>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</si>
  <si>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</si>
  <si>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</si>
  <si>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</si>
  <si>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</si>
  <si>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</si>
  <si>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</si>
  <si>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</si>
  <si>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</si>
  <si>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</si>
  <si>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</si>
  <si>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</si>
  <si>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</si>
  <si>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</si>
  <si>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</si>
  <si>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</si>
  <si>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</si>
  <si>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</si>
  <si>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</si>
  <si>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</si>
  <si>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</si>
  <si>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</si>
  <si>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</si>
  <si>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</si>
  <si>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</si>
  <si>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</si>
  <si>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</si>
  <si>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</si>
  <si>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</si>
  <si>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</si>
  <si>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</si>
  <si>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</si>
  <si>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</si>
  <si>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</si>
  <si>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</si>
  <si>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</si>
  <si>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</si>
  <si>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</si>
  <si>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</si>
  <si>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</si>
  <si>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</si>
  <si>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</si>
  <si>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</si>
  <si>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</si>
  <si>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</si>
  <si>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</si>
  <si>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</si>
  <si>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</si>
  <si>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</si>
  <si>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</si>
  <si>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</si>
  <si>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</si>
  <si>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</si>
  <si>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</si>
  <si>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</si>
  <si>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</si>
  <si>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</si>
  <si>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</si>
  <si>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</si>
  <si>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</si>
  <si>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</si>
  <si>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</si>
  <si>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</si>
  <si>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</si>
  <si>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</si>
  <si>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</si>
  <si>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</si>
  <si>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</si>
  <si>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</si>
  <si>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</si>
  <si>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</si>
  <si>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</si>
  <si>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</si>
  <si>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</si>
  <si>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</si>
  <si>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</si>
  <si>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</si>
  <si>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</si>
  <si>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</si>
  <si>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</si>
  <si>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</si>
  <si>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</si>
  <si>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</si>
  <si>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</si>
  <si>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</si>
  <si>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</si>
  <si>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</si>
  <si>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</si>
  <si>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</si>
  <si>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</si>
  <si>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</si>
  <si>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</si>
  <si>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</si>
  <si>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</si>
  <si>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</si>
  <si>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</si>
  <si>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</si>
  <si>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</si>
  <si>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</si>
  <si>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</si>
  <si>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</si>
  <si>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</si>
  <si>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</si>
  <si>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</si>
  <si>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</si>
  <si>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</si>
  <si>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</si>
  <si>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</si>
  <si>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</si>
  <si>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</si>
  <si>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</si>
  <si>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</si>
  <si>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</si>
  <si>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</si>
  <si>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</si>
  <si>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</si>
  <si>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</si>
  <si>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</si>
  <si>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</si>
  <si>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</si>
  <si>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</si>
  <si>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</si>
  <si>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</si>
  <si>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</si>
  <si>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</si>
  <si>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</si>
  <si>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</si>
  <si>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</si>
  <si>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</si>
  <si>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</si>
  <si>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</si>
  <si>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</si>
  <si>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</si>
  <si>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</si>
  <si>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</si>
  <si>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</si>
  <si>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</si>
  <si>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</si>
  <si>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</si>
  <si>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</si>
  <si>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</si>
  <si>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</si>
  <si>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</si>
  <si>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</si>
  <si>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</si>
  <si>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</si>
  <si>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</si>
  <si>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</si>
  <si>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</si>
  <si>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</si>
  <si>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</si>
  <si>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</si>
  <si>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</si>
  <si>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</si>
  <si>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</si>
  <si>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</si>
  <si>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</si>
  <si>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</si>
  <si>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</si>
  <si>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</si>
  <si>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</si>
  <si>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</si>
  <si>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</si>
  <si>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</si>
  <si>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</si>
  <si>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</si>
  <si>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</si>
  <si>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</si>
  <si>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</si>
  <si>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</si>
  <si>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</si>
  <si>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</si>
  <si>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</si>
  <si>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</si>
  <si>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</si>
  <si>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</si>
  <si>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</si>
  <si>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</si>
  <si>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</si>
  <si>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</si>
  <si>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</si>
  <si>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</si>
  <si>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</si>
  <si>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</si>
  <si>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</si>
  <si>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</si>
  <si>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</si>
  <si>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</si>
  <si>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</si>
  <si>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</si>
  <si>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</si>
  <si>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</si>
  <si>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</si>
  <si>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</si>
  <si>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</si>
  <si>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</si>
  <si>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</si>
  <si>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</si>
  <si>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</si>
  <si>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</si>
  <si>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</si>
  <si>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</si>
  <si>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</si>
  <si>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</si>
  <si>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</si>
  <si>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</si>
  <si>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</si>
  <si>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</si>
  <si>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</si>
  <si>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</si>
  <si>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</si>
  <si>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</si>
  <si>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</si>
  <si>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</si>
  <si>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</si>
  <si>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</si>
  <si>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</si>
  <si>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</si>
  <si>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</si>
  <si>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</si>
  <si>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</si>
  <si>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</si>
  <si>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</si>
  <si>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</si>
  <si>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</si>
  <si>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</si>
  <si>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</si>
  <si>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</si>
  <si>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</si>
  <si>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</si>
  <si>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</si>
  <si>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</si>
  <si>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</si>
  <si>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</si>
  <si>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</si>
  <si>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</si>
  <si>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</si>
  <si>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</si>
  <si>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</si>
  <si>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</si>
  <si>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</si>
  <si>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</si>
  <si>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</si>
  <si>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</si>
  <si>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</si>
  <si>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</si>
  <si>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</si>
  <si>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</si>
  <si>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</si>
  <si>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</si>
  <si>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</si>
  <si>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</si>
  <si>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</si>
  <si>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</si>
  <si>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</si>
  <si>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</si>
  <si>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</si>
  <si>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</si>
  <si>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</si>
  <si>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</si>
  <si>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</si>
  <si>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</si>
  <si>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</si>
  <si>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</si>
  <si>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</si>
  <si>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</si>
  <si>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</si>
  <si>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</si>
  <si>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</si>
  <si>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</si>
  <si>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</si>
  <si>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</si>
  <si>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</si>
  <si>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</si>
  <si>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</si>
  <si>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</si>
  <si>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</si>
  <si>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</si>
  <si>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</si>
  <si>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</si>
  <si>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</si>
  <si>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</si>
  <si>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</si>
  <si>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</si>
  <si>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</si>
  <si>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</si>
  <si>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</si>
  <si>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</si>
  <si>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</si>
  <si>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</si>
  <si>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</si>
  <si>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</si>
  <si>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</si>
  <si>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</si>
  <si>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</si>
  <si>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</si>
  <si>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</si>
  <si>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</si>
  <si>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</si>
  <si>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</si>
  <si>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</si>
  <si>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</si>
  <si>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</si>
  <si>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</si>
  <si>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</si>
  <si>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</si>
  <si>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</si>
  <si>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</si>
  <si>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</si>
  <si>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</si>
  <si>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</si>
  <si>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</si>
  <si>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</si>
  <si>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</si>
  <si>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</si>
  <si>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</si>
  <si>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</si>
  <si>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</si>
  <si>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</si>
  <si>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</si>
  <si>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</si>
  <si>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</si>
  <si>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</si>
  <si>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</si>
  <si>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</si>
  <si>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</si>
  <si>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</si>
  <si>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</si>
  <si>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</si>
  <si>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</si>
  <si>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</si>
  <si>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</si>
  <si>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</si>
  <si>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</si>
  <si>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</si>
  <si>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</si>
  <si>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</si>
  <si>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</si>
  <si>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</si>
  <si>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</si>
  <si>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</si>
  <si>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</si>
  <si>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</si>
  <si>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</si>
  <si>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</si>
  <si>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</si>
  <si>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</si>
  <si>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</si>
  <si>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</si>
  <si>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</si>
  <si>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</si>
  <si>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</si>
  <si>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</si>
  <si>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</si>
  <si>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</si>
  <si>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</si>
  <si>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</si>
  <si>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</si>
  <si>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</si>
  <si>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</si>
  <si>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</si>
  <si>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</si>
  <si>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</si>
  <si>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</si>
  <si>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</si>
  <si>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</si>
  <si>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</si>
  <si>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</si>
  <si>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</si>
  <si>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</si>
  <si>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</si>
  <si>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</si>
  <si>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</si>
  <si>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</si>
  <si>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</si>
  <si>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</si>
  <si>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</si>
  <si>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</si>
  <si>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</si>
  <si>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</si>
  <si>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</si>
  <si>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</si>
  <si>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</si>
  <si>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</si>
  <si>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</si>
  <si>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</si>
  <si>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</si>
  <si>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</si>
  <si>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</si>
  <si>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</si>
  <si>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</si>
  <si>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</si>
  <si>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</si>
  <si>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</si>
  <si>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</si>
  <si>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</si>
  <si>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</si>
  <si>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</si>
  <si>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</si>
  <si>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</si>
  <si>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</si>
  <si>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</si>
  <si>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</si>
  <si>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</si>
  <si>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</si>
  <si>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</si>
  <si>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</si>
  <si>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</si>
  <si>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</si>
  <si>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</si>
  <si>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</si>
  <si>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</si>
  <si>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</si>
  <si>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</si>
  <si>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</si>
  <si>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</si>
  <si>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</si>
  <si>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</si>
  <si>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</si>
  <si>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</si>
  <si>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</si>
  <si>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</si>
  <si>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</si>
  <si>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</si>
  <si>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</si>
  <si>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</si>
  <si>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</si>
  <si>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</si>
  <si>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</si>
  <si>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</si>
  <si>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</si>
  <si>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</si>
  <si>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</si>
  <si>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</si>
  <si>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</si>
  <si>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</si>
  <si>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</si>
  <si>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</si>
  <si>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</si>
  <si>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</si>
  <si>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</si>
  <si>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</si>
  <si>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</si>
  <si>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</si>
  <si>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</si>
  <si>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</si>
  <si>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</si>
  <si>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</si>
  <si>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</si>
  <si>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</si>
  <si>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</si>
  <si>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</si>
  <si>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</si>
  <si>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</si>
  <si>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</si>
  <si>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</si>
  <si>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</si>
  <si>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</si>
  <si>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</si>
  <si>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</si>
  <si>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</si>
  <si>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</si>
  <si>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</si>
  <si>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</si>
  <si>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</si>
  <si>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</si>
  <si>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</si>
  <si>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</si>
  <si>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</si>
  <si>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</si>
  <si>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</si>
  <si>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</si>
  <si>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</si>
  <si>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</si>
  <si>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</si>
  <si>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</si>
  <si>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</si>
  <si>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</si>
  <si>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</si>
  <si>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</si>
  <si>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</si>
  <si>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</si>
  <si>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</si>
  <si>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</si>
  <si>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</si>
  <si>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</si>
  <si>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</si>
  <si>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</si>
  <si>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</si>
  <si>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</si>
  <si>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</si>
  <si>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</si>
  <si>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</si>
  <si>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</si>
  <si>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</si>
  <si>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</si>
  <si>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</si>
  <si>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</si>
  <si>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</si>
  <si>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</si>
  <si>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</si>
  <si>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</si>
  <si>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</si>
  <si>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</si>
  <si>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</si>
  <si>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</si>
  <si>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</si>
  <si>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</si>
  <si>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</si>
  <si>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</si>
  <si>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</si>
  <si>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</si>
  <si>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</si>
  <si>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</si>
  <si>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</si>
  <si>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</si>
  <si>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</si>
  <si>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</si>
  <si>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</si>
  <si>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</si>
  <si>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</si>
  <si>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</si>
  <si>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</si>
  <si>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</si>
  <si>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</si>
  <si>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</si>
  <si>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</si>
  <si>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</si>
  <si>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</si>
  <si>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</si>
  <si>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</si>
  <si>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</si>
  <si>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</si>
  <si>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</si>
  <si>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</si>
  <si>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</si>
  <si>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</si>
  <si>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</si>
  <si>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</si>
  <si>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</si>
  <si>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</si>
  <si>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</si>
  <si>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</si>
  <si>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</si>
  <si>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</si>
  <si>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</si>
  <si>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</si>
  <si>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</si>
  <si>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</si>
  <si>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</si>
  <si>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</si>
  <si>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</si>
  <si>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</si>
  <si>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</si>
  <si>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</si>
  <si>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</si>
  <si>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</si>
  <si>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</si>
  <si>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</si>
  <si>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</si>
  <si>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</si>
  <si>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</si>
  <si>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</si>
  <si>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</si>
  <si>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</si>
  <si>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</si>
  <si>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</si>
  <si>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</si>
  <si>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</si>
  <si>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</si>
  <si>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</si>
  <si>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</si>
  <si>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</si>
  <si>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</si>
  <si>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</si>
  <si>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</si>
  <si>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</si>
  <si>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</si>
  <si>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</si>
  <si>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</si>
  <si>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</si>
  <si>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</si>
  <si>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</si>
  <si>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</si>
  <si>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</si>
  <si>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</si>
  <si>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</si>
  <si>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</si>
  <si>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</si>
  <si>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</si>
  <si>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</si>
  <si>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</si>
  <si>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</si>
  <si>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</si>
  <si>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</si>
  <si>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</si>
  <si>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</si>
  <si>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</si>
  <si>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</si>
  <si>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</si>
  <si>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</si>
  <si>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</si>
  <si>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</si>
  <si>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</si>
  <si>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</si>
  <si>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</si>
  <si>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</si>
  <si>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</si>
  <si>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</si>
  <si>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</si>
  <si>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</si>
  <si>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</si>
  <si>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</si>
  <si>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</si>
  <si>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</si>
  <si>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</si>
  <si>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</si>
  <si>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</si>
  <si>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</si>
  <si>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</si>
  <si>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</si>
  <si>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</si>
  <si>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</si>
  <si>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</si>
  <si>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</si>
  <si>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</si>
  <si>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</si>
  <si>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</si>
  <si>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</si>
  <si>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</si>
  <si>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</si>
  <si>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</si>
  <si>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</si>
  <si>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</si>
  <si>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</si>
  <si>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</si>
  <si>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</si>
  <si>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</si>
  <si>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</si>
  <si>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</si>
  <si>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</si>
  <si>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</si>
  <si>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</si>
  <si>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</si>
  <si>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</si>
  <si>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</si>
  <si>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</si>
  <si>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</si>
  <si>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</si>
  <si>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</si>
  <si>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</si>
  <si>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</si>
  <si>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</si>
  <si>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</si>
  <si>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</si>
  <si>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</si>
  <si>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</si>
  <si>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</si>
  <si>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</si>
  <si>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</si>
  <si>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</si>
  <si>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</si>
  <si>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</si>
  <si>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</si>
  <si>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</si>
  <si>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</si>
  <si>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</si>
  <si>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</si>
  <si>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</si>
  <si>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</si>
  <si>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</si>
  <si>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</si>
  <si>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</si>
  <si>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</si>
  <si>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</si>
  <si>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</si>
  <si>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</si>
  <si>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</si>
  <si>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</si>
  <si>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</si>
  <si>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</si>
  <si>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</si>
  <si>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</si>
  <si>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</si>
  <si>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</si>
  <si>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</si>
  <si>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</si>
  <si>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</si>
  <si>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</si>
  <si>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</si>
  <si>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</si>
  <si>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</si>
  <si>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</si>
  <si>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</si>
  <si>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</si>
  <si>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</si>
  <si>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</si>
  <si>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</si>
  <si>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</si>
  <si>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</si>
  <si>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</si>
  <si>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</si>
  <si>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</si>
  <si>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</si>
  <si>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</si>
  <si>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</si>
  <si>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</si>
  <si>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</si>
  <si>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</si>
  <si>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</si>
  <si>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</si>
  <si>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</si>
  <si>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</si>
  <si>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</si>
  <si>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</si>
  <si>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</si>
  <si>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</si>
  <si>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</si>
  <si>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</si>
  <si>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</si>
  <si>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</si>
  <si>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</si>
  <si>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</si>
  <si>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</si>
  <si>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</si>
  <si>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</si>
  <si>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</si>
  <si>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</si>
  <si>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</si>
  <si>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</si>
  <si>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</si>
  <si>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</si>
  <si>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</si>
  <si>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</si>
  <si>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</si>
  <si>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</si>
  <si>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</si>
  <si>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</si>
  <si>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</si>
  <si>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</si>
  <si>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</si>
  <si>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</si>
  <si>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</si>
  <si>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</si>
  <si>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</si>
  <si>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</si>
  <si>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</si>
  <si>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</si>
  <si>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</si>
  <si>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</si>
  <si>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</si>
  <si>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</si>
  <si>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</si>
  <si>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</si>
  <si>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</si>
  <si>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</si>
  <si>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</si>
  <si>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</si>
  <si>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</si>
  <si>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</si>
  <si>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</si>
  <si>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</si>
  <si>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</si>
  <si>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</si>
  <si>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</si>
  <si>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</si>
  <si>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</si>
  <si>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</si>
  <si>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</si>
  <si>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</si>
  <si>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</si>
  <si>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</si>
  <si>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</si>
  <si>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</si>
  <si>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</si>
  <si>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</si>
  <si>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</si>
  <si>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</si>
  <si>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</si>
  <si>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</si>
  <si>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</si>
  <si>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</si>
  <si>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</si>
  <si>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</si>
  <si>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</si>
  <si>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</si>
  <si>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</si>
  <si>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</si>
  <si>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</si>
  <si>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</si>
  <si>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</si>
  <si>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</si>
  <si>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</si>
  <si>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</si>
  <si>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</si>
  <si>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</si>
  <si>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</si>
  <si>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</si>
  <si>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</si>
  <si>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</si>
  <si>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</si>
  <si>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</si>
  <si>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</si>
  <si>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</si>
  <si>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</si>
  <si>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</si>
  <si>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</si>
  <si>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</si>
  <si>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</si>
  <si>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</si>
  <si>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</si>
  <si>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</si>
  <si>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</si>
  <si>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</si>
  <si>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</si>
  <si>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</si>
  <si>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</si>
  <si>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</si>
  <si>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</si>
  <si>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</si>
  <si>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</si>
  <si>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</si>
  <si>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</si>
  <si>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</si>
  <si>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</si>
  <si>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</si>
  <si>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</si>
  <si>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</si>
  <si>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</si>
  <si>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</si>
  <si>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</si>
  <si>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</si>
  <si>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</si>
  <si>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</si>
  <si>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</si>
  <si>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</si>
  <si>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</si>
  <si>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</si>
  <si>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</si>
  <si>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</si>
  <si>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</si>
  <si>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</si>
  <si>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</si>
  <si>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</si>
  <si>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</si>
  <si>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</si>
  <si>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</si>
  <si>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</si>
  <si>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</si>
  <si>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</si>
  <si>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</si>
  <si>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</si>
  <si>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</si>
  <si>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</si>
  <si>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</si>
  <si>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</si>
  <si>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</si>
  <si>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</si>
  <si>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</si>
  <si>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</si>
  <si>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</si>
  <si>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</si>
  <si>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</si>
  <si>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</si>
  <si>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</si>
  <si>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</si>
  <si>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</si>
  <si>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</si>
  <si>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</si>
  <si>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</si>
  <si>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</si>
  <si>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</si>
  <si>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</si>
  <si>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</si>
  <si>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</si>
  <si>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</si>
  <si>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</si>
  <si>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</si>
  <si>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</si>
  <si>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</si>
  <si>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</si>
  <si>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</si>
  <si>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</si>
  <si>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</si>
  <si>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</si>
  <si>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</si>
  <si>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</si>
  <si>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</si>
  <si>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</si>
  <si>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</si>
  <si>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</si>
  <si>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</si>
  <si>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</si>
  <si>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</si>
  <si>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</si>
  <si>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</si>
  <si>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</si>
  <si>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</si>
  <si>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</si>
  <si>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</si>
  <si>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</si>
  <si>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</si>
  <si>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</si>
  <si>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</si>
  <si>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</si>
  <si>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</si>
  <si>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</si>
  <si>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</si>
  <si>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</si>
  <si>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</si>
  <si>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</si>
  <si>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</si>
  <si>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</si>
  <si>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</si>
  <si>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</si>
  <si>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</si>
  <si>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</si>
  <si>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</si>
  <si>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</si>
  <si>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</si>
  <si>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</si>
  <si>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</si>
  <si>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</si>
  <si>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</si>
  <si>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</si>
  <si>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</si>
  <si>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</si>
  <si>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</si>
  <si>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</si>
  <si>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</si>
  <si>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</si>
  <si>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</si>
  <si>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</si>
  <si>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</si>
  <si>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</si>
  <si>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</si>
  <si>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</si>
  <si>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</si>
  <si>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</si>
  <si>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</si>
  <si>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</si>
  <si>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</si>
  <si>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</si>
  <si>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</si>
  <si>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</si>
  <si>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</si>
  <si>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</si>
  <si>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</si>
  <si>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</si>
  <si>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</si>
  <si>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</si>
  <si>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</si>
  <si>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</si>
  <si>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</si>
  <si>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</si>
  <si>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</si>
  <si>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</si>
  <si>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</si>
  <si>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</si>
  <si>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</si>
  <si>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</si>
  <si>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</si>
  <si>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</si>
  <si>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</si>
  <si>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</si>
  <si>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</si>
  <si>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</si>
  <si>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</si>
  <si>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</si>
  <si>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</si>
  <si>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</si>
  <si>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</si>
  <si>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</si>
  <si>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</si>
  <si>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</si>
  <si>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</si>
  <si>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</si>
  <si>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</si>
  <si>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</si>
  <si>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</si>
  <si>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</si>
  <si>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</si>
  <si>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</si>
  <si>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</si>
  <si>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</si>
  <si>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</si>
  <si>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</si>
  <si>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</si>
  <si>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</si>
  <si>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</si>
  <si>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</si>
  <si>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</si>
  <si>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</si>
  <si>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</si>
  <si>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</si>
  <si>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</si>
  <si>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</si>
  <si>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</si>
  <si>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</si>
  <si>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</si>
  <si>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</si>
  <si>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</si>
  <si>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</si>
  <si>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</si>
  <si>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</si>
  <si>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</si>
  <si>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</si>
  <si>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</si>
  <si>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</si>
  <si>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</si>
  <si>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</si>
  <si>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</si>
  <si>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</si>
  <si>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</si>
  <si>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</si>
  <si>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</si>
  <si>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</si>
  <si>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</si>
  <si>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</si>
  <si>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</si>
  <si>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</si>
  <si>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</si>
  <si>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</si>
  <si>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</si>
  <si>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</si>
  <si>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</si>
  <si>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</si>
  <si>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</si>
  <si>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</si>
  <si>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</si>
  <si>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</si>
  <si>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</si>
  <si>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</si>
  <si>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</si>
  <si>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</si>
  <si>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</si>
  <si>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</si>
  <si>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</si>
  <si>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</si>
  <si>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</si>
  <si>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</si>
  <si>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</si>
  <si>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</si>
  <si>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</si>
  <si>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</si>
  <si>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</si>
  <si>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</si>
  <si>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</si>
  <si>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</si>
  <si>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</si>
  <si>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</si>
  <si>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</si>
  <si>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</si>
  <si>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</si>
  <si>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</si>
  <si>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</si>
  <si>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</si>
  <si>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</si>
  <si>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</si>
  <si>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</si>
  <si>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</si>
  <si>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</si>
  <si>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</si>
  <si>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</si>
  <si>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</si>
  <si>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</si>
  <si>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</si>
  <si>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</si>
  <si>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</si>
  <si>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</si>
  <si>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</si>
  <si>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</si>
  <si>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</si>
  <si>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</si>
  <si>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</si>
  <si>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</si>
  <si>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</si>
  <si>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</si>
  <si>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</si>
  <si>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</si>
  <si>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</si>
  <si>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</si>
  <si>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</si>
  <si>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</si>
  <si>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</si>
  <si>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</si>
  <si>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</si>
  <si>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</si>
  <si>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</si>
  <si>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</si>
  <si>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</si>
  <si>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</si>
  <si>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</si>
  <si>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</si>
  <si>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</si>
  <si>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</si>
  <si>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</si>
  <si>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</si>
  <si>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</si>
  <si>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</si>
  <si>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</si>
  <si>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</si>
  <si>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</si>
  <si>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</si>
  <si>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</si>
  <si>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</si>
  <si>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</si>
  <si>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</si>
  <si>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</si>
  <si>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</si>
  <si>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</si>
  <si>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</si>
  <si>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</si>
  <si>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</si>
  <si>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</si>
  <si>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</si>
  <si>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</si>
  <si>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</si>
  <si>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</si>
  <si>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</si>
  <si>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</si>
  <si>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</si>
  <si>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</si>
  <si>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</si>
  <si>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</si>
  <si>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</si>
  <si>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</si>
  <si>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</si>
  <si>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</si>
  <si>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</si>
  <si>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</si>
  <si>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</si>
  <si>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</si>
  <si>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</si>
  <si>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</si>
  <si>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</si>
  <si>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</si>
  <si>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</si>
  <si>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</si>
  <si>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</si>
  <si>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</si>
  <si>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</si>
  <si>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</si>
  <si>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</si>
  <si>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</si>
  <si>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</si>
  <si>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</si>
  <si>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</si>
  <si>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</si>
  <si>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</si>
  <si>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</si>
  <si>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</si>
  <si>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</si>
  <si>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</si>
  <si>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</si>
  <si>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</si>
  <si>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</si>
  <si>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</si>
  <si>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</si>
  <si>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</si>
  <si>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</si>
  <si>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</si>
  <si>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</si>
  <si>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</si>
  <si>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</si>
  <si>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</si>
  <si>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</si>
  <si>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</si>
  <si>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</si>
  <si>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</si>
  <si>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</si>
  <si>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</si>
  <si>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</si>
  <si>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</si>
  <si>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</si>
  <si>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</si>
  <si>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</si>
  <si>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</si>
  <si>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</si>
  <si>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</si>
  <si>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</si>
  <si>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</si>
  <si>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</si>
  <si>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</si>
  <si>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</si>
  <si>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</si>
  <si>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</si>
  <si>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</si>
  <si>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</si>
  <si>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</si>
  <si>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</si>
  <si>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</si>
  <si>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</si>
  <si>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</si>
  <si>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</si>
  <si>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</si>
  <si>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</si>
  <si>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</si>
  <si>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</si>
  <si>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</si>
  <si>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</si>
  <si>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</si>
  <si>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</si>
  <si>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</si>
  <si>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</si>
  <si>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</si>
  <si>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</si>
  <si>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</si>
  <si>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</si>
  <si>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</si>
  <si>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</si>
  <si>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</si>
  <si>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</si>
  <si>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</si>
  <si>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</si>
  <si>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</si>
  <si>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</si>
  <si>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</si>
  <si>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</si>
  <si>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</si>
  <si>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</si>
  <si>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</si>
  <si>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</si>
  <si>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</si>
  <si>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</si>
  <si>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</si>
  <si>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</si>
  <si>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</si>
  <si>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</si>
  <si>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</si>
  <si>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</si>
  <si>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</si>
  <si>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</si>
  <si>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</si>
  <si>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</si>
  <si>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</si>
  <si>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</si>
  <si>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</si>
  <si>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</si>
  <si>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</si>
  <si>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</si>
  <si>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</si>
  <si>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</si>
  <si>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</si>
  <si>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</si>
  <si>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</si>
  <si>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</si>
  <si>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</si>
  <si>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</si>
  <si>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</si>
  <si>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</si>
  <si>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</si>
  <si>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</si>
  <si>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</si>
  <si>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</si>
  <si>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</si>
  <si>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</si>
  <si>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</si>
  <si>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</si>
  <si>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</si>
  <si>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</si>
  <si>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</si>
  <si>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</si>
  <si>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</si>
  <si>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</si>
  <si>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</si>
  <si>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</si>
  <si>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</si>
  <si>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</si>
  <si>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</si>
  <si>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</si>
  <si>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</si>
  <si>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</si>
  <si>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</si>
  <si>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</si>
  <si>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</si>
  <si>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</si>
  <si>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</si>
  <si>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</si>
  <si>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</si>
  <si>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</si>
  <si>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</si>
  <si>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</si>
  <si>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</si>
  <si>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</si>
  <si>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</si>
  <si>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</si>
  <si>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</si>
  <si>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</si>
  <si>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</si>
  <si>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</si>
  <si>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</si>
  <si>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</si>
  <si>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</si>
  <si>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</si>
  <si>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</si>
  <si>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</si>
  <si>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</si>
  <si>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</si>
  <si>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</si>
  <si>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</si>
  <si>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</si>
  <si>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</si>
  <si>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</si>
  <si>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</si>
  <si>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</si>
  <si>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</si>
  <si>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</si>
  <si>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</si>
  <si>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</si>
  <si>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</si>
  <si>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</si>
  <si>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</si>
  <si>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</si>
  <si>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</si>
  <si>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</si>
  <si>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</si>
  <si>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</si>
  <si>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</si>
  <si>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</si>
  <si>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</si>
  <si>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</si>
  <si>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</si>
  <si>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</si>
  <si>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</si>
  <si>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</si>
  <si>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</si>
  <si>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</si>
  <si>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</si>
  <si>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</si>
  <si>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</si>
  <si>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</si>
  <si>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</si>
  <si>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</si>
  <si>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</si>
  <si>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</si>
  <si>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</si>
  <si>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</si>
  <si>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</si>
  <si>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</si>
  <si>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</si>
  <si>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</si>
  <si>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</si>
  <si>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</si>
  <si>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</si>
  <si>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</si>
  <si>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</si>
  <si>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</si>
  <si>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</si>
  <si>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</si>
  <si>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</si>
  <si>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</si>
  <si>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</si>
  <si>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</si>
  <si>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</si>
  <si>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</si>
  <si>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</si>
  <si>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</si>
  <si>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</si>
  <si>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</si>
  <si>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</si>
  <si>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</si>
  <si>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</si>
  <si>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</si>
  <si>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</si>
  <si>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</si>
  <si>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</si>
  <si>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</si>
  <si>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</si>
  <si>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</si>
  <si>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</si>
  <si>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</si>
  <si>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</si>
  <si>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</si>
  <si>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</si>
  <si>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</si>
  <si>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</si>
  <si>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</si>
  <si>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</si>
  <si>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</si>
  <si>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</si>
  <si>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</si>
  <si>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</si>
  <si>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</si>
  <si>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</si>
  <si>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</si>
  <si>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</si>
  <si>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</si>
  <si>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</si>
  <si>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</si>
  <si>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</si>
  <si>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</si>
  <si>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</si>
  <si>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</si>
  <si>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</si>
  <si>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</si>
  <si>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</si>
  <si>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</si>
  <si>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</si>
  <si>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</si>
  <si>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</si>
  <si>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</si>
  <si>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</si>
  <si>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</si>
  <si>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</si>
  <si>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</si>
  <si>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</si>
  <si>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</si>
  <si>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</si>
  <si>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</si>
  <si>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</si>
  <si>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</si>
  <si>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</si>
  <si>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</si>
  <si>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</si>
  <si>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</si>
  <si>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</si>
  <si>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</si>
  <si>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</si>
  <si>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</si>
  <si>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</si>
  <si>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</si>
  <si>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</si>
  <si>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</si>
  <si>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</si>
  <si>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</si>
  <si>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</si>
  <si>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</si>
  <si>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</si>
  <si>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</si>
  <si>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</si>
  <si>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</si>
  <si>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</si>
  <si>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</si>
  <si>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</si>
  <si>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</si>
  <si>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</si>
  <si>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</si>
  <si>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</si>
  <si>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</si>
  <si>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</si>
  <si>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</si>
  <si>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</si>
  <si>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</si>
  <si>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</si>
  <si>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</si>
  <si>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</si>
  <si>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</si>
  <si>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</si>
  <si>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</si>
  <si>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</si>
  <si>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</si>
  <si>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</si>
  <si>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</si>
  <si>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</si>
  <si>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</si>
  <si>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</si>
  <si>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</si>
  <si>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</si>
  <si>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</si>
  <si>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</si>
  <si>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</si>
  <si>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</si>
  <si>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</si>
  <si>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</si>
  <si>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</si>
  <si>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</si>
  <si>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</si>
  <si>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</si>
  <si>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</si>
  <si>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</si>
  <si>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</si>
  <si>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</si>
  <si>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</si>
  <si>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</si>
  <si>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</si>
  <si>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</si>
  <si>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</si>
  <si>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</si>
  <si>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</si>
  <si>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</si>
  <si>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</si>
  <si>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</si>
  <si>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</si>
  <si>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</si>
  <si>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</si>
  <si>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</si>
  <si>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</si>
  <si>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</si>
  <si>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</si>
  <si>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</si>
  <si>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</si>
  <si>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</si>
  <si>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</si>
  <si>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</si>
  <si>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</si>
  <si>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</si>
  <si>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</si>
  <si>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</si>
  <si>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</si>
  <si>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</si>
  <si>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</si>
  <si>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</si>
  <si>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</si>
  <si>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</si>
  <si>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</si>
  <si>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</si>
  <si>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</si>
  <si>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</si>
  <si>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</si>
  <si>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</si>
  <si>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</si>
  <si>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</si>
  <si>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</si>
  <si>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</si>
  <si>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</si>
  <si>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</si>
  <si>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</si>
  <si>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</si>
  <si>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</si>
  <si>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</si>
  <si>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</si>
  <si>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</si>
  <si>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</si>
  <si>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</si>
  <si>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</si>
  <si>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</si>
  <si>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</si>
  <si>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</si>
  <si>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</si>
  <si>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</si>
  <si>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</si>
  <si>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</si>
  <si>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</si>
  <si>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</si>
  <si>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</si>
  <si>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</si>
  <si>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</si>
  <si>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</si>
  <si>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</si>
  <si>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</si>
  <si>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</si>
  <si>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</si>
  <si>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</si>
  <si>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</si>
  <si>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</si>
  <si>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</si>
  <si>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</si>
  <si>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</si>
  <si>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</si>
  <si>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</si>
  <si>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</si>
  <si>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</si>
  <si>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</si>
  <si>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</si>
  <si>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</si>
  <si>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</si>
  <si>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</si>
  <si>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</si>
  <si>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</si>
  <si>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</si>
  <si>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</si>
  <si>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</si>
  <si>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</si>
  <si>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</si>
  <si>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</si>
  <si>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</si>
  <si>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</si>
  <si>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</si>
  <si>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</si>
  <si>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</si>
  <si>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</si>
  <si>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</si>
  <si>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</si>
  <si>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</si>
  <si>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</si>
  <si>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</si>
  <si>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</si>
  <si>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</si>
  <si>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</si>
  <si>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</si>
  <si>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</si>
  <si>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</si>
  <si>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</si>
  <si>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</si>
  <si>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</si>
  <si>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</si>
  <si>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</si>
  <si>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</si>
  <si>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</si>
  <si>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</si>
  <si>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</si>
  <si>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</si>
  <si>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</si>
  <si>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</si>
  <si>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</si>
  <si>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</si>
  <si>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</si>
  <si>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</si>
  <si>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</si>
  <si>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</si>
  <si>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</si>
  <si>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</si>
  <si>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</si>
  <si>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</si>
  <si>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</si>
  <si>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</si>
  <si>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</si>
  <si>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</si>
  <si>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</si>
  <si>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</si>
  <si>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</si>
  <si>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</si>
  <si>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</si>
  <si>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</si>
  <si>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</si>
  <si>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</si>
  <si>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</si>
  <si>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</si>
  <si>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</si>
  <si>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</si>
  <si>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</si>
  <si>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</si>
  <si>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</si>
  <si>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</si>
  <si>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</si>
  <si>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</si>
  <si>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</si>
  <si>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</si>
  <si>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</si>
  <si>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</si>
  <si>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</si>
  <si>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</si>
  <si>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</si>
  <si>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</si>
  <si>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</si>
  <si>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</si>
  <si>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</si>
  <si>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</si>
  <si>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</si>
  <si>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</si>
  <si>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</si>
  <si>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</si>
  <si>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</si>
  <si>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</si>
  <si>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</si>
  <si>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</si>
  <si>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</si>
  <si>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</si>
  <si>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</si>
  <si>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</si>
  <si>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</si>
  <si>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</si>
  <si>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</si>
  <si>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</si>
  <si>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</si>
  <si>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</si>
  <si>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</si>
  <si>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</si>
  <si>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</si>
  <si>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</si>
  <si>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</si>
  <si>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</si>
  <si>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</si>
  <si>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</si>
  <si>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</si>
  <si>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</si>
  <si>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</si>
  <si>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</si>
  <si>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</si>
  <si>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</si>
  <si>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</si>
  <si>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</si>
  <si>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</si>
  <si>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</si>
  <si>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</si>
  <si>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</si>
  <si>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</si>
  <si>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</si>
  <si>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</si>
  <si>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</si>
  <si>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</si>
  <si>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</si>
  <si>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</si>
  <si>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</si>
  <si>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</si>
  <si>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</si>
  <si>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</si>
  <si>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</si>
  <si>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</si>
  <si>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</si>
  <si>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</si>
  <si>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</si>
  <si>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</si>
  <si>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</si>
  <si>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</si>
  <si>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</si>
  <si>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</si>
  <si>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</si>
  <si>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</si>
  <si>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</si>
  <si>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</si>
  <si>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</si>
  <si>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</si>
  <si>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</si>
  <si>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</si>
  <si>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</si>
  <si>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</si>
  <si>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</si>
  <si>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</si>
  <si>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</si>
  <si>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</si>
  <si>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</si>
  <si>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</si>
  <si>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</si>
  <si>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</si>
  <si>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</si>
  <si>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</si>
  <si>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</si>
  <si>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</si>
  <si>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</si>
  <si>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</si>
  <si>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</si>
  <si>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</si>
  <si>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</si>
  <si>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</si>
  <si>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</si>
  <si>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</si>
  <si>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</si>
  <si>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</si>
  <si>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</si>
  <si>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</si>
  <si>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</si>
  <si>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</si>
  <si>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</si>
  <si>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</si>
  <si>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</si>
  <si>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</si>
  <si>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</si>
  <si>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</si>
  <si>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</si>
  <si>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</si>
  <si>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</si>
  <si>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</si>
  <si>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</si>
  <si>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</si>
  <si>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</si>
  <si>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</si>
  <si>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</si>
  <si>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</si>
  <si>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</si>
  <si>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</si>
  <si>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</si>
  <si>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</si>
  <si>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</si>
  <si>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</si>
  <si>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</si>
  <si>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</si>
  <si>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</si>
  <si>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</si>
  <si>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</si>
  <si>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</si>
  <si>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</si>
  <si>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</si>
  <si>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</si>
  <si>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</si>
  <si>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</si>
  <si>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</si>
  <si>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</si>
  <si>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</si>
  <si>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</si>
  <si>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</si>
  <si>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</si>
  <si>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</si>
  <si>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</si>
  <si>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</si>
  <si>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</si>
  <si>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</si>
  <si>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</si>
  <si>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</si>
  <si>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</si>
  <si>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</si>
  <si>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</si>
  <si>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</si>
  <si>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</si>
  <si>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</si>
  <si>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</si>
  <si>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</si>
  <si>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</si>
  <si>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</si>
  <si>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</si>
  <si>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</si>
  <si>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</si>
  <si>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</si>
  <si>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</si>
  <si>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</si>
  <si>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</si>
  <si>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</si>
  <si>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</si>
  <si>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</si>
  <si>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</si>
  <si>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</si>
  <si>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</si>
  <si>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</si>
  <si>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</si>
  <si>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</si>
  <si>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</si>
  <si>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</si>
  <si>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</si>
  <si>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</si>
  <si>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</si>
  <si>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</si>
  <si>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</si>
  <si>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</si>
  <si>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</si>
  <si>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</si>
  <si>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</si>
  <si>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</si>
  <si>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</si>
  <si>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</si>
  <si>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</si>
  <si>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</si>
  <si>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</si>
  <si>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</si>
  <si>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</si>
  <si>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</si>
  <si>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</si>
  <si>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</si>
  <si>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</si>
  <si>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</si>
  <si>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</si>
  <si>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</si>
  <si>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</si>
  <si>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</si>
  <si>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</si>
  <si>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</si>
  <si>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</si>
  <si>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</si>
  <si>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</si>
  <si>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</si>
  <si>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</si>
  <si>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</si>
  <si>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</si>
  <si>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</si>
  <si>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</si>
  <si>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</si>
  <si>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</si>
  <si>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</si>
  <si>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</si>
  <si>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</si>
  <si>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</si>
  <si>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</si>
  <si>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</si>
  <si>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</si>
  <si>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</si>
  <si>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</si>
  <si>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</si>
  <si>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</si>
  <si>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</si>
  <si>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</si>
  <si>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</si>
  <si>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</si>
  <si>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</si>
  <si>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</si>
  <si>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</si>
  <si>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</si>
  <si>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</si>
  <si>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</si>
  <si>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</si>
  <si>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</si>
  <si>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</si>
  <si>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</si>
  <si>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</si>
  <si>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</si>
  <si>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</si>
  <si>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</si>
  <si>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</si>
  <si>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</si>
  <si>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</si>
  <si>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</si>
  <si>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</si>
  <si>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</si>
  <si>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</si>
  <si>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</si>
  <si>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</si>
  <si>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</si>
  <si>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</si>
  <si>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</si>
  <si>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</si>
  <si>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</si>
  <si>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</si>
  <si>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</si>
  <si>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</si>
  <si>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</si>
  <si>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</si>
  <si>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</si>
  <si>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</si>
  <si>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</si>
  <si>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</si>
  <si>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</si>
  <si>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</si>
  <si>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</si>
  <si>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</si>
  <si>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</si>
  <si>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</si>
  <si>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</si>
  <si>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</si>
  <si>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</si>
  <si>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</si>
  <si>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</si>
  <si>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</si>
  <si>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</si>
  <si>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</si>
  <si>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</si>
  <si>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</si>
  <si>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</si>
  <si>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</si>
  <si>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</si>
  <si>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</si>
  <si>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</si>
  <si>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</si>
  <si>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</si>
  <si>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</si>
  <si>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</si>
  <si>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</si>
  <si>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</si>
  <si>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</si>
  <si>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</si>
  <si>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</si>
  <si>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</si>
  <si>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</si>
  <si>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</si>
  <si>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</si>
  <si>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</si>
  <si>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</si>
  <si>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</si>
  <si>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</si>
  <si>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</si>
  <si>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</si>
  <si>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</si>
  <si>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</si>
  <si>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</si>
  <si>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</si>
  <si>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</si>
  <si>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</si>
  <si>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</si>
  <si>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</si>
  <si>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</si>
  <si>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</si>
  <si>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</si>
  <si>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</si>
  <si>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</si>
  <si>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</si>
  <si>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</si>
  <si>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</si>
  <si>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</si>
  <si>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</si>
  <si>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</si>
  <si>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</si>
  <si>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</si>
  <si>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</si>
  <si>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</si>
  <si>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</si>
  <si>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</si>
  <si>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</si>
  <si>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</si>
  <si>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</si>
  <si>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</si>
  <si>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</si>
  <si>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</si>
  <si>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</si>
  <si>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</si>
  <si>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</si>
  <si>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</si>
  <si>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</si>
  <si>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</si>
  <si>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</si>
  <si>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</si>
  <si>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</si>
  <si>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</si>
  <si>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</si>
  <si>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</si>
  <si>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</si>
  <si>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</si>
  <si>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</si>
  <si>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</si>
  <si>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</si>
  <si>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</si>
  <si>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</si>
  <si>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</si>
  <si>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</si>
  <si>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</si>
  <si>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</si>
  <si>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</si>
  <si>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</si>
  <si>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</si>
  <si>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</si>
  <si>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</si>
  <si>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</si>
  <si>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</si>
  <si>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</si>
  <si>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</si>
  <si>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</si>
  <si>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</si>
  <si>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</si>
  <si>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</si>
  <si>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</si>
  <si>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</si>
  <si>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</si>
  <si>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</si>
  <si>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</si>
  <si>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</si>
  <si>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</si>
  <si>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</si>
  <si>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</si>
  <si>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</si>
  <si>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</si>
  <si>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</si>
  <si>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</si>
  <si>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</si>
  <si>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</si>
  <si>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</si>
  <si>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</si>
  <si>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</si>
  <si>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</si>
  <si>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</si>
  <si>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</si>
  <si>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</si>
  <si>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</si>
  <si>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</si>
  <si>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</si>
  <si>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</si>
  <si>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</si>
  <si>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</si>
  <si>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</si>
  <si>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</si>
  <si>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</si>
  <si>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</si>
  <si>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</si>
  <si>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</si>
  <si>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</si>
  <si>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</si>
  <si>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</si>
  <si>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</si>
  <si>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</si>
  <si>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</si>
  <si>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</si>
  <si>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</si>
  <si>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</si>
  <si>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</si>
  <si>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</si>
  <si>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</si>
  <si>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</si>
  <si>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</si>
  <si>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</si>
  <si>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</si>
  <si>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</si>
  <si>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</si>
  <si>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</si>
  <si>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</si>
  <si>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</si>
  <si>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</si>
  <si>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</si>
  <si>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</si>
  <si>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</si>
  <si>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</si>
  <si>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</si>
  <si>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</si>
  <si>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</si>
  <si>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</si>
  <si>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</si>
  <si>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</si>
  <si>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</si>
  <si>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</si>
  <si>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</si>
  <si>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</si>
  <si>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</si>
  <si>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</si>
  <si>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</si>
  <si>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</si>
  <si>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</si>
  <si>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</si>
  <si>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</si>
  <si>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</si>
  <si>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</si>
  <si>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</si>
  <si>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</si>
  <si>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</si>
  <si>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</si>
  <si>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</si>
  <si>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</si>
  <si>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</si>
  <si>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</si>
  <si>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</si>
  <si>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</si>
  <si>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</si>
  <si>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</si>
  <si>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</si>
  <si>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</si>
  <si>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</si>
  <si>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</si>
  <si>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</si>
  <si>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</si>
  <si>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</si>
  <si>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</si>
  <si>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</si>
  <si>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</si>
  <si>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</si>
  <si>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</si>
  <si>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</si>
  <si>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</si>
  <si>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</si>
  <si>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</si>
  <si>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</si>
  <si>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</si>
  <si>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</si>
  <si>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</si>
  <si>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</si>
  <si>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</si>
  <si>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</si>
  <si>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</si>
  <si>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</si>
  <si>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</si>
  <si>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</si>
  <si>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</si>
  <si>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</si>
  <si>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</si>
  <si>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</si>
  <si>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</si>
  <si>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</si>
  <si>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</si>
  <si>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</si>
  <si>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</si>
  <si>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</si>
  <si>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</si>
  <si>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</si>
  <si>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</si>
  <si>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</si>
  <si>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</si>
  <si>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</si>
  <si>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</si>
  <si>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</si>
  <si>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</si>
  <si>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</si>
  <si>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</si>
  <si>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</si>
  <si>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</si>
  <si>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</si>
  <si>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</si>
  <si>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</si>
  <si>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</si>
  <si>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</si>
  <si>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</si>
  <si>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</si>
  <si>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</si>
  <si>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</si>
  <si>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</si>
  <si>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</si>
  <si>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</si>
  <si>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</si>
  <si>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</si>
  <si>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</si>
  <si>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</si>
  <si>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</si>
  <si>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</si>
  <si>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</si>
  <si>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</si>
  <si>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</si>
  <si>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</si>
  <si>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</si>
  <si>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</si>
  <si>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</si>
  <si>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</si>
  <si>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</si>
  <si>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</si>
  <si>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</si>
  <si>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</si>
  <si>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</si>
  <si>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</si>
  <si>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</si>
  <si>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</si>
  <si>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</si>
  <si>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</si>
  <si>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</si>
  <si>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</si>
  <si>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</si>
  <si>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</si>
  <si>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</si>
  <si>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</si>
  <si>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</si>
  <si>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</si>
  <si>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</si>
  <si>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</si>
  <si>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</si>
  <si>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</si>
  <si>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</si>
  <si>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</si>
  <si>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</si>
  <si>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</si>
  <si>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</si>
  <si>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</si>
  <si>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</si>
  <si>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</si>
  <si>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</si>
  <si>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</si>
  <si>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</si>
  <si>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</si>
  <si>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</si>
  <si>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</si>
  <si>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</si>
  <si>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</si>
  <si>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</si>
  <si>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</si>
  <si>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</si>
  <si>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</si>
  <si>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</si>
  <si>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</si>
  <si>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</si>
  <si>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</si>
  <si>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</si>
  <si>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</si>
  <si>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</si>
  <si>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</si>
  <si>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</si>
  <si>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</si>
  <si>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</si>
  <si>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</si>
  <si>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</si>
  <si>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</si>
  <si>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</si>
  <si>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</si>
  <si>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</si>
  <si>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</si>
  <si>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</si>
  <si>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</si>
  <si>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</si>
  <si>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</si>
  <si>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</si>
  <si>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</si>
  <si>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</si>
  <si>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</si>
  <si>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</si>
  <si>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</si>
  <si>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</si>
  <si>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</si>
  <si>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</si>
  <si>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</si>
  <si>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</si>
  <si>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</si>
  <si>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</si>
  <si>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</si>
  <si>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</si>
  <si>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</si>
  <si>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</si>
  <si>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</si>
  <si>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</si>
  <si>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</si>
  <si>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</si>
  <si>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</si>
  <si>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</si>
  <si>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</si>
  <si>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</si>
  <si>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</si>
  <si>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</si>
  <si>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</si>
  <si>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</si>
  <si>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</si>
  <si>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</si>
  <si>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</si>
  <si>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</si>
  <si>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</si>
  <si>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</si>
  <si>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</si>
  <si>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</si>
  <si>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</si>
  <si>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</si>
  <si>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</si>
  <si>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</si>
  <si>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</si>
  <si>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</si>
  <si>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</si>
  <si>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</si>
  <si>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</si>
  <si>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</si>
  <si>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</si>
  <si>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</si>
  <si>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</si>
  <si>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</si>
  <si>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</si>
  <si>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</si>
  <si>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</si>
  <si>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</si>
  <si>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</si>
  <si>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</si>
  <si>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</si>
  <si>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</si>
  <si>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</si>
  <si>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</si>
  <si>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</si>
  <si>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</si>
  <si>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</si>
  <si>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</si>
  <si>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</si>
  <si>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</si>
  <si>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</si>
  <si>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</si>
  <si>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</si>
  <si>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</si>
  <si>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</si>
  <si>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</si>
  <si>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</si>
  <si>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</si>
  <si>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</si>
  <si>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</si>
  <si>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</si>
  <si>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</si>
  <si>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</si>
  <si>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</si>
  <si>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</si>
  <si>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</si>
  <si>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</si>
  <si>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</si>
  <si>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</si>
  <si>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</si>
  <si>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</si>
  <si>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</si>
  <si>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</si>
  <si>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</si>
  <si>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</si>
  <si>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</si>
  <si>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</si>
  <si>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</si>
  <si>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</si>
  <si>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</si>
  <si>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</si>
  <si>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</si>
  <si>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</si>
  <si>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</si>
  <si>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</si>
  <si>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</si>
  <si>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</si>
  <si>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</si>
  <si>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</si>
  <si>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</si>
  <si>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</si>
  <si>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</si>
  <si>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</si>
  <si>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</si>
  <si>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</si>
  <si>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</si>
  <si>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</si>
  <si>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</si>
  <si>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</si>
  <si>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</si>
  <si>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</si>
  <si>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</si>
  <si>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</si>
  <si>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</si>
  <si>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</si>
  <si>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</si>
  <si>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</si>
  <si>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</si>
  <si>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</si>
  <si>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</si>
  <si>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</si>
  <si>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</si>
  <si>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</si>
  <si>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</si>
  <si>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</si>
  <si>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</si>
  <si>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</si>
  <si>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</si>
  <si>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</si>
  <si>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</si>
  <si>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</si>
  <si>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</si>
  <si>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</si>
  <si>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</si>
  <si>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</si>
  <si>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</si>
  <si>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</si>
  <si>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</si>
  <si>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</si>
  <si>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</si>
  <si>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</si>
  <si>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</si>
  <si>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</si>
  <si>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</si>
  <si>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</si>
  <si>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</si>
  <si>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</si>
  <si>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</si>
  <si>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</si>
  <si>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</si>
  <si>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</si>
  <si>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</si>
  <si>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</si>
  <si>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</si>
  <si>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</si>
  <si>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</si>
  <si>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</si>
  <si>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</si>
  <si>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</si>
  <si>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</si>
  <si>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</si>
  <si>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</si>
  <si>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</si>
  <si>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</si>
  <si>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</si>
  <si>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</si>
  <si>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</si>
  <si>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</si>
  <si>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</si>
  <si>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</si>
  <si>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</si>
  <si>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</si>
  <si>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</si>
  <si>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</si>
  <si>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</si>
  <si>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</si>
  <si>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</si>
  <si>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</si>
  <si>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</si>
  <si>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</si>
  <si>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</si>
  <si>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</si>
  <si>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</si>
  <si>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</si>
  <si>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</si>
  <si>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</si>
  <si>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</si>
  <si>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</si>
  <si>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</si>
  <si>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</si>
  <si>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</si>
  <si>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</si>
  <si>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</si>
  <si>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</si>
  <si>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</si>
  <si>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</si>
  <si>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</si>
  <si>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</si>
  <si>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</si>
  <si>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</si>
  <si>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</si>
  <si>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</si>
  <si>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</si>
  <si>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</si>
  <si>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</si>
  <si>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</si>
  <si>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</si>
  <si>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</si>
  <si>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</si>
  <si>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</si>
  <si>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</si>
  <si>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</si>
  <si>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</si>
  <si>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</si>
  <si>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</si>
  <si>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</si>
  <si>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</si>
  <si>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</si>
  <si>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</si>
  <si>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</si>
  <si>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</si>
  <si>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</si>
  <si>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</si>
  <si>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</si>
  <si>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</si>
  <si>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</si>
  <si>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</si>
  <si>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</si>
  <si>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</si>
  <si>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</si>
  <si>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</si>
  <si>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</si>
  <si>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</si>
  <si>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</si>
  <si>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</si>
  <si>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</si>
  <si>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</si>
  <si>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</si>
  <si>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</si>
  <si>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</si>
  <si>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</si>
  <si>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</si>
  <si>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</si>
  <si>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</si>
  <si>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</si>
  <si>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</si>
  <si>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</si>
  <si>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</si>
  <si>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</si>
  <si>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</si>
  <si>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</si>
  <si>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</si>
  <si>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</si>
  <si>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</si>
  <si>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</si>
  <si>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</si>
  <si>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</si>
  <si>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</si>
  <si>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</si>
  <si>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</si>
  <si>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</si>
  <si>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</si>
  <si>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</si>
  <si>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</si>
  <si>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</si>
  <si>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</si>
  <si>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</si>
  <si>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</si>
  <si>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</si>
  <si>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</si>
  <si>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</si>
  <si>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</si>
  <si>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</si>
  <si>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</si>
  <si>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</si>
  <si>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</si>
  <si>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</si>
  <si>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</si>
  <si>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</si>
  <si>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</si>
  <si>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</si>
  <si>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</si>
  <si>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</si>
  <si>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</si>
  <si>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</si>
  <si>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</si>
  <si>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</si>
  <si>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</si>
  <si>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</si>
  <si>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</si>
  <si>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</si>
  <si>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</si>
  <si>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</si>
  <si>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</si>
  <si>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</si>
  <si>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</si>
  <si>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</si>
  <si>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</si>
  <si>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</si>
  <si>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</si>
  <si>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</si>
  <si>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</si>
  <si>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</si>
  <si>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</si>
  <si>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</si>
  <si>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</si>
  <si>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</si>
  <si>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</si>
  <si>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</si>
  <si>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</si>
  <si>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</si>
  <si>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</si>
  <si>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</si>
  <si>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</si>
  <si>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</si>
  <si>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</si>
  <si>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</si>
  <si>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</si>
  <si>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</si>
  <si>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</si>
  <si>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</si>
  <si>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</si>
  <si>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</si>
  <si>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</si>
  <si>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</si>
  <si>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</si>
  <si>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</si>
  <si>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</si>
  <si>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</si>
  <si>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</si>
  <si>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</si>
  <si>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</si>
  <si>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</si>
  <si>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</si>
  <si>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</si>
  <si>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</si>
  <si>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</si>
  <si>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</si>
  <si>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</si>
  <si>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</si>
  <si>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</si>
  <si>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</si>
  <si>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</si>
  <si>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</si>
  <si>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</si>
  <si>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</si>
  <si>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</si>
  <si>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</si>
  <si>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</si>
  <si>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</si>
  <si>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</si>
  <si>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</si>
  <si>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</si>
  <si>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</si>
  <si>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</si>
  <si>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</si>
  <si>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</si>
  <si>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</si>
  <si>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</si>
  <si>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</si>
  <si>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</si>
  <si>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</si>
  <si>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</si>
  <si>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</si>
  <si>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</si>
  <si>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</si>
  <si>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</si>
  <si>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</si>
  <si>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</si>
  <si>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</si>
  <si>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</si>
  <si>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</si>
  <si>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</si>
  <si>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</si>
  <si>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</si>
  <si>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</si>
  <si>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</si>
  <si>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</si>
  <si>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</si>
  <si>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</si>
  <si>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</si>
  <si>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</si>
  <si>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</si>
  <si>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</si>
  <si>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</si>
  <si>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</si>
  <si>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</si>
  <si>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</si>
  <si>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</si>
  <si>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</si>
  <si>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</si>
  <si>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</si>
  <si>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</si>
  <si>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</si>
  <si>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</si>
  <si>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</si>
  <si>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</si>
  <si>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</si>
  <si>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</si>
  <si>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</si>
  <si>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</si>
  <si>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</si>
  <si>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</si>
  <si>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</si>
  <si>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</si>
  <si>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</si>
  <si>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</si>
  <si>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</si>
  <si>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</si>
  <si>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</si>
  <si>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</si>
  <si>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</si>
  <si>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</si>
  <si>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</si>
  <si>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</si>
  <si>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</si>
  <si>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</si>
  <si>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</si>
  <si>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</si>
  <si>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</si>
  <si>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</si>
  <si>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</si>
  <si>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</si>
  <si>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</si>
  <si>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</si>
  <si>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</si>
  <si>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</si>
  <si>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</si>
  <si>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</si>
  <si>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</si>
  <si>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</si>
  <si>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</si>
  <si>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</si>
  <si>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</si>
  <si>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</si>
  <si>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</si>
  <si>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</si>
  <si>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</si>
  <si>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</si>
  <si>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</si>
  <si>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</si>
  <si>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</si>
  <si>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</si>
  <si>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</si>
  <si>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</si>
  <si>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</si>
  <si>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</si>
  <si>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</si>
  <si>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</si>
  <si>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</si>
  <si>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</si>
  <si>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</si>
  <si>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</si>
  <si>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</si>
  <si>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</si>
  <si>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</si>
  <si>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</si>
  <si>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</si>
  <si>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</si>
  <si>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</si>
  <si>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</si>
  <si>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</si>
  <si>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</si>
  <si>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</si>
  <si>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</si>
  <si>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</si>
  <si>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</si>
  <si>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</si>
  <si>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</si>
  <si>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</si>
  <si>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</si>
  <si>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</si>
  <si>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</si>
  <si>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</si>
  <si>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</si>
  <si>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</si>
  <si>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</si>
  <si>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</si>
  <si>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</si>
  <si>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</si>
  <si>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</si>
  <si>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</si>
  <si>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</si>
  <si>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</si>
  <si>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</si>
  <si>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</si>
  <si>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</si>
  <si>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</si>
  <si>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</si>
  <si>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</si>
  <si>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</si>
  <si>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</si>
  <si>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</si>
  <si>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</si>
  <si>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</si>
  <si>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</si>
  <si>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</si>
  <si>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</si>
  <si>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</si>
  <si>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</si>
  <si>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</si>
  <si>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</si>
  <si>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</si>
  <si>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</si>
  <si>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</si>
  <si>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</si>
  <si>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</si>
  <si>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</si>
  <si>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</si>
  <si>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</si>
  <si>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</si>
  <si>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</si>
  <si>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</si>
  <si>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</si>
  <si>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</si>
  <si>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</si>
  <si>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</si>
  <si>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</si>
  <si>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</si>
  <si>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</si>
  <si>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</si>
  <si>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</si>
  <si>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</si>
  <si>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</si>
  <si>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</si>
  <si>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</si>
  <si>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</si>
  <si>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</si>
  <si>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</si>
  <si>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</si>
  <si>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</si>
  <si>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</si>
  <si>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</si>
  <si>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</si>
  <si>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</si>
  <si>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</si>
  <si>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</si>
  <si>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</si>
  <si>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</si>
  <si>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</si>
  <si>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</si>
  <si>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</si>
  <si>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</si>
  <si>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</si>
  <si>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</si>
  <si>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</si>
  <si>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</si>
  <si>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</si>
  <si>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</si>
  <si>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</si>
  <si>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</si>
  <si>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</si>
  <si>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</si>
  <si>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</si>
  <si>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</si>
  <si>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</si>
  <si>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</si>
  <si>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</si>
  <si>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</si>
  <si>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</si>
  <si>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</si>
  <si>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</si>
  <si>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</si>
  <si>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</si>
  <si>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</si>
  <si>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</si>
  <si>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</si>
  <si>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</si>
  <si>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</si>
  <si>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</si>
  <si>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</si>
  <si>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</si>
  <si>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</si>
  <si>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</si>
  <si>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</si>
  <si>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</si>
  <si>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</si>
  <si>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</si>
  <si>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</si>
  <si>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</si>
  <si>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</si>
  <si>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</si>
  <si>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</si>
  <si>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</si>
  <si>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</si>
  <si>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</si>
  <si>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</si>
  <si>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</si>
  <si>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</si>
  <si>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</si>
  <si>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</si>
  <si>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</si>
  <si>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</si>
  <si>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</si>
  <si>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</si>
  <si>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</si>
  <si>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</si>
  <si>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</si>
  <si>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</si>
  <si>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</si>
  <si>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</si>
  <si>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</si>
  <si>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</si>
  <si>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</si>
  <si>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</si>
  <si>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</si>
  <si>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</si>
  <si>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</si>
  <si>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</si>
  <si>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</si>
  <si>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</si>
  <si>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</si>
  <si>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</si>
  <si>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</si>
  <si>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</si>
  <si>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</si>
  <si>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</si>
  <si>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</si>
  <si>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</si>
  <si>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</si>
  <si>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</si>
  <si>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</si>
  <si>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</si>
  <si>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</si>
  <si>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</si>
  <si>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</si>
  <si>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</si>
  <si>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</si>
  <si>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</si>
  <si>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</si>
  <si>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</si>
  <si>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</si>
  <si>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</si>
  <si>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</si>
  <si>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</si>
  <si>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</si>
  <si>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</si>
  <si>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</si>
  <si>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</si>
  <si>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</si>
  <si>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</si>
  <si>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</si>
  <si>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</si>
  <si>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</si>
  <si>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</si>
  <si>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</si>
  <si>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</si>
  <si>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</si>
  <si>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</si>
  <si>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</si>
  <si>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</si>
  <si>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</si>
  <si>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</si>
  <si>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</si>
  <si>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</si>
  <si>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</si>
  <si>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</si>
  <si>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</si>
  <si>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</si>
  <si>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</si>
  <si>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</si>
  <si>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</si>
  <si>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</si>
  <si>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</si>
  <si>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</si>
  <si>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</si>
  <si>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</si>
  <si>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</si>
  <si>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</si>
  <si>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</si>
  <si>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</si>
  <si>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</si>
  <si>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</si>
  <si>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</si>
  <si>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</si>
  <si>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</si>
  <si>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</si>
  <si>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</si>
  <si>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</si>
  <si>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</si>
  <si>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</si>
  <si>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</si>
  <si>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</si>
  <si>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</si>
  <si>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</si>
  <si>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</si>
  <si>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</si>
  <si>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</si>
  <si>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</si>
  <si>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</si>
  <si>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</si>
  <si>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</si>
  <si>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</si>
  <si>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</si>
  <si>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</si>
  <si>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</si>
  <si>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</si>
  <si>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</si>
  <si>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</si>
  <si>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</si>
  <si>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</si>
  <si>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</si>
  <si>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</si>
  <si>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</si>
  <si>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</si>
  <si>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</si>
  <si>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</si>
  <si>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</si>
  <si>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</si>
  <si>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</si>
  <si>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</si>
  <si>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</si>
  <si>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</si>
  <si>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</si>
  <si>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</si>
  <si>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</si>
  <si>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</si>
  <si>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</si>
  <si>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</si>
  <si>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</si>
  <si>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</si>
  <si>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</si>
  <si>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</si>
  <si>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</si>
  <si>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</si>
  <si>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</si>
  <si>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</si>
  <si>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</si>
  <si>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</si>
  <si>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</si>
  <si>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</si>
  <si>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</si>
  <si>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</si>
  <si>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</si>
  <si>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</si>
  <si>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</si>
  <si>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</si>
  <si>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</si>
  <si>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</si>
  <si>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</si>
  <si>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</si>
  <si>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</si>
  <si>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</si>
  <si>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</si>
  <si>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</si>
  <si>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</si>
  <si>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</si>
  <si>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</si>
  <si>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</si>
  <si>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</si>
  <si>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</si>
  <si>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</si>
  <si>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</si>
  <si>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</si>
  <si>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</si>
  <si>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</si>
  <si>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</si>
  <si>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</si>
  <si>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</si>
  <si>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</si>
  <si>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</si>
  <si>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</si>
  <si>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</si>
  <si>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</si>
  <si>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</si>
  <si>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</si>
  <si>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</si>
  <si>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</si>
  <si>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</si>
  <si>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</si>
  <si>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</si>
  <si>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</si>
  <si>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</si>
  <si>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</si>
  <si>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</si>
  <si>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</si>
  <si>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</si>
  <si>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</si>
  <si>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</si>
  <si>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</si>
  <si>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</si>
  <si>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</si>
  <si>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</si>
  <si>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</si>
  <si>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</si>
  <si>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</si>
  <si>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</si>
  <si>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</si>
  <si>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</si>
  <si>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</si>
  <si>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</si>
  <si>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</si>
  <si>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</si>
  <si>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</si>
  <si>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</si>
  <si>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</si>
  <si>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</si>
  <si>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</si>
  <si>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</si>
  <si>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</si>
  <si>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</si>
  <si>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</si>
  <si>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</si>
  <si>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</si>
  <si>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</si>
  <si>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</si>
  <si>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</si>
  <si>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</si>
  <si>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</si>
  <si>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</si>
  <si>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</si>
  <si>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</si>
  <si>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</si>
  <si>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</si>
  <si>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</si>
  <si>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</si>
  <si>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</si>
  <si>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</si>
  <si>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</si>
  <si>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</si>
  <si>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</si>
  <si>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</si>
  <si>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</si>
  <si>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</si>
  <si>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</si>
  <si>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</si>
  <si>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</si>
  <si>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</si>
  <si>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</si>
  <si>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</si>
  <si>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</si>
  <si>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</si>
  <si>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</si>
  <si>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</si>
  <si>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</si>
  <si>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</si>
  <si>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</si>
  <si>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</si>
  <si>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</si>
  <si>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</si>
  <si>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</si>
  <si>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</si>
  <si>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</si>
  <si>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</si>
  <si>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</si>
  <si>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</si>
  <si>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</si>
  <si>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</si>
  <si>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</si>
  <si>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</si>
  <si>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</si>
  <si>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</si>
  <si>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</si>
  <si>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</si>
  <si>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</si>
  <si>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</si>
  <si>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</si>
  <si>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</si>
  <si>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</si>
  <si>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</si>
  <si>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</si>
  <si>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</si>
  <si>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</si>
  <si>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</si>
  <si>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</si>
  <si>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</si>
  <si>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</si>
  <si>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</si>
  <si>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</si>
  <si>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</si>
  <si>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</si>
  <si>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</si>
  <si>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</si>
  <si>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</si>
  <si>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</si>
  <si>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</si>
  <si>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</si>
  <si>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</si>
  <si>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</si>
  <si>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</si>
  <si>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</si>
  <si>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</si>
  <si>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</si>
  <si>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</si>
  <si>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</si>
  <si>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</si>
  <si>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</si>
  <si>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</si>
  <si>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</si>
  <si>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</si>
  <si>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</si>
  <si>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</si>
  <si>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</si>
  <si>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</si>
  <si>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</si>
  <si>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</si>
  <si>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</si>
  <si>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</si>
  <si>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</si>
  <si>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</si>
  <si>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</si>
  <si>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</si>
  <si>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</si>
  <si>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</si>
  <si>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</si>
  <si>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</si>
  <si>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</si>
  <si>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</si>
  <si>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</si>
  <si>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</si>
  <si>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</si>
  <si>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</si>
  <si>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</si>
  <si>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</si>
  <si>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</si>
  <si>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</si>
  <si>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</si>
  <si>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</si>
  <si>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</si>
  <si>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</si>
  <si>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</si>
  <si>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</si>
  <si>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</si>
  <si>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</si>
  <si>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</si>
  <si>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</si>
  <si>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</si>
  <si>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</si>
  <si>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</si>
  <si>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</si>
  <si>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</si>
  <si>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</si>
  <si>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</si>
  <si>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</si>
  <si>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</si>
  <si>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</si>
  <si>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</si>
  <si>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</si>
  <si>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</si>
  <si>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</si>
  <si>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</si>
  <si>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</si>
  <si>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</si>
  <si>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</si>
  <si>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</si>
  <si>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</si>
  <si>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</si>
  <si>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</si>
  <si>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</si>
  <si>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</si>
  <si>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</si>
  <si>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</si>
  <si>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</si>
  <si>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</si>
  <si>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</si>
  <si>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</si>
  <si>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</si>
  <si>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</si>
  <si>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</si>
  <si>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</si>
  <si>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</si>
  <si>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</si>
  <si>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</si>
  <si>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</si>
  <si>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</si>
  <si>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</si>
  <si>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</si>
  <si>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</si>
  <si>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</si>
  <si>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</si>
  <si>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</si>
  <si>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</si>
  <si>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</si>
  <si>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</si>
  <si>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</si>
  <si>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</si>
  <si>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</si>
  <si>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</si>
  <si>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</si>
  <si>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</si>
  <si>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</si>
  <si>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</si>
  <si>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</si>
  <si>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</si>
  <si>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</si>
  <si>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</si>
  <si>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</si>
  <si>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</si>
  <si>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</si>
  <si>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</si>
  <si>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</si>
  <si>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</si>
  <si>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</si>
  <si>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</si>
  <si>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</si>
  <si>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</si>
  <si>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</si>
  <si>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</si>
  <si>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</si>
  <si>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</si>
  <si>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</si>
  <si>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</si>
  <si>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</si>
  <si>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</si>
  <si>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</si>
  <si>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</si>
  <si>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</si>
  <si>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</si>
  <si>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</si>
  <si>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</si>
  <si>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</si>
  <si>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</si>
  <si>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</si>
  <si>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</si>
  <si>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</si>
  <si>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</si>
  <si>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</si>
  <si>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</si>
  <si>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</si>
  <si>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</si>
  <si>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</si>
  <si>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</si>
  <si>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</si>
  <si>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</si>
  <si>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</si>
  <si>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</si>
  <si>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</si>
  <si>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</si>
  <si>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</si>
  <si>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</si>
  <si>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</si>
  <si>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</si>
  <si>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</si>
  <si>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</si>
  <si>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</si>
  <si>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</si>
  <si>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</si>
  <si>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</si>
  <si>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</si>
  <si>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</si>
  <si>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</si>
  <si>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</si>
  <si>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</si>
  <si>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</si>
  <si>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</si>
  <si>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</si>
  <si>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</si>
  <si>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</si>
  <si>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</si>
  <si>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</si>
  <si>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</si>
  <si>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</si>
  <si>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</si>
  <si>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</si>
  <si>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</si>
  <si>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</si>
  <si>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</si>
  <si>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</si>
  <si>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</si>
  <si>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</si>
  <si>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</si>
  <si>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</si>
  <si>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</si>
  <si>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</si>
  <si>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</si>
  <si>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</si>
  <si>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</si>
  <si>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</si>
  <si>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</si>
  <si>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</si>
  <si>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</si>
  <si>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</si>
  <si>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</si>
  <si>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</si>
  <si>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</si>
  <si>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</si>
  <si>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</si>
  <si>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</si>
  <si>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</si>
  <si>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</si>
  <si>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</si>
  <si>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</si>
  <si>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</si>
  <si>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</si>
  <si>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</si>
  <si>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</si>
  <si>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</si>
  <si>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</si>
  <si>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</si>
  <si>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</si>
  <si>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</si>
  <si>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</si>
  <si>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</si>
  <si>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</si>
  <si>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</si>
  <si>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</si>
  <si>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</si>
  <si>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</si>
  <si>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</si>
  <si>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</si>
  <si>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</si>
  <si>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</si>
  <si>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</si>
  <si>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</si>
  <si>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</si>
  <si>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</si>
  <si>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</si>
  <si>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</si>
  <si>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</si>
  <si>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</si>
  <si>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</si>
  <si>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</si>
  <si>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</si>
  <si>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</si>
  <si>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</si>
  <si>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</si>
  <si>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</si>
  <si>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</si>
  <si>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</si>
  <si>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</si>
  <si>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</si>
  <si>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</si>
  <si>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</si>
  <si>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</si>
  <si>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</si>
  <si>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</si>
  <si>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</si>
  <si>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</si>
  <si>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</si>
  <si>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</si>
  <si>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</si>
  <si>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</si>
  <si>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</si>
  <si>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</si>
  <si>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</si>
  <si>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</si>
  <si>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</si>
  <si>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</si>
  <si>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</si>
  <si>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</si>
  <si>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</si>
  <si>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</si>
  <si>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</si>
  <si>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</si>
  <si>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</si>
  <si>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</si>
  <si>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</si>
  <si>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</si>
  <si>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</si>
  <si>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</si>
  <si>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</si>
  <si>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</si>
  <si>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</si>
  <si>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</si>
  <si>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</si>
  <si>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</si>
  <si>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</si>
  <si>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</si>
  <si>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</si>
  <si>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</si>
  <si>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</si>
  <si>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</si>
  <si>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</si>
  <si>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</si>
  <si>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</si>
  <si>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</si>
  <si>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</si>
  <si>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</si>
  <si>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</si>
  <si>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</si>
  <si>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</si>
  <si>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</si>
  <si>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</si>
  <si>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</si>
  <si>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</si>
  <si>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</si>
  <si>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</si>
  <si>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</si>
  <si>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</si>
  <si>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</si>
  <si>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</si>
  <si>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</si>
  <si>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</si>
  <si>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</si>
  <si>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</si>
  <si>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</si>
  <si>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</si>
  <si>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</si>
  <si>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</si>
  <si>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</si>
  <si>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</si>
  <si>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</si>
  <si>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</si>
  <si>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</si>
  <si>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</si>
  <si>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</si>
  <si>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</si>
  <si>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</si>
  <si>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</si>
  <si>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</si>
  <si>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</si>
  <si>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</si>
  <si>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</si>
  <si>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</si>
  <si>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</si>
  <si>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</si>
  <si>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</si>
  <si>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</si>
  <si>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</si>
  <si>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</si>
  <si>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</si>
  <si>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</si>
  <si>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</si>
  <si>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</si>
  <si>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</si>
  <si>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</si>
  <si>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</si>
  <si>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</si>
  <si>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</si>
  <si>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</si>
  <si>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</si>
  <si>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</si>
  <si>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</si>
  <si>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</si>
  <si>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</si>
  <si>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</si>
  <si>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</si>
  <si>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</si>
  <si>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</si>
  <si>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</si>
  <si>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</si>
  <si>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</si>
  <si>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</si>
  <si>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</si>
  <si>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</si>
  <si>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</si>
  <si>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</si>
  <si>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</si>
  <si>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</si>
  <si>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</si>
  <si>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</si>
  <si>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</si>
  <si>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</si>
  <si>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</si>
  <si>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</si>
  <si>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</si>
  <si>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</si>
  <si>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</si>
  <si>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</si>
  <si>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</si>
  <si>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</si>
  <si>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</si>
  <si>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</si>
  <si>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</si>
  <si>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</si>
  <si>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</si>
  <si>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</si>
  <si>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</si>
  <si>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</si>
  <si>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</si>
  <si>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</si>
  <si>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</si>
  <si>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</si>
  <si>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</si>
  <si>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</si>
  <si>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</si>
  <si>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</si>
  <si>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</si>
  <si>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</si>
  <si>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</si>
  <si>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</si>
  <si>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</si>
  <si>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</si>
  <si>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</si>
  <si>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</si>
  <si>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</si>
  <si>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</si>
  <si>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</si>
  <si>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</si>
  <si>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</si>
  <si>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</si>
  <si>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</si>
  <si>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</si>
  <si>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</si>
  <si>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</si>
  <si>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</si>
  <si>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</si>
  <si>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</si>
  <si>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</si>
  <si>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</si>
  <si>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</si>
  <si>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</si>
  <si>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</si>
  <si>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</si>
  <si>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</si>
  <si>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</si>
  <si>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</si>
  <si>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</si>
  <si>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</si>
  <si>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</si>
  <si>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</si>
  <si>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</si>
  <si>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</si>
  <si>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</si>
  <si>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</si>
  <si>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</si>
  <si>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</si>
  <si>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</si>
  <si>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</si>
  <si>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</si>
  <si>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</si>
  <si>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</si>
  <si>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</si>
  <si>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</si>
  <si>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</si>
  <si>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</si>
  <si>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</si>
  <si>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</si>
  <si>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</si>
  <si>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</si>
  <si>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</si>
  <si>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</si>
  <si>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</si>
  <si>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</si>
  <si>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</si>
  <si>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</si>
  <si>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</si>
  <si>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</si>
  <si>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</si>
  <si>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</si>
  <si>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</si>
  <si>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</si>
  <si>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</si>
  <si>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</si>
  <si>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</si>
  <si>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</si>
  <si>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</si>
  <si>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</si>
  <si>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</si>
  <si>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</si>
  <si>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</si>
  <si>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</si>
  <si>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</si>
  <si>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</si>
  <si>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</si>
  <si>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</si>
  <si>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</si>
  <si>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</si>
  <si>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</si>
  <si>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</si>
  <si>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</si>
  <si>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</si>
  <si>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</si>
  <si>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</si>
  <si>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</si>
  <si>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</si>
  <si>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</si>
  <si>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</si>
  <si>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</si>
  <si>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</si>
  <si>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</si>
  <si>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</si>
  <si>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</si>
  <si>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</si>
  <si>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</si>
  <si>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</si>
  <si>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</si>
  <si>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</si>
  <si>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</si>
  <si>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</si>
  <si>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</si>
  <si>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</si>
  <si>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</si>
  <si>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</si>
  <si>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</si>
  <si>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</si>
  <si>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</si>
  <si>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</si>
  <si>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</si>
  <si>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</si>
  <si>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</si>
  <si>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</si>
  <si>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</si>
  <si>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</si>
  <si>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</si>
  <si>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</si>
  <si>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</si>
  <si>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</si>
  <si>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</si>
  <si>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</si>
  <si>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</si>
  <si>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</si>
  <si>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</si>
  <si>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</si>
  <si>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</si>
  <si>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</si>
  <si>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</si>
  <si>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</si>
  <si>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</si>
  <si>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</si>
  <si>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</si>
  <si>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</si>
  <si>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</si>
  <si>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</si>
  <si>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</si>
  <si>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</si>
  <si>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</si>
  <si>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</si>
  <si>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</si>
  <si>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</si>
  <si>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</si>
  <si>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</si>
  <si>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</si>
  <si>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</si>
  <si>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</si>
  <si>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</si>
  <si>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</si>
  <si>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</si>
  <si>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</si>
  <si>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</si>
  <si>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</si>
  <si>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</si>
  <si>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</si>
  <si>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</si>
  <si>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</si>
  <si>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</si>
  <si>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</si>
  <si>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</si>
  <si>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</si>
  <si>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</si>
  <si>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</si>
  <si>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</si>
  <si>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</si>
  <si>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</si>
  <si>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</si>
  <si>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</si>
  <si>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</si>
  <si>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</si>
  <si>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</si>
  <si>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</si>
  <si>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</si>
  <si>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</si>
  <si>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</si>
  <si>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</si>
  <si>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</si>
  <si>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</si>
  <si>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</si>
  <si>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</si>
  <si>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</si>
  <si>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</si>
  <si>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</si>
  <si>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</si>
  <si>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</si>
  <si>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</si>
  <si>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</si>
  <si>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</si>
  <si>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</si>
  <si>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</si>
  <si>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</si>
  <si>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</si>
  <si>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</si>
  <si>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</si>
  <si>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</si>
  <si>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</si>
  <si>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</si>
  <si>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</si>
  <si>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</si>
  <si>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</si>
  <si>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</si>
  <si>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</si>
  <si>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</si>
  <si>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</si>
  <si>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</si>
  <si>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</si>
  <si>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</si>
  <si>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</si>
  <si>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</si>
  <si>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</si>
  <si>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</si>
  <si>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</si>
  <si>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</si>
  <si>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</si>
  <si>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</si>
  <si>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</si>
  <si>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</si>
  <si>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</si>
  <si>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</si>
  <si>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</si>
  <si>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</si>
  <si>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</si>
  <si>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</si>
  <si>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</si>
  <si>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</si>
  <si>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</si>
  <si>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</si>
  <si>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</si>
  <si>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</si>
  <si>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</si>
  <si>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</si>
  <si>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</si>
  <si>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</si>
  <si>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</si>
  <si>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</si>
  <si>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</si>
  <si>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</si>
  <si>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</si>
  <si>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</si>
  <si>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</si>
  <si>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</si>
  <si>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</si>
  <si>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</si>
  <si>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</si>
  <si>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</si>
  <si>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</si>
  <si>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</si>
  <si>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</si>
  <si>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</si>
  <si>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</si>
  <si>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</si>
  <si>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</si>
  <si>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</si>
  <si>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</si>
  <si>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</si>
  <si>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</si>
  <si>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</si>
  <si>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</si>
  <si>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</si>
  <si>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</si>
  <si>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</si>
  <si>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</si>
  <si>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</si>
  <si>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</si>
  <si>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</si>
  <si>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</si>
  <si>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</si>
  <si>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</si>
  <si>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</si>
  <si>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</si>
  <si>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</si>
  <si>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</si>
  <si>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</si>
  <si>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</si>
  <si>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</si>
  <si>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</si>
  <si>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</si>
  <si>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</si>
  <si>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</si>
  <si>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</si>
  <si>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</si>
  <si>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</si>
  <si>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</si>
  <si>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</si>
  <si>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</si>
  <si>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</si>
  <si>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</si>
  <si>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</si>
  <si>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</si>
  <si>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</si>
  <si>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</si>
  <si>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</si>
  <si>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</si>
  <si>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</si>
  <si>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</si>
  <si>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</si>
  <si>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</si>
  <si>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</si>
  <si>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</si>
  <si>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</si>
  <si>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</si>
  <si>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</si>
  <si>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</si>
  <si>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</si>
  <si>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</si>
  <si>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</si>
  <si>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</si>
  <si>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</si>
  <si>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</si>
  <si>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</si>
  <si>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</si>
  <si>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</si>
  <si>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</si>
  <si>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</si>
  <si>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</si>
  <si>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</si>
  <si>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</si>
  <si>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</si>
  <si>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</si>
  <si>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</si>
  <si>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</si>
  <si>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</si>
  <si>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</si>
  <si>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</si>
  <si>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</si>
  <si>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</si>
  <si>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</si>
  <si>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</si>
  <si>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</si>
  <si>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</si>
  <si>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</si>
  <si>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</si>
  <si>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</si>
  <si>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</si>
  <si>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</si>
  <si>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</si>
  <si>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</si>
  <si>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</si>
  <si>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</si>
  <si>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</si>
  <si>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</si>
  <si>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</si>
  <si>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</si>
  <si>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</si>
  <si>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</si>
  <si>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</si>
  <si>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</si>
  <si>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</si>
  <si>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</si>
  <si>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</si>
  <si>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</si>
  <si>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</si>
  <si>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</si>
  <si>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</si>
  <si>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</si>
  <si>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</si>
  <si>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</si>
  <si>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</si>
  <si>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</si>
  <si>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</si>
  <si>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</si>
  <si>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</si>
  <si>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</si>
  <si>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</si>
  <si>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</si>
  <si>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</si>
  <si>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</si>
  <si>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</si>
  <si>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</si>
  <si>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</si>
  <si>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</si>
  <si>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</si>
  <si>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</si>
  <si>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</si>
  <si>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</si>
  <si>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</si>
  <si>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</si>
  <si>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</si>
  <si>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</si>
  <si>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</si>
  <si>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</si>
  <si>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</si>
  <si>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</si>
  <si>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</si>
  <si>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</si>
  <si>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</si>
  <si>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</si>
  <si>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</si>
  <si>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</si>
  <si>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</si>
  <si>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</si>
  <si>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</si>
  <si>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</si>
  <si>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</si>
  <si>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</si>
  <si>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</si>
  <si>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</si>
  <si>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</si>
  <si>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</si>
  <si>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</si>
  <si>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</si>
  <si>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</si>
  <si>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</si>
  <si>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</si>
  <si>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</si>
  <si>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</si>
  <si>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</si>
  <si>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</si>
  <si>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</si>
  <si>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</si>
  <si>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</si>
  <si>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</si>
  <si>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</si>
  <si>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</si>
  <si>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</si>
  <si>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</si>
  <si>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</si>
  <si>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</si>
  <si>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</si>
  <si>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</si>
  <si>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</si>
  <si>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</si>
  <si>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</si>
  <si>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</si>
  <si>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</si>
  <si>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</si>
  <si>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</si>
  <si>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</si>
  <si>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</si>
  <si>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</si>
  <si>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</si>
  <si>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</si>
  <si>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</si>
  <si>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</si>
  <si>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</si>
  <si>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</si>
  <si>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</si>
  <si>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</si>
  <si>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</si>
  <si>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</si>
  <si>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</si>
  <si>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</si>
  <si>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</si>
  <si>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</si>
  <si>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</si>
  <si>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</si>
  <si>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</si>
  <si>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</si>
  <si>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</si>
  <si>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</si>
  <si>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</si>
  <si>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</si>
  <si>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</si>
  <si>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</si>
  <si>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</si>
  <si>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</si>
  <si>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</si>
  <si>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</si>
  <si>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</si>
  <si>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</si>
  <si>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</si>
  <si>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</si>
  <si>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</si>
  <si>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</si>
  <si>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</si>
  <si>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</si>
  <si>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</si>
  <si>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</si>
  <si>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</si>
  <si>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</si>
  <si>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</si>
  <si>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</si>
  <si>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</si>
  <si>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</si>
  <si>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</si>
  <si>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</si>
  <si>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</si>
  <si>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</si>
  <si>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</si>
  <si>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</si>
  <si>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</si>
  <si>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</si>
  <si>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</si>
  <si>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</si>
  <si>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</si>
  <si>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</si>
  <si>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</si>
  <si>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</si>
  <si>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</si>
  <si>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</si>
  <si>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</si>
  <si>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</si>
  <si>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</si>
  <si>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</si>
  <si>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</si>
  <si>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</si>
  <si>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</si>
  <si>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</si>
  <si>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</si>
  <si>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</si>
  <si>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</si>
  <si>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</si>
  <si>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</si>
  <si>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</si>
  <si>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</si>
  <si>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</si>
  <si>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</si>
  <si>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</si>
  <si>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</si>
  <si>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</si>
  <si>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</si>
  <si>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</si>
  <si>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</si>
  <si>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</si>
  <si>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</si>
  <si>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</si>
  <si>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</si>
  <si>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</si>
  <si>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</si>
  <si>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</si>
  <si>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</si>
  <si>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</si>
  <si>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</si>
  <si>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</si>
  <si>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</si>
  <si>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</si>
  <si>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</si>
  <si>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</si>
  <si>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</si>
  <si>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</si>
  <si>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</si>
  <si>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</si>
  <si>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</si>
  <si>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</si>
  <si>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</si>
  <si>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</si>
  <si>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</si>
  <si>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</si>
  <si>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</si>
  <si>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</si>
  <si>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</si>
  <si>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</si>
  <si>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</si>
  <si>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</si>
  <si>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</si>
  <si>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</si>
  <si>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</si>
  <si>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</si>
  <si>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</si>
  <si>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</si>
  <si>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</si>
  <si>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</si>
  <si>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</si>
  <si>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</si>
  <si>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</si>
  <si>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</si>
  <si>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</si>
  <si>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</si>
  <si>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</si>
  <si>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</si>
  <si>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</si>
  <si>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</si>
  <si>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</si>
  <si>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</si>
  <si>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</si>
  <si>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</si>
  <si>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</si>
  <si>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</si>
  <si>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</si>
  <si>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</si>
  <si>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</si>
  <si>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</si>
  <si>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</si>
  <si>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</si>
  <si>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</si>
  <si>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</si>
  <si>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</si>
  <si>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</si>
  <si>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</si>
  <si>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</si>
  <si>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</si>
  <si>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</si>
  <si>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</si>
  <si>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</si>
  <si>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</si>
  <si>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</si>
  <si>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</si>
  <si>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</si>
  <si>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</si>
  <si>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</si>
  <si>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</si>
  <si>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</si>
  <si>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</si>
  <si>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</si>
  <si>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</si>
  <si>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</si>
  <si>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</si>
  <si>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</si>
  <si>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</si>
  <si>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</si>
  <si>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</si>
  <si>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</si>
  <si>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</si>
  <si>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</si>
  <si>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</si>
  <si>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</si>
  <si>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</si>
  <si>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</si>
  <si>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</si>
  <si>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</si>
  <si>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</si>
  <si>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</si>
  <si>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</si>
  <si>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</si>
  <si>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</si>
  <si>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</si>
  <si>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</si>
  <si>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</si>
  <si>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</si>
  <si>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</si>
  <si>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</si>
  <si>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</si>
  <si>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</si>
  <si>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</si>
  <si>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</si>
  <si>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</si>
  <si>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</si>
  <si>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</si>
  <si>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</si>
  <si>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</si>
  <si>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</si>
  <si>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</si>
  <si>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</si>
  <si>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</si>
  <si>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</si>
  <si>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</si>
  <si>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</si>
  <si>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</si>
  <si>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</si>
  <si>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</si>
  <si>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</si>
  <si>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</si>
  <si>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</si>
  <si>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</si>
  <si>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</si>
  <si>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</si>
  <si>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</si>
  <si>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</si>
  <si>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</si>
  <si>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</si>
  <si>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</si>
  <si>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</si>
  <si>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</si>
  <si>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</si>
  <si>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</si>
  <si>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</si>
  <si>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</si>
  <si>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</si>
  <si>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</si>
  <si>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</si>
  <si>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</si>
  <si>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</si>
  <si>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</si>
  <si>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</si>
  <si>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</si>
  <si>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</si>
  <si>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</si>
  <si>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</si>
  <si>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</si>
  <si>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</si>
  <si>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</si>
  <si>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</si>
  <si>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</si>
  <si>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</si>
  <si>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</si>
  <si>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</si>
  <si>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</si>
  <si>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</si>
  <si>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</si>
  <si>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</si>
  <si>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</si>
  <si>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</si>
  <si>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</si>
  <si>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</si>
  <si>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</si>
  <si>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</si>
  <si>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</si>
  <si>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</si>
  <si>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</si>
  <si>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</si>
  <si>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</si>
  <si>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</si>
  <si>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</si>
  <si>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</si>
  <si>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</si>
  <si>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</si>
  <si>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</si>
  <si>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</si>
  <si>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</si>
  <si>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</si>
  <si>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</si>
  <si>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</si>
  <si>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</si>
  <si>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</si>
  <si>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</si>
  <si>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</si>
  <si>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</si>
  <si>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</si>
  <si>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</si>
  <si>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</si>
  <si>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</si>
  <si>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</si>
  <si>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</si>
  <si>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</si>
  <si>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</si>
  <si>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</si>
  <si>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</si>
  <si>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</si>
  <si>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</si>
  <si>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</si>
  <si>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</si>
  <si>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</si>
  <si>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</si>
  <si>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</si>
  <si>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</si>
  <si>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</si>
  <si>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</si>
  <si>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</si>
  <si>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</si>
  <si>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</si>
  <si>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</si>
  <si>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</si>
  <si>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</si>
  <si>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</si>
  <si>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</si>
  <si>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</si>
  <si>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</si>
  <si>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</si>
  <si>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</si>
  <si>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</si>
  <si>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</si>
  <si>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</si>
  <si>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</si>
  <si>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</si>
  <si>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</si>
  <si>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</si>
  <si>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</si>
  <si>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</si>
  <si>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</si>
  <si>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</si>
  <si>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</si>
  <si>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</si>
  <si>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</si>
  <si>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</si>
  <si>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</si>
  <si>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</si>
  <si>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</si>
  <si>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</si>
  <si>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</si>
  <si>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</si>
  <si>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</si>
  <si>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</si>
  <si>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</si>
  <si>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</si>
  <si>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</si>
  <si>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</si>
  <si>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</si>
  <si>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</si>
  <si>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</si>
  <si>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</si>
  <si>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</si>
  <si>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</si>
  <si>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</si>
  <si>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</si>
  <si>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</si>
  <si>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</si>
  <si>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</si>
  <si>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</si>
  <si>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</si>
  <si>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</si>
  <si>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</si>
  <si>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</si>
  <si>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</si>
  <si>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</si>
  <si>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</si>
  <si>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</si>
  <si>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</si>
  <si>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</si>
  <si>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</si>
  <si>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</si>
  <si>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</si>
  <si>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</si>
  <si>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</si>
  <si>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</si>
  <si>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</si>
  <si>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</si>
  <si>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</si>
  <si>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</si>
  <si>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</si>
  <si>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</si>
  <si>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</si>
  <si>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</si>
  <si>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</si>
  <si>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</si>
  <si>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</si>
  <si>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</si>
  <si>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</si>
  <si>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</si>
  <si>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</si>
  <si>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</si>
  <si>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</si>
  <si>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</si>
  <si>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</si>
  <si>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</si>
  <si>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</si>
  <si>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</si>
  <si>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</si>
  <si>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</si>
  <si>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</si>
  <si>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</si>
  <si>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</si>
  <si>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</si>
  <si>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</si>
  <si>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</si>
  <si>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</si>
  <si>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</si>
  <si>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</si>
  <si>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</si>
  <si>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</si>
  <si>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</si>
  <si>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</si>
  <si>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</si>
  <si>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</si>
  <si>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</si>
  <si>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</si>
  <si>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</si>
  <si>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</si>
  <si>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</si>
  <si>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</si>
  <si>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</si>
  <si>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</si>
  <si>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</si>
  <si>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</si>
  <si>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</si>
  <si>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</si>
  <si>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</si>
  <si>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</si>
  <si>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</si>
  <si>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</si>
  <si>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</si>
  <si>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</si>
  <si>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</si>
  <si>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</si>
  <si>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</si>
  <si>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</si>
  <si>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</si>
  <si>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</si>
  <si>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</si>
  <si>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</si>
  <si>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</si>
  <si>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</si>
  <si>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</si>
  <si>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</si>
  <si>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</si>
  <si>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</si>
  <si>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</si>
  <si>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</si>
  <si>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</si>
  <si>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</si>
  <si>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</si>
  <si>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</si>
  <si>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</si>
  <si>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</si>
  <si>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</si>
  <si>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</si>
  <si>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</si>
  <si>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</si>
  <si>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</si>
  <si>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</si>
  <si>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</si>
  <si>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</si>
  <si>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</si>
  <si>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</si>
  <si>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</si>
  <si>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</si>
  <si>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</si>
  <si>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</si>
  <si>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</si>
  <si>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</si>
  <si>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</si>
  <si>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</si>
  <si>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</si>
  <si>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</si>
  <si>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</si>
  <si>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</si>
  <si>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</si>
  <si>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</si>
  <si>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</si>
  <si>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</si>
  <si>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</si>
  <si>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</si>
  <si>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</si>
  <si>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</si>
  <si>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</si>
  <si>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</si>
  <si>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</si>
  <si>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</si>
  <si>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</si>
  <si>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</si>
  <si>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</si>
  <si>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</si>
  <si>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</si>
  <si>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</si>
  <si>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</si>
  <si>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</si>
  <si>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</si>
  <si>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</si>
  <si>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</si>
  <si>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</si>
  <si>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</si>
  <si>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</si>
  <si>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</si>
  <si>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</si>
  <si>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</si>
  <si>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</si>
  <si>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</si>
  <si>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</si>
  <si>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</si>
  <si>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</si>
  <si>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</si>
  <si>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</si>
  <si>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</si>
  <si>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</si>
  <si>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</si>
  <si>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</si>
  <si>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</si>
  <si>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</si>
  <si>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</si>
  <si>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</si>
  <si>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</si>
  <si>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</si>
  <si>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</si>
  <si>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</si>
  <si>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</si>
  <si>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</si>
  <si>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</si>
  <si>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</si>
  <si>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</si>
  <si>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</si>
  <si>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</si>
  <si>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</si>
  <si>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</si>
  <si>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</si>
  <si>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</si>
  <si>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</si>
  <si>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</si>
  <si>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</si>
  <si>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</si>
  <si>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</si>
  <si>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</si>
  <si>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</si>
  <si>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</si>
  <si>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</si>
  <si>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</si>
  <si>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</si>
  <si>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</si>
  <si>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</si>
  <si>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</si>
  <si>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</si>
  <si>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</si>
  <si>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</si>
  <si>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</si>
  <si>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</si>
  <si>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</si>
  <si>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</si>
  <si>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</si>
  <si>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</si>
  <si>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</si>
  <si>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</si>
  <si>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</si>
  <si>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</si>
  <si>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</si>
  <si>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</si>
  <si>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</si>
  <si>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</si>
  <si>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</si>
  <si>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</si>
  <si>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</si>
  <si>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</si>
  <si>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</si>
  <si>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</si>
  <si>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</si>
  <si>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</si>
  <si>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</si>
  <si>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</si>
  <si>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</si>
  <si>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</si>
  <si>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</si>
  <si>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</si>
  <si>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</si>
  <si>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</si>
  <si>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</si>
  <si>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</si>
  <si>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</si>
  <si>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</si>
  <si>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</si>
  <si>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</si>
  <si>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</si>
  <si>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</si>
  <si>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</si>
  <si>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</si>
  <si>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</si>
  <si>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</si>
  <si>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</si>
  <si>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</si>
  <si>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</si>
  <si>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</si>
  <si>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</si>
  <si>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</si>
  <si>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</si>
  <si>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</si>
  <si>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</si>
  <si>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</si>
  <si>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</si>
  <si>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</si>
  <si>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</si>
  <si>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</si>
  <si>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</si>
  <si>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</si>
  <si>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</si>
  <si>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</si>
  <si>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</si>
  <si>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</si>
  <si>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</si>
  <si>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</si>
  <si>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</si>
  <si>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</si>
  <si>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</si>
  <si>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</si>
  <si>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</si>
  <si>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</si>
  <si>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</si>
  <si>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</si>
  <si>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</si>
  <si>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</si>
  <si>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</si>
  <si>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</si>
  <si>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</si>
  <si>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</si>
  <si>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</si>
  <si>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</si>
  <si>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</si>
  <si>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</si>
  <si>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</si>
  <si>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</si>
  <si>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</si>
  <si>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</si>
  <si>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</si>
  <si>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</si>
  <si>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</si>
  <si>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</si>
  <si>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</si>
  <si>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</si>
  <si>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</si>
  <si>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</si>
  <si>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</si>
  <si>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</si>
  <si>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</si>
  <si>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</si>
  <si>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</si>
  <si>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</si>
  <si>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</si>
  <si>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</si>
  <si>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</si>
  <si>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</si>
  <si>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</si>
  <si>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</si>
  <si>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</si>
  <si>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</si>
  <si>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</si>
  <si>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</si>
  <si>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</si>
  <si>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</si>
  <si>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</si>
  <si>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</si>
  <si>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</si>
  <si>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</si>
  <si>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</si>
  <si>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</si>
  <si>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</si>
  <si>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</si>
  <si>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</si>
  <si>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</si>
  <si>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</si>
  <si>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</si>
  <si>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</si>
  <si>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</si>
  <si>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</si>
  <si>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</si>
  <si>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</si>
  <si>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</si>
  <si>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</si>
  <si>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</si>
  <si>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</si>
  <si>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</si>
  <si>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</si>
  <si>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</si>
  <si>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</si>
  <si>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</si>
  <si>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</si>
  <si>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</si>
  <si>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</si>
  <si>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</si>
  <si>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</si>
  <si>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</si>
  <si>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</si>
  <si>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</si>
  <si>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</si>
  <si>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</si>
  <si>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</si>
  <si>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</si>
  <si>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</si>
  <si>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</si>
  <si>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</si>
  <si>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</si>
  <si>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</si>
  <si>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</si>
  <si>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</si>
  <si>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</si>
  <si>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</si>
  <si>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</si>
  <si>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</si>
  <si>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</si>
  <si>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</si>
  <si>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</si>
  <si>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</si>
  <si>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</si>
  <si>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</si>
  <si>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</si>
  <si>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</si>
  <si>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</si>
  <si>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</si>
  <si>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</si>
  <si>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</si>
  <si>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</si>
  <si>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</si>
  <si>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</si>
  <si>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</si>
  <si>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</si>
  <si>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</si>
  <si>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</si>
  <si>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</si>
  <si>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</si>
  <si>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</si>
  <si>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</si>
  <si>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</si>
  <si>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</si>
  <si>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</si>
  <si>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</si>
  <si>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</si>
  <si>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</si>
  <si>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</si>
  <si>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</si>
  <si>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</si>
  <si>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</si>
  <si>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</si>
  <si>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</si>
  <si>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</si>
  <si>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</si>
  <si>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</si>
  <si>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</si>
  <si>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</si>
  <si>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</si>
  <si>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</si>
  <si>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</si>
  <si>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</si>
  <si>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</si>
  <si>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</si>
  <si>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</si>
  <si>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</si>
  <si>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</si>
  <si>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</si>
  <si>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</si>
  <si>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</si>
  <si>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</si>
  <si>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</si>
  <si>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</si>
  <si>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</si>
  <si>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</si>
  <si>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</si>
  <si>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</si>
  <si>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</si>
  <si>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</si>
  <si>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</si>
  <si>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</si>
  <si>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</si>
  <si>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</si>
  <si>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</si>
  <si>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</si>
  <si>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</si>
  <si>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</si>
  <si>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</si>
  <si>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</si>
  <si>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</si>
  <si>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</si>
  <si>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</si>
  <si>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</si>
  <si>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</si>
  <si>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</si>
  <si>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</si>
  <si>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</si>
  <si>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</si>
  <si>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</si>
  <si>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</si>
  <si>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</si>
  <si>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</si>
  <si>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</si>
  <si>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</si>
  <si>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</si>
  <si>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</si>
  <si>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</si>
  <si>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</si>
  <si>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</si>
  <si>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</si>
  <si>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</si>
  <si>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</si>
  <si>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</si>
  <si>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</si>
  <si>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</si>
  <si>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</si>
  <si>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</si>
  <si>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</si>
  <si>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</si>
  <si>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</si>
  <si>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</si>
  <si>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</si>
  <si>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</si>
  <si>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</si>
  <si>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</si>
  <si>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</si>
  <si>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</si>
  <si>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</si>
  <si>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</si>
  <si>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</si>
  <si>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</si>
  <si>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</si>
  <si>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</si>
  <si>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</si>
  <si>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</si>
  <si>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</si>
  <si>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</si>
  <si>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</si>
  <si>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</si>
  <si>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</si>
  <si>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</si>
  <si>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</si>
  <si>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</si>
  <si>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</si>
  <si>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</si>
  <si>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</si>
  <si>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</si>
  <si>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</si>
  <si>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</si>
  <si>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</si>
  <si>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</si>
  <si>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</si>
  <si>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</si>
  <si>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</si>
  <si>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</si>
  <si>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</si>
  <si>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</si>
  <si>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</si>
  <si>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</si>
  <si>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</si>
  <si>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</si>
  <si>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</si>
  <si>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</si>
  <si>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</si>
  <si>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</si>
  <si>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</si>
  <si>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</si>
  <si>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</si>
  <si>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</si>
  <si>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</si>
  <si>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</si>
  <si>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</si>
  <si>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</si>
  <si>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</si>
  <si>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</si>
  <si>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</si>
  <si>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</si>
  <si>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</si>
  <si>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</si>
  <si>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</si>
  <si>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</si>
  <si>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</si>
  <si>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</si>
  <si>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</si>
  <si>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</si>
  <si>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</si>
  <si>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</si>
  <si>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</si>
  <si>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</si>
  <si>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</si>
  <si>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</si>
  <si>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</si>
  <si>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</si>
  <si>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</si>
  <si>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</si>
  <si>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</si>
  <si>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</si>
  <si>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</si>
  <si>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</si>
  <si>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</si>
  <si>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</si>
  <si>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</si>
  <si>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</si>
  <si>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</si>
  <si>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</si>
  <si>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</si>
  <si>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</si>
  <si>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</si>
  <si>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</si>
  <si>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</si>
  <si>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</si>
  <si>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</si>
  <si>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</si>
  <si>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</si>
  <si>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</si>
  <si>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</si>
  <si>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</si>
  <si>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</si>
  <si>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</si>
  <si>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</si>
  <si>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</si>
  <si>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</si>
  <si>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</si>
  <si>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</si>
  <si>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</si>
  <si>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</si>
  <si>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</si>
  <si>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</si>
  <si>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</si>
  <si>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</si>
  <si>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</si>
  <si>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</si>
  <si>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</si>
  <si>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</si>
  <si>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</si>
  <si>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</si>
  <si>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</si>
  <si>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</si>
  <si>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</si>
  <si>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</si>
  <si>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</si>
  <si>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</si>
  <si>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</si>
  <si>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</si>
  <si>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</si>
  <si>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</si>
  <si>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</si>
  <si>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</si>
  <si>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</si>
  <si>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</si>
  <si>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</si>
  <si>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</si>
  <si>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</si>
  <si>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</si>
  <si>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</si>
  <si>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</si>
  <si>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</si>
  <si>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</si>
  <si>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</si>
  <si>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</si>
  <si>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</si>
  <si>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</si>
  <si>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</si>
  <si>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</si>
  <si>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</si>
  <si>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</si>
  <si>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</si>
  <si>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</si>
  <si>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</si>
  <si>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</si>
  <si>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</si>
  <si>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</si>
  <si>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</si>
  <si>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</si>
  <si>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</si>
  <si>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</si>
  <si>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</si>
  <si>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</si>
  <si>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</si>
  <si>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</si>
  <si>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</si>
  <si>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</si>
  <si>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</si>
  <si>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</si>
  <si>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</si>
  <si>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</si>
  <si>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</si>
  <si>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</si>
  <si>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</si>
  <si>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</si>
  <si>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</si>
  <si>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</si>
  <si>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</si>
  <si>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</si>
  <si>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</si>
  <si>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</si>
  <si>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</si>
  <si>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</si>
  <si>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</si>
  <si>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</si>
  <si>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</si>
  <si>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</si>
  <si>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</si>
  <si>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</si>
  <si>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</si>
  <si>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</si>
  <si>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</si>
  <si>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</si>
  <si>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</si>
  <si>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</si>
  <si>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</si>
  <si>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</si>
  <si>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</si>
  <si>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</si>
  <si>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</si>
  <si>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</si>
  <si>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</si>
  <si>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</si>
  <si>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</si>
  <si>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</si>
  <si>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</si>
  <si>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</si>
  <si>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</si>
  <si>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</si>
  <si>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</si>
  <si>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</si>
  <si>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</si>
  <si>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</si>
  <si>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</si>
  <si>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</si>
  <si>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</si>
  <si>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</si>
  <si>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</si>
  <si>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</si>
  <si>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</si>
  <si>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</si>
  <si>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</si>
  <si>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</si>
  <si>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</si>
  <si>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</si>
  <si>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</si>
  <si>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</si>
  <si>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</si>
  <si>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</si>
  <si>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</si>
  <si>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</si>
  <si>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</si>
  <si>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</si>
  <si>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</si>
  <si>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</si>
  <si>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</si>
  <si>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</si>
  <si>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</si>
  <si>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</si>
  <si>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</si>
  <si>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</si>
  <si>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</si>
  <si>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</si>
  <si>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</si>
  <si>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</si>
  <si>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</si>
  <si>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</si>
  <si>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</si>
  <si>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</si>
  <si>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</si>
  <si>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</si>
  <si>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</si>
  <si>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</si>
  <si>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</si>
  <si>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</si>
  <si>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</si>
  <si>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</si>
  <si>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</si>
  <si>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</si>
  <si>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</si>
  <si>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</si>
  <si>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</si>
  <si>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</si>
  <si>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</si>
  <si>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</si>
  <si>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</si>
  <si>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</si>
  <si>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</si>
  <si>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</si>
  <si>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</si>
  <si>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</si>
  <si>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</si>
  <si>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</si>
  <si>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</si>
  <si>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</si>
  <si>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</si>
  <si>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</si>
  <si>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</si>
  <si>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</si>
  <si>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</si>
  <si>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</si>
  <si>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</si>
  <si>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</si>
  <si>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</si>
  <si>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</si>
  <si>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</si>
  <si>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</si>
  <si>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</si>
  <si>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</si>
  <si>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</si>
  <si>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</si>
  <si>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</si>
  <si>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</si>
  <si>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</si>
  <si>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</si>
  <si>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</si>
  <si>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</si>
  <si>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</si>
  <si>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</si>
  <si>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</si>
  <si>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</si>
  <si>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</si>
  <si>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</si>
  <si>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</si>
  <si>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</si>
  <si>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</si>
  <si>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</si>
  <si>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</si>
  <si>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</si>
  <si>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</si>
  <si>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</si>
  <si>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</si>
  <si>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</si>
  <si>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</si>
  <si>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</si>
  <si>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</si>
  <si>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</si>
  <si>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</si>
  <si>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</si>
  <si>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</si>
  <si>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</si>
  <si>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</si>
  <si>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</si>
  <si>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</si>
  <si>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</si>
  <si>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</si>
  <si>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</si>
  <si>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</si>
  <si>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</si>
  <si>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</si>
  <si>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</si>
  <si>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</si>
  <si>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</si>
  <si>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</si>
  <si>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</si>
  <si>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</si>
  <si>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</si>
  <si>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</si>
  <si>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</si>
  <si>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</si>
  <si>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</si>
  <si>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</si>
  <si>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</si>
  <si>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</si>
  <si>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</si>
  <si>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</si>
  <si>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</si>
  <si>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</si>
  <si>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</si>
  <si>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</si>
  <si>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</si>
  <si>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</si>
  <si>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</si>
  <si>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</si>
  <si>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</si>
  <si>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</si>
  <si>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</si>
  <si>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</si>
  <si>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</si>
  <si>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</si>
  <si>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</si>
  <si>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</si>
  <si>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</si>
  <si>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</si>
  <si>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</si>
  <si>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</si>
  <si>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</si>
  <si>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</si>
  <si>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</si>
  <si>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</si>
  <si>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</si>
  <si>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</si>
  <si>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</si>
  <si>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</si>
  <si>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</si>
  <si>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</si>
  <si>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</si>
  <si>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</si>
  <si>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</si>
  <si>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</si>
  <si>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</si>
  <si>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</si>
  <si>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</si>
  <si>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</si>
  <si>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</si>
  <si>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</si>
  <si>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</si>
  <si>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</si>
  <si>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</si>
  <si>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</si>
  <si>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</si>
  <si>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</si>
  <si>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</si>
  <si>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</si>
  <si>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</si>
  <si>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Data Created Conversion</t>
  </si>
  <si>
    <t>Data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</si>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</sst>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9">
    <dxf>
      <font>
        <strike val="0"/>
        <color rgb="FF00B0F0"/>
      </font>
      <fill>
        <patternFill>
          <bgColor rgb="FF00B0F0"/>
        </patternFill>
      </fill>
    </dxf>
    <dxf>
      <font>
        <color rgb="FF00B0F0"/>
      </font>
    </dxf>
    <dxf>
      <font>
        <color theme="1"/>
      </font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ont>
        <color rgb="FF00B0F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 vs.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3-4D28-B259-EAD8DD2838F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3-4D28-B259-EAD8DD2838F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3-4D28-B259-EAD8DD2838F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3-4D28-B259-EAD8DD283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660688"/>
        <c:axId val="1266969280"/>
      </c:barChart>
      <c:catAx>
        <c:axId val="117666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69280"/>
        <c:crosses val="autoZero"/>
        <c:auto val="1"/>
        <c:lblAlgn val="ctr"/>
        <c:lblOffset val="100"/>
        <c:noMultiLvlLbl val="0"/>
      </c:catAx>
      <c:valAx>
        <c:axId val="12669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6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vs.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1-4C7C-9104-C48C47580809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1-4C7C-9104-C48C47580809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1-4C7C-9104-C48C47580809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91-4C7C-9104-C48C4758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660688"/>
        <c:axId val="1266969280"/>
      </c:barChart>
      <c:catAx>
        <c:axId val="117666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69280"/>
        <c:crosses val="autoZero"/>
        <c:auto val="1"/>
        <c:lblAlgn val="ctr"/>
        <c:lblOffset val="100"/>
        <c:noMultiLvlLbl val="0"/>
      </c:catAx>
      <c:valAx>
        <c:axId val="12669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6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vs.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8-4BF1-BA6E-1DB8F17B457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8-4BF1-BA6E-1DB8F17B457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8-4BF1-BA6E-1DB8F17B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316448"/>
        <c:axId val="1374980768"/>
      </c:lineChart>
      <c:catAx>
        <c:axId val="148431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980768"/>
        <c:crosses val="autoZero"/>
        <c:auto val="1"/>
        <c:lblAlgn val="ctr"/>
        <c:lblOffset val="100"/>
        <c:noMultiLvlLbl val="0"/>
      </c:catAx>
      <c:valAx>
        <c:axId val="13749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B-41ED-A335-A774EC29F1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B-41ED-A335-A774EC29F1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B-41ED-A335-A774EC29F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215872"/>
        <c:axId val="1388651760"/>
      </c:lineChart>
      <c:catAx>
        <c:axId val="14052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51760"/>
        <c:crosses val="autoZero"/>
        <c:auto val="1"/>
        <c:lblAlgn val="ctr"/>
        <c:lblOffset val="100"/>
        <c:noMultiLvlLbl val="0"/>
      </c:catAx>
      <c:valAx>
        <c:axId val="13886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(2)'!$F$1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B-445E-BB20-43A491F8BDDA}"/>
            </c:ext>
          </c:extLst>
        </c:ser>
        <c:ser>
          <c:idx val="1"/>
          <c:order val="1"/>
          <c:tx>
            <c:strRef>
              <c:f>'Bonus (2)'!$G$1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B-445E-BB20-43A491F8BDDA}"/>
            </c:ext>
          </c:extLst>
        </c:ser>
        <c:ser>
          <c:idx val="2"/>
          <c:order val="2"/>
          <c:tx>
            <c:strRef>
              <c:f>'Bonus (2)'!$H$1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5B-445E-BB20-43A491F8B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215872"/>
        <c:axId val="1388651760"/>
      </c:lineChart>
      <c:catAx>
        <c:axId val="14052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51760"/>
        <c:crosses val="autoZero"/>
        <c:auto val="1"/>
        <c:lblAlgn val="ctr"/>
        <c:lblOffset val="100"/>
        <c:noMultiLvlLbl val="0"/>
      </c:catAx>
      <c:valAx>
        <c:axId val="13886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4762</xdr:rowOff>
    </xdr:from>
    <xdr:to>
      <xdr:col>15</xdr:col>
      <xdr:colOff>428625</xdr:colOff>
      <xdr:row>24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AED19A-C6A7-4C2A-9FAE-2C2A3955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4762</xdr:rowOff>
    </xdr:from>
    <xdr:to>
      <xdr:col>17</xdr:col>
      <xdr:colOff>28575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93915-53E4-469C-AF12-081D8C169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28575</xdr:rowOff>
    </xdr:from>
    <xdr:to>
      <xdr:col>14</xdr:col>
      <xdr:colOff>285749</xdr:colOff>
      <xdr:row>20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8825C-E49D-423F-B370-85E566882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1762124</xdr:colOff>
      <xdr:row>14</xdr:row>
      <xdr:rowOff>14286</xdr:rowOff>
    </xdr:from>
    <xdr:to>
      <xdr:col>11</xdr:col>
      <xdr:colOff>504825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76776-1DBE-41E5-A6FD-29C322EDA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1762124</xdr:colOff>
      <xdr:row>14</xdr:row>
      <xdr:rowOff>14286</xdr:rowOff>
    </xdr:from>
    <xdr:to>
      <xdr:col>11</xdr:col>
      <xdr:colOff>504825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C3DAD-E183-427B-AA62-EAFBD7A7B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n" refreshedDate="43716.921456828706" createdVersion="6" refreshedVersion="6" minRefreshableVersion="3" recordCount="4114" xr:uid="{748E0B21-E49F-4D79-BB21-EF864F1CF4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n" refreshedDate="43717.728458564816" createdVersion="6" refreshedVersion="6" minRefreshableVersion="3" recordCount="4114" xr:uid="{6BFF40E0-6361-4167-A586-2C1ED014B14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E32CD-690F-49A3-8913-48718A0B03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1AE1C-1BC0-4C43-AB36-A360A4A098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AFC78-D898-4FA0-B323-3E774B75548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1.85546875" bestFit="1" customWidth="1"/>
    <col min="18" max="18" width="12.85546875" bestFit="1" customWidth="1"/>
    <col min="19" max="19" width="23.2851562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IF(E2=0,0,ROUND(E2/L2,2))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IF(E3=0,0,ROUND(E3/L3,2))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5">
        <f t="shared" ref="P67:P130" si="7">IF(E67=0,0,ROUND(E67/L67,2))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5">
        <f t="shared" ref="P131:P194" si="13">IF(E131=0,0,ROUND(E131/L131,2))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5">
        <f t="shared" ref="P195:P258" si="19">IF(E195=0,0,ROUND(E195/L195,2))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5">
        <f t="shared" ref="P259:P322" si="25">IF(E259=0,0,ROUND(E259/L259,2))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5">
        <f t="shared" ref="P323:P386" si="31">IF(E323=0,0,ROUND(E323/L323,2))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5">
        <f t="shared" ref="P387:P450" si="37">IF(E387=0,0,ROUND(E387/L387,2))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5">
        <f t="shared" ref="P451:P514" si="43">IF(E451=0,0,ROUND(E451/L451,2))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5">
        <f t="shared" ref="P515:P578" si="49">IF(E515=0,0,ROUND(E515/L515,2))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5">
        <f t="shared" ref="P579:P642" si="55">IF(E579=0,0,ROUND(E579/L579,2))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5">
        <f t="shared" ref="P643:P706" si="61">IF(E643=0,0,ROUND(E643/L643,2))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5">
        <f t="shared" ref="P707:P770" si="67">IF(E707=0,0,ROUND(E707/L707,2))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5">
        <f t="shared" ref="P771:P834" si="73">IF(E771=0,0,ROUND(E771/L771,2))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5">
        <f t="shared" ref="P835:P898" si="79">IF(E835=0,0,ROUND(E835/L835,2))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5">
        <f t="shared" ref="P899:P962" si="85">IF(E899=0,0,ROUND(E899/L899,2))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5">
        <f t="shared" ref="P963:P1026" si="91">IF(E963=0,0,ROUND(E963/L963,2))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5">
        <f t="shared" ref="P1027:P1090" si="97">IF(E1027=0,0,ROUND(E1027/L1027,2))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5">
        <f t="shared" ref="P1091:P1154" si="103">IF(E1091=0,0,ROUND(E1091/L1091,2))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5">
        <f t="shared" ref="P1155:P1218" si="109">IF(E1155=0,0,ROUND(E1155/L1155,2))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5">
        <f t="shared" ref="P1219:P1282" si="115">IF(E1219=0,0,ROUND(E1219/L1219,2))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5">
        <f t="shared" ref="P1283:P1346" si="121">IF(E1283=0,0,ROUND(E1283/L1283,2))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5">
        <f t="shared" ref="P1347:P1410" si="127">IF(E1347=0,0,ROUND(E1347/L1347,2))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5">
        <f t="shared" ref="P1411:P1474" si="133">IF(E1411=0,0,ROUND(E1411/L1411,2))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5">
        <f t="shared" ref="P1475:P1538" si="139">IF(E1475=0,0,ROUND(E1475/L1475,2))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5">
        <f t="shared" ref="P1539:P1602" si="145">IF(E1539=0,0,ROUND(E1539/L1539,2))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5">
        <f t="shared" ref="P1603:P1666" si="151">IF(E1603=0,0,ROUND(E1603/L1603,2))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5">
        <f t="shared" ref="P1667:P1730" si="157">IF(E1667=0,0,ROUND(E1667/L1667,2))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5">
        <f t="shared" ref="P1731:P1794" si="163">IF(E1731=0,0,ROUND(E1731/L1731,2))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5">
        <f t="shared" ref="P1795:P1858" si="169">IF(E1795=0,0,ROUND(E1795/L1795,2))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5">
        <f t="shared" ref="P1859:P1922" si="175">IF(E1859=0,0,ROUND(E1859/L1859,2))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5">
        <f t="shared" ref="P1923:P1986" si="181">IF(E1923=0,0,ROUND(E1923/L1923,2))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5">
        <f t="shared" ref="P1987:P2050" si="187">IF(E1987=0,0,ROUND(E1987/L1987,2))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5">
        <f t="shared" ref="P2051:P2114" si="193">IF(E2051=0,0,ROUND(E2051/L2051,2))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5">
        <f t="shared" ref="P2115:P2178" si="199">IF(E2115=0,0,ROUND(E2115/L2115,2))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5">
        <f t="shared" ref="P2179:P2242" si="205">IF(E2179=0,0,ROUND(E2179/L2179,2))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5">
        <f t="shared" ref="P2243:P2306" si="211">IF(E2243=0,0,ROUND(E2243/L2243,2))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5">
        <f t="shared" ref="P2307:P2370" si="217">IF(E2307=0,0,ROUND(E2307/L2307,2))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5">
        <f t="shared" ref="P2371:P2434" si="223">IF(E2371=0,0,ROUND(E2371/L2371,2))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5">
        <f t="shared" ref="P2435:P2498" si="229">IF(E2435=0,0,ROUND(E2435/L2435,2))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5">
        <f t="shared" ref="P2499:P2562" si="235">IF(E2499=0,0,ROUND(E2499/L2499,2))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5">
        <f t="shared" ref="P2563:P2626" si="241">IF(E2563=0,0,ROUND(E2563/L2563,2))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5">
        <f t="shared" ref="P2627:P2690" si="247">IF(E2627=0,0,ROUND(E2627/L2627,2))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5">
        <f t="shared" ref="P2691:P2754" si="253">IF(E2691=0,0,ROUND(E2691/L2691,2))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5">
        <f t="shared" ref="P2755:P2818" si="259">IF(E2755=0,0,ROUND(E2755/L2755,2))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5">
        <f t="shared" ref="P2819:P2882" si="265">IF(E2819=0,0,ROUND(E2819/L2819,2))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5">
        <f t="shared" ref="P2883:P2946" si="271">IF(E2883=0,0,ROUND(E2883/L2883,2))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5">
        <f t="shared" ref="P2947:P3010" si="277">IF(E2947=0,0,ROUND(E2947/L2947,2))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5">
        <f t="shared" ref="P3011:P3074" si="283">IF(E3011=0,0,ROUND(E3011/L3011,2))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5">
        <f t="shared" ref="P3075:P3138" si="289">IF(E3075=0,0,ROUND(E3075/L3075,2))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5">
        <f t="shared" ref="P3139:P3202" si="295">IF(E3139=0,0,ROUND(E3139/L3139,2))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5">
        <f t="shared" ref="P3203:P3266" si="301">IF(E3203=0,0,ROUND(E3203/L3203,2))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5">
        <f t="shared" ref="P3267:P3330" si="307">IF(E3267=0,0,ROUND(E3267/L3267,2))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5">
        <f t="shared" ref="P3331:P3394" si="313">IF(E3331=0,0,ROUND(E3331/L3331,2))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5">
        <f t="shared" ref="P3395:P3458" si="319">IF(E3395=0,0,ROUND(E3395/L3395,2))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5">
        <f t="shared" ref="P3459:P3522" si="325">IF(E3459=0,0,ROUND(E3459/L3459,2))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5">
        <f t="shared" ref="P3523:P3586" si="331">IF(E3523=0,0,ROUND(E3523/L3523,2))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5">
        <f t="shared" ref="P3587:P3650" si="337">IF(E3587=0,0,ROUND(E3587/L3587,2))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5">
        <f t="shared" ref="P3651:P3714" si="343">IF(E3651=0,0,ROUND(E3651/L3651,2))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5">
        <f t="shared" ref="P3715:P3778" si="349">IF(E3715=0,0,ROUND(E3715/L3715,2))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5">
        <f t="shared" ref="P3779:P3842" si="355">IF(E3779=0,0,ROUND(E3779/L3779,2))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5">
        <f t="shared" ref="P3843:P3906" si="361">IF(E3843=0,0,ROUND(E3843/L3843,2))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5">
        <f t="shared" ref="P3907:P3970" si="367">IF(E3907=0,0,ROUND(E3907/L3907,2))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5">
        <f t="shared" ref="P3971:P4034" si="373">IF(E3971=0,0,ROUND(E3971/L3971,2))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5">
        <f t="shared" ref="P4035:P4098" si="379">IF(E4035=0,0,ROUND(E4035/L4035,2))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5">
        <f t="shared" ref="P4099:P4115" si="385">IF(E4099=0,0,ROUND(E4099/L4099,2))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8" priority="10" operator="containsText" text="successful">
      <formula>NOT(ISERROR(SEARCH("successful",F2)))</formula>
    </cfRule>
    <cfRule type="containsText" dxfId="7" priority="9" operator="containsText" text="failed">
      <formula>NOT(ISERROR(SEARCH("failed",F2)))</formula>
    </cfRule>
    <cfRule type="containsText" dxfId="6" priority="8" operator="containsText" text="canceled">
      <formula>NOT(ISERROR(SEARCH("canceled",F2)))</formula>
    </cfRule>
    <cfRule type="containsText" dxfId="5" priority="7" operator="containsText" text="currently live">
      <formula>NOT(ISERROR(SEARCH("currently live",F2)))</formula>
    </cfRule>
    <cfRule type="containsText" dxfId="4" priority="4" operator="containsText" text="live">
      <formula>NOT(ISERROR(SEARCH("live",F2)))</formula>
    </cfRule>
    <cfRule type="containsText" dxfId="3" priority="2" operator="containsText" text="successful">
      <formula>NOT(ISERROR(SEARCH("successful",F2)))</formula>
    </cfRule>
    <cfRule type="containsText" dxfId="2" priority="1" operator="containsText" text="successful">
      <formula>NOT(ISERROR(SEARCH("successful",F2)))</formula>
    </cfRule>
  </conditionalFormatting>
  <conditionalFormatting sqref="F3">
    <cfRule type="containsText" dxfId="1" priority="6" operator="containsText" text="live">
      <formula>NOT(ISERROR(SEARCH("live",F3)))</formula>
    </cfRule>
  </conditionalFormatting>
  <conditionalFormatting sqref="F143">
    <cfRule type="containsText" dxfId="0" priority="5" operator="containsText" text="live">
      <formula>NOT(ISERROR(SEARCH("live",F143)))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EEC75-55FE-4397-90EE-19F51D8E4C3E}">
  <dimension ref="A1:F14"/>
  <sheetViews>
    <sheetView workbookViewId="0">
      <selection activeCell="U18" sqref="U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8323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E172A-31BC-4CCB-B45D-14227F35FD71}">
  <dimension ref="A1:F46"/>
  <sheetViews>
    <sheetView workbookViewId="0">
      <selection activeCell="T32" sqref="T31:T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8323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8324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8350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8336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8351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8337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8325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8326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8338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8339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8352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8330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8356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8357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8340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8341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8358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8342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8333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8362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8346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8353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8347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8348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8349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8363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8343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8354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8331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8344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8327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8328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8332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8359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8364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8334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8329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8355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8335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8360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8361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8345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8320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6533-FC33-48AC-BA27-8EF308DCF360}">
  <dimension ref="A1:E18"/>
  <sheetViews>
    <sheetView tabSelected="1"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8322</v>
      </c>
    </row>
    <row r="2" spans="1:5" x14ac:dyDescent="0.25">
      <c r="A2" s="6" t="s">
        <v>8379</v>
      </c>
      <c r="B2" t="s">
        <v>8322</v>
      </c>
    </row>
    <row r="4" spans="1:5" x14ac:dyDescent="0.25">
      <c r="A4" s="6" t="s">
        <v>8321</v>
      </c>
      <c r="B4" s="6" t="s">
        <v>8323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0" t="s">
        <v>8371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8372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8373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8375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AE35-6A09-4013-AE6E-95806C31F435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COUNTIFS(FC,"Successful",DC,"&lt;1000")</f>
        <v>322</v>
      </c>
      <c r="C2">
        <f>COUNTIFS(FC,"Failed",DC,"&lt;"&amp;1000)</f>
        <v>113</v>
      </c>
      <c r="D2">
        <f>COUNTIFS(FC,"Canceled",DC,"&lt;"&amp;1000)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8389</v>
      </c>
      <c r="B3">
        <f>COUNTIFS(FC,"Successful",DC,"&gt;=1000",DC,"&lt;5000")</f>
        <v>932</v>
      </c>
      <c r="C3">
        <f>COUNTIFS(FC,"Failed",DC,"&gt;=1000",DC,"&lt;5000")</f>
        <v>420</v>
      </c>
      <c r="D3">
        <f>COUNTIFS(FC,"Canceled",DC,"&gt;=1000",DC,"&lt;5000")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8390</v>
      </c>
      <c r="B4">
        <f>COUNTIFS(FC,"Successful",DC,"&gt;=5000",DC,"&lt;10000")</f>
        <v>381</v>
      </c>
      <c r="C4">
        <f>COUNTIFS(FC,"Failed",DC,"&gt;=5000",DC,"&lt;10000")</f>
        <v>283</v>
      </c>
      <c r="D4">
        <f>COUNTIFS(FC,"Canceled",DC,"&gt;=5000",DC,"&lt;10000")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8391</v>
      </c>
      <c r="B5">
        <f>COUNTIFS(FC,"Successful",DC,"&gt;=10000",DC,"&lt;15000")</f>
        <v>168</v>
      </c>
      <c r="C5">
        <f>COUNTIFS(FC,"Failed",DC,"&gt;=10000",DC,"&lt;15000")</f>
        <v>144</v>
      </c>
      <c r="D5">
        <f>COUNTIFS(FC,"Canceled",DC,"&gt;=10000",DC,"&lt;15000")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8392</v>
      </c>
      <c r="B6">
        <f>COUNTIFS(FC,"Successful",DC,"&gt;=15000",DC,"&lt;20000")</f>
        <v>94</v>
      </c>
      <c r="C6">
        <f>COUNTIFS(FC,"Failed",DC,"&gt;=15000",DC,"&lt;20000")</f>
        <v>90</v>
      </c>
      <c r="D6">
        <f>COUNTIFS(FC,"Canceled",DC,"&gt;=15000",DC,"&lt;20000")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8393</v>
      </c>
      <c r="B7">
        <f>COUNTIFS(FC,"Successful",DC,"&gt;=20000",DC,"&lt;25000")</f>
        <v>62</v>
      </c>
      <c r="C7">
        <f>COUNTIFS(FC,"Failed",DC,"&gt;=20000",DC,"&lt;25000")</f>
        <v>72</v>
      </c>
      <c r="D7">
        <f>COUNTIFS(FC,"Canceled",DC,"&gt;=20000",DC,"&lt;25000")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8394</v>
      </c>
      <c r="B8">
        <f>COUNTIFS(FC,"Successful",DC,"&gt;=25000",DC,"&lt;30000")</f>
        <v>55</v>
      </c>
      <c r="C8">
        <f>COUNTIFS(FC,"Failed",DC,"&gt;=25000",DC,"&lt;30000")</f>
        <v>64</v>
      </c>
      <c r="D8">
        <f>COUNTIFS(FC,"Canceled",DC,"&gt;=25000",DC,"&lt;30000")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8395</v>
      </c>
      <c r="B9">
        <f>COUNTIFS(FC,"Successful",DC,"&gt;=30000",DC,"&lt;35000")</f>
        <v>32</v>
      </c>
      <c r="C9">
        <f>COUNTIFS(FC,"Failed",DC,"&gt;=30000",DC,"&lt;35000")</f>
        <v>37</v>
      </c>
      <c r="D9">
        <f>COUNTIFS(FC,"Canceled",DC,"&gt;=30000",DC,"&lt;35000")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8396</v>
      </c>
      <c r="B10">
        <f>COUNTIFS(FC,"Successful",DC,"&gt;=35000",DC,"&lt;40000")</f>
        <v>26</v>
      </c>
      <c r="C10">
        <f>COUNTIFS(FC,"Failed",DC,"&gt;=35000",DC,"&lt;40000")</f>
        <v>22</v>
      </c>
      <c r="D10">
        <f>COUNTIFS(FC,"Canceled",DC,"&gt;=35000",DC,"&lt;40000")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8397</v>
      </c>
      <c r="B11">
        <f>COUNTIFS(FC,"Successful",DC,"&gt;=40000",DC,"&lt;45000")</f>
        <v>21</v>
      </c>
      <c r="C11">
        <f>COUNTIFS(FC,"Failed",DC,"&gt;=40000",DC,"&lt;45000")</f>
        <v>16</v>
      </c>
      <c r="D11">
        <f>COUNTIFS(FC,"Canceled",DC,"&gt;=40000",DC,"&lt;45000")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8398</v>
      </c>
      <c r="B12">
        <f>COUNTIFS(FC,"Successful",DC,"&gt;=45000",DC,"&lt;50000")</f>
        <v>6</v>
      </c>
      <c r="C12">
        <f>COUNTIFS(FC,"Failed",DC,"&gt;=45000",DC,"&lt;50000")</f>
        <v>11</v>
      </c>
      <c r="D12">
        <f>COUNTIFS(FC,"Canceled",DC,"&gt;=45000",DC,"&lt;50000")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8399</v>
      </c>
      <c r="B13">
        <f>COUNTIFS(FC,"Successful",DC,"&gt;=50000")</f>
        <v>86</v>
      </c>
      <c r="C13">
        <f>COUNTIFS(FC,"Failed",DC,"&gt;=50000")</f>
        <v>258</v>
      </c>
      <c r="D13">
        <f>COUNTIFS(FC,"Canceled",DC,"&gt;=50000")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09A9A-8B81-403A-AB40-C264D0F800EC}">
  <dimension ref="A1:H13"/>
  <sheetViews>
    <sheetView workbookViewId="0">
      <selection activeCell="B4" sqref="B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COUNTIFS(FC,"Successful",DC,"&lt;1000")</f>
        <v>322</v>
      </c>
      <c r="C2">
        <f>COUNTIFS(FC,"Failed",DC,"&lt;"&amp;1000)</f>
        <v>113</v>
      </c>
      <c r="D2">
        <f>COUNTIFS(FC,"Canceled",DC,"&lt;"&amp;1000)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8389</v>
      </c>
      <c r="B3">
        <f>COUNTIFS(FC,"Successful",DC,"&gt;=1000",DC,"&lt;5000")</f>
        <v>932</v>
      </c>
      <c r="C3">
        <f>COUNTIFS(FC,"Failed",DC,"&gt;=1000",DC,"&lt;5000")</f>
        <v>420</v>
      </c>
      <c r="D3">
        <f>COUNTIFS(FC,"Canceled",DC,"&gt;=1000",DC,"&lt;5000")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8390</v>
      </c>
      <c r="B4">
        <f>COUNTIFS(FC,"Successful",DC,"&gt;=5000",DC,"&lt;10000")</f>
        <v>381</v>
      </c>
      <c r="C4">
        <f>COUNTIFS(FC,"Failed",DC,"&gt;=5000",DC,"&lt;10000")</f>
        <v>283</v>
      </c>
      <c r="D4">
        <f>COUNTIFS(FC,"Canceled",DC,"&gt;=5000",DC,"&lt;10000")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8391</v>
      </c>
      <c r="B5">
        <f>COUNTIFS(FC,"Successful",DC,"&gt;=10000",DC,"&lt;15000")</f>
        <v>168</v>
      </c>
      <c r="C5">
        <f>COUNTIFS(FC,"Failed",DC,"&gt;=10000",DC,"&lt;15000")</f>
        <v>144</v>
      </c>
      <c r="D5">
        <f>COUNTIFS(FC,"Canceled",DC,"&gt;=10000",DC,"&lt;15000")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8392</v>
      </c>
      <c r="B6">
        <f>COUNTIFS(FC,"Successful",DC,"&gt;=15000",DC,"&lt;20000")</f>
        <v>94</v>
      </c>
      <c r="C6">
        <f>COUNTIFS(FC,"Failed",DC,"&gt;=15000",DC,"&lt;20000")</f>
        <v>90</v>
      </c>
      <c r="D6">
        <f>COUNTIFS(FC,"Canceled",DC,"&gt;=15000",DC,"&lt;20000")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8393</v>
      </c>
      <c r="B7">
        <f>COUNTIFS(FC,"Successful",DC,"&gt;=20000",DC,"&lt;25000")</f>
        <v>62</v>
      </c>
      <c r="C7">
        <f>COUNTIFS(FC,"Failed",DC,"&gt;=20000",DC,"&lt;25000")</f>
        <v>72</v>
      </c>
      <c r="D7">
        <f>COUNTIFS(FC,"Canceled",DC,"&gt;=20000",DC,"&lt;25000")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8394</v>
      </c>
      <c r="B8">
        <f>COUNTIFS(FC,"Successful",DC,"&gt;=25000",DC,"&lt;30000")</f>
        <v>55</v>
      </c>
      <c r="C8">
        <f>COUNTIFS(FC,"Failed",DC,"&gt;=25000",DC,"&lt;30000")</f>
        <v>64</v>
      </c>
      <c r="D8">
        <f>COUNTIFS(FC,"Canceled",DC,"&gt;=25000",DC,"&lt;30000")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8395</v>
      </c>
      <c r="B9">
        <f>COUNTIFS(FC,"Successful",DC,"&gt;=30000",DC,"&lt;35000")</f>
        <v>32</v>
      </c>
      <c r="C9">
        <f>COUNTIFS(FC,"Failed",DC,"&gt;=30000",DC,"&lt;35000")</f>
        <v>37</v>
      </c>
      <c r="D9">
        <f>COUNTIFS(FC,"Canceled",DC,"&gt;=30000",DC,"&lt;35000")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8396</v>
      </c>
      <c r="B10">
        <f>COUNTIFS(FC,"Successful",DC,"&gt;=35000",DC,"&lt;40000")</f>
        <v>26</v>
      </c>
      <c r="C10">
        <f>COUNTIFS(FC,"Failed",DC,"&gt;=35000",DC,"&lt;40000")</f>
        <v>22</v>
      </c>
      <c r="D10">
        <f>COUNTIFS(FC,"Canceled",DC,"&gt;=35000",DC,"&lt;40000")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8397</v>
      </c>
      <c r="B11">
        <f>COUNTIFS(FC,"Successful",DC,"&gt;=40000",DC,"&lt;45000")</f>
        <v>21</v>
      </c>
      <c r="C11">
        <f>COUNTIFS(FC,"Failed",DC,"&gt;=40000",DC,"&lt;45000")</f>
        <v>16</v>
      </c>
      <c r="D11">
        <f>COUNTIFS(FC,"Canceled",DC,"&gt;=40000",DC,"&lt;45000")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8398</v>
      </c>
      <c r="B12">
        <f>COUNTIFS(FC,"Successful",DC,"&gt;=45000",DC,"&lt;50000")</f>
        <v>6</v>
      </c>
      <c r="C12">
        <f>COUNTIFS(FC,"Failed",DC,"&gt;=45000",DC,"&lt;50000")</f>
        <v>11</v>
      </c>
      <c r="D12">
        <f>COUNTIFS(FC,"Canceled",DC,"&gt;=45000",DC,"&lt;50000")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8399</v>
      </c>
      <c r="B13">
        <f>COUNTIFS(FC,"Successful",DC,"&gt;=50000")</f>
        <v>86</v>
      </c>
      <c r="C13">
        <f>COUNTIFS(FC,"Failed",DC,"&gt;=50000")</f>
        <v>258</v>
      </c>
      <c r="D13">
        <f>COUNTIFS(FC,"Canceled",DC,"&gt;=50000")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Pivot Table</vt:lpstr>
      <vt:lpstr>Pivot Table 2</vt:lpstr>
      <vt:lpstr>Pivot Table 3</vt:lpstr>
      <vt:lpstr>Bonus</vt:lpstr>
      <vt:lpstr>Bonus (2)</vt:lpstr>
      <vt:lpstr>DC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Mason</cp:lastModifiedBy>
  <dcterms:created xsi:type="dcterms:W3CDTF">2017-04-20T15:17:24Z</dcterms:created>
  <dcterms:modified xsi:type="dcterms:W3CDTF">2019-09-10T02:17:47Z</dcterms:modified>
</cp:coreProperties>
</file>