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hidden" name="Sheet5" sheetId="2" r:id="rId5"/>
    <sheet state="visible" name="Sheet2" sheetId="3" r:id="rId6"/>
    <sheet state="visible" name="Sheet4" sheetId="4" r:id="rId7"/>
  </sheets>
  <definedNames>
    <definedName hidden="1" localSheetId="1" name="_xlnm._FilterDatabase">Sheet5!$A$3:$Q$93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W6">
      <text>
        <t xml:space="preserve">Hub+Out = 3500+1000</t>
      </text>
    </comment>
    <comment authorId="0" ref="W7">
      <text>
        <t xml:space="preserve">Hub+Out = 3500+1200</t>
      </text>
    </comment>
    <comment authorId="0" ref="W11">
      <text>
        <t xml:space="preserve">Hub+Out = 3500+1200</t>
      </text>
    </comment>
    <comment authorId="0" ref="W12">
      <text>
        <t xml:space="preserve">Hub+Police and super custom = 3500+1200</t>
      </text>
    </comment>
    <comment authorId="0" ref="W15">
      <text>
        <t xml:space="preserve">LHR Traffic and Out+Hub = 2200+3800</t>
      </text>
    </comment>
    <comment authorId="0" ref="W17">
      <text>
        <t xml:space="preserve">Hub+Lee market+ Motorway = 3500+600+1500</t>
      </text>
    </comment>
    <comment authorId="0" ref="W18">
      <text>
        <t xml:space="preserve">Hub+out = 3800+1200</t>
      </text>
    </comment>
    <comment authorId="0" ref="W20">
      <text>
        <t xml:space="preserve">Hub+outroad and parchoon custom</t>
      </text>
    </comment>
    <comment authorId="0" ref="W23">
      <text>
        <t xml:space="preserve">Hub+Manga+Out = 3800+600+1950</t>
      </text>
    </comment>
    <comment authorId="0" ref="W25">
      <text>
        <t xml:space="preserve">Hub+Sohrab = 3800+1000</t>
      </text>
    </comment>
    <comment authorId="0" ref="CL27">
      <text>
        <t xml:space="preserve">TAD 056 30/08/19 3000 +TKJ 568 5/9/19 3000</t>
      </text>
    </comment>
    <comment authorId="0" ref="W28">
      <text>
        <t xml:space="preserve">Hub+Out = 3500+1200</t>
      </text>
    </comment>
    <comment authorId="0" ref="W29">
      <text>
        <t xml:space="preserve">Hub+NawabShah+Sheikhupura = 3500+1000+1000</t>
      </text>
    </comment>
    <comment authorId="0" ref="CL30">
      <text>
        <t xml:space="preserve">sold 15000 
15000-7000 = 8000</t>
      </text>
    </comment>
    <comment authorId="0" ref="W31">
      <text>
        <t xml:space="preserve">Hub+Sohrab+Out =3500+ 1000+400</t>
      </text>
    </comment>
    <comment authorId="0" ref="W32">
      <text>
        <t xml:space="preserve">Hub+Police = 3500+800</t>
      </text>
    </comment>
    <comment authorId="0" ref="CI35">
      <text>
        <t xml:space="preserve">Iftekhar driver submit = 5000  03/09/2019</t>
      </text>
    </comment>
    <comment authorId="0" ref="W40">
      <text>
        <t xml:space="preserve">HUB+Out = 3500+ 1500</t>
      </text>
    </comment>
    <comment authorId="0" ref="W42">
      <text>
        <t xml:space="preserve">Hub and Police+Lahore chalan = 5200+900</t>
      </text>
    </comment>
    <comment authorId="0" ref="W43">
      <text>
        <t xml:space="preserve">Hub+Out = 3500+2000</t>
      </text>
    </comment>
    <comment authorId="0" ref="CL53">
      <text>
        <t xml:space="preserve">TKL 279 05/09/2019 12000</t>
      </text>
    </comment>
    <comment authorId="0" ref="AX57">
      <text>
        <t xml:space="preserve">17400+11500</t>
      </text>
    </comment>
    <comment authorId="0" ref="AH68">
      <text>
        <t xml:space="preserve">09/16/2019</t>
      </text>
    </comment>
    <comment authorId="0" ref="CI69">
      <text>
        <t xml:space="preserve">Haneef driver submit 10000</t>
      </text>
    </comment>
    <comment authorId="0" ref="CL75">
      <text>
        <t xml:space="preserve">16/09</t>
      </text>
    </comment>
    <comment authorId="0" ref="CL80">
      <text>
        <t xml:space="preserve">TAA 234 13/9 8000 + 3 Tyre TKX108 17000</t>
      </text>
    </comment>
    <comment authorId="0" ref="CI100">
      <text>
        <t xml:space="preserve">Arif Driver Submit 16/9</t>
      </text>
    </comment>
    <comment authorId="0" ref="CL103">
      <text>
        <t xml:space="preserve">1 Pair 23/9</t>
      </text>
    </comment>
    <comment authorId="0" ref="W106">
      <text>
        <t xml:space="preserve">Hub+Out </t>
      </text>
    </comment>
    <comment authorId="0" ref="CI106">
      <text>
        <t xml:space="preserve">Muneer Driver Submit 16/09</t>
      </text>
    </comment>
    <comment authorId="0" ref="CL106">
      <text>
        <t xml:space="preserve">1 Pair Tyre 16/09</t>
      </text>
    </comment>
    <comment authorId="0" ref="W108">
      <text>
        <t xml:space="preserve">Hub&amp;Out+Nankana = 3700+1100</t>
      </text>
    </comment>
    <comment authorId="0" ref="CL109">
      <text>
        <t xml:space="preserve">TKE 515 21/9</t>
      </text>
    </comment>
    <comment authorId="0" ref="W120">
      <text>
        <t xml:space="preserve">Hub+ Out = 2500+1500 </t>
      </text>
    </comment>
    <comment authorId="0" ref="W121">
      <text>
        <t xml:space="preserve">Hub+rasta = 2800+500</t>
      </text>
    </comment>
    <comment authorId="0" ref="CI123">
      <text>
        <t xml:space="preserve">Saif ullah submit 19/9</t>
      </text>
    </comment>
    <comment authorId="0" ref="CL124">
      <text>
        <t xml:space="preserve">1Pair 21/9</t>
      </text>
    </comment>
    <comment authorId="0" ref="W125">
      <text>
        <t xml:space="preserve">Kotri+Hub+Out = 1300+2500+1400</t>
      </text>
    </comment>
    <comment authorId="0" ref="W127">
      <text>
        <t xml:space="preserve">Hub+Rasta+Chalan = 2500+1300+1000</t>
      </text>
    </comment>
    <comment authorId="0" ref="W131">
      <text>
        <t xml:space="preserve">Hub+Out = 2500+1500</t>
      </text>
    </comment>
    <comment authorId="0" ref="W132">
      <text>
        <t xml:space="preserve">Hub+Rasta = 2500+900</t>
      </text>
    </comment>
    <comment authorId="0" ref="W133">
      <text>
        <t xml:space="preserve">Motorway +Hub = 1300+2500</t>
      </text>
    </comment>
    <comment authorId="0" ref="W135">
      <text>
        <t xml:space="preserve">Hub+Rasta+Chalan = 2500+800+300</t>
      </text>
    </comment>
    <comment authorId="0" ref="W139">
      <text>
        <t xml:space="preserve">Hub+Rasta = 2800+1700</t>
      </text>
    </comment>
    <comment authorId="0" ref="W143">
      <text>
        <t xml:space="preserve">Hub+Rasta = 2500+1500</t>
      </text>
    </comment>
    <comment authorId="0" ref="W146">
      <text>
        <t xml:space="preserve">Okara+Hub+Hyd+rasta+gujranawala = 1750+2800+800+700+1000</t>
      </text>
    </comment>
    <comment authorId="0" ref="W147">
      <text>
        <t xml:space="preserve">Hub+Okara+Out+Gardan+Sialkot = 2500+1750+700+800+1000</t>
      </text>
    </comment>
    <comment authorId="0" ref="W148">
      <text>
        <t xml:space="preserve">Hub+Hyd+Out = 2500+800+1500</t>
      </text>
    </comment>
    <comment authorId="0" ref="W150">
      <text>
        <t xml:space="preserve">Hub+Police+Gujranawala Traffic = 2800+1500+500</t>
      </text>
    </comment>
    <comment authorId="0" ref="W152">
      <text>
        <t xml:space="preserve">Hub+Juna market and Rasta = 2800+2100</t>
      </text>
    </comment>
    <comment authorId="0" ref="W153">
      <text>
        <t xml:space="preserve">Hub+Out = 2500+2000</t>
      </text>
    </comment>
    <comment authorId="0" ref="W155">
      <text>
        <t xml:space="preserve">Hub+Juna Market+Dunbba = 2500+600+3300</t>
      </text>
    </comment>
    <comment authorId="0" ref="W156">
      <text>
        <t xml:space="preserve">Dunba Goth+Rasta </t>
      </text>
    </comment>
    <comment authorId="0" ref="W157">
      <text>
        <t xml:space="preserve">Hub+Dunba goth and Rasta = 2500 3500</t>
      </text>
    </comment>
    <comment authorId="0" ref="W158">
      <text>
        <t xml:space="preserve">Kot abdul malik chalan+Hub+dunba goth = 1000+2500+3500</t>
      </text>
    </comment>
    <comment authorId="0" ref="CI158">
      <text>
        <t xml:space="preserve">Nisar Driver Submit 26/9</t>
      </text>
    </comment>
    <comment authorId="0" ref="BA159">
      <text>
        <t xml:space="preserve">32000+213000</t>
      </text>
    </comment>
    <comment authorId="0" ref="W164">
      <text>
        <t xml:space="preserve">Hub+rasta = 2500+2700</t>
      </text>
    </comment>
    <comment authorId="0" ref="W165">
      <text>
        <t xml:space="preserve">Hub and sohrab + Dunbagoth = 1100+3300</t>
      </text>
    </comment>
    <comment authorId="0" ref="W174">
      <text>
        <t xml:space="preserve">Hub+Dunba goth = 2800+2000</t>
      </text>
    </comment>
    <comment authorId="0" ref="T180">
      <text>
        <t xml:space="preserve">LHR</t>
      </text>
    </comment>
    <comment authorId="0" ref="W194">
      <text>
        <t xml:space="preserve">Hub+Dunba Goth+Rasta = 2500+2000+1500</t>
      </text>
    </comment>
    <comment authorId="0" ref="W196">
      <text>
        <t xml:space="preserve">Hub2500+Rasta700</t>
      </text>
    </comment>
  </commentList>
</comments>
</file>

<file path=xl/sharedStrings.xml><?xml version="1.0" encoding="utf-8"?>
<sst xmlns="http://schemas.openxmlformats.org/spreadsheetml/2006/main" count="4980" uniqueCount="1128">
  <si>
    <t>HJ</t>
  </si>
  <si>
    <t>Al Imran Freight</t>
  </si>
  <si>
    <t>Farooq (Daily Expense)</t>
  </si>
  <si>
    <t>Anser (Daily Expense)</t>
  </si>
  <si>
    <t>GUL Khan</t>
  </si>
  <si>
    <t>Bill # 01</t>
  </si>
  <si>
    <t xml:space="preserve"> Truck No.</t>
  </si>
  <si>
    <t>Comission</t>
  </si>
  <si>
    <t xml:space="preserve"> Date</t>
  </si>
  <si>
    <t>Diesel Station</t>
  </si>
  <si>
    <t>Diesel (Ltr)</t>
  </si>
  <si>
    <t>Diesel (Amount)</t>
  </si>
  <si>
    <t>TKM 907</t>
  </si>
  <si>
    <t>Al Imran</t>
  </si>
  <si>
    <t>TAA 234</t>
  </si>
  <si>
    <t>TKY 256</t>
  </si>
  <si>
    <t>TKK 856</t>
  </si>
  <si>
    <t>TAD 256</t>
  </si>
  <si>
    <t>TKE 515</t>
  </si>
  <si>
    <t>TKR 841</t>
  </si>
  <si>
    <t>JU 2426</t>
  </si>
  <si>
    <t>TKU 856</t>
  </si>
  <si>
    <t>TAF 356</t>
  </si>
  <si>
    <t>TKJ 568</t>
  </si>
  <si>
    <t>TKT 013</t>
  </si>
  <si>
    <t>TAD 056</t>
  </si>
  <si>
    <t>TKW 854</t>
  </si>
  <si>
    <t>TKP 347</t>
  </si>
  <si>
    <t>Al imran</t>
  </si>
  <si>
    <t>TKV 656</t>
  </si>
  <si>
    <t>TAC 656</t>
  </si>
  <si>
    <t>PT 0124</t>
  </si>
  <si>
    <t>PT 0081</t>
  </si>
  <si>
    <t>TKP 330</t>
  </si>
  <si>
    <t>TKW 556</t>
  </si>
  <si>
    <t>TKE 150</t>
  </si>
  <si>
    <t>JU 2429</t>
  </si>
  <si>
    <t>P 1241</t>
  </si>
  <si>
    <t>TKL 382</t>
  </si>
  <si>
    <t>TKC 068</t>
  </si>
  <si>
    <t>TKX 108</t>
  </si>
  <si>
    <t>TKY 656</t>
  </si>
  <si>
    <t>PT 3756</t>
  </si>
  <si>
    <t>TKN 856</t>
  </si>
  <si>
    <t>TKQ 397</t>
  </si>
  <si>
    <t>C 9855</t>
  </si>
  <si>
    <t>POINT</t>
  </si>
  <si>
    <t>PAY</t>
  </si>
  <si>
    <t>Date</t>
  </si>
  <si>
    <t xml:space="preserve">Vehicle </t>
  </si>
  <si>
    <t xml:space="preserve">IN </t>
  </si>
  <si>
    <t>OUT</t>
  </si>
  <si>
    <t>Parchoon</t>
  </si>
  <si>
    <t>Vehicle</t>
  </si>
  <si>
    <t>IN</t>
  </si>
  <si>
    <t>Description</t>
  </si>
  <si>
    <t>Desription</t>
  </si>
  <si>
    <t>Gujranawala</t>
  </si>
  <si>
    <t xml:space="preserve"> </t>
  </si>
  <si>
    <t>PAID</t>
  </si>
  <si>
    <t>07/09/2019</t>
  </si>
  <si>
    <t>TKQ747</t>
  </si>
  <si>
    <t>21/08/2019</t>
  </si>
  <si>
    <t>Farooq taken advance</t>
  </si>
  <si>
    <t>26/08/2019</t>
  </si>
  <si>
    <t>TKJ 156</t>
  </si>
  <si>
    <t>Expense given to driver</t>
  </si>
  <si>
    <t>30/08/2019</t>
  </si>
  <si>
    <t>Lahore</t>
  </si>
  <si>
    <t>13/9/2019</t>
  </si>
  <si>
    <t>JU 6030</t>
  </si>
  <si>
    <t>27/08/2019</t>
  </si>
  <si>
    <t>Tariq taken advance</t>
  </si>
  <si>
    <t>Suzuki fare+Clutch Plate</t>
  </si>
  <si>
    <t>Sialkot</t>
  </si>
  <si>
    <t>Mumtaz taken advance</t>
  </si>
  <si>
    <t xml:space="preserve">Al Imran </t>
  </si>
  <si>
    <t>Kmani Patta + Towel</t>
  </si>
  <si>
    <t>Nabi Bakhash</t>
  </si>
  <si>
    <t xml:space="preserve">Madday rim </t>
  </si>
  <si>
    <t>Receiving Medium</t>
  </si>
  <si>
    <t>TKW 115</t>
  </si>
  <si>
    <t>Maqsood Rang Saaz</t>
  </si>
  <si>
    <t>Sheikhupura</t>
  </si>
  <si>
    <t>HJ Broker</t>
  </si>
  <si>
    <t>16/9</t>
  </si>
  <si>
    <t>Khurran Chamak Patti</t>
  </si>
  <si>
    <t>Lalliani</t>
  </si>
  <si>
    <t>Hassan Driver Fare</t>
  </si>
  <si>
    <t>Daska</t>
  </si>
  <si>
    <t>Backet bnwai and tanki</t>
  </si>
  <si>
    <t>Manga Mandi</t>
  </si>
  <si>
    <t xml:space="preserve">JU 6030 </t>
  </si>
  <si>
    <t>Driver fare</t>
  </si>
  <si>
    <t>Kamoke</t>
  </si>
  <si>
    <t>Patti bnwai</t>
  </si>
  <si>
    <t>Mureed k</t>
  </si>
  <si>
    <t>Total</t>
  </si>
  <si>
    <t>Full Employe Closed Musharaf and Aslam</t>
  </si>
  <si>
    <t>Kasoor</t>
  </si>
  <si>
    <t>Jack+Matt+Waheed pipe+Matt pasting</t>
  </si>
  <si>
    <t>Faislabad</t>
  </si>
  <si>
    <t>Imran Patti wala +Maqsood Rang Saaz</t>
  </si>
  <si>
    <t>(V) Truck No.</t>
  </si>
  <si>
    <t>Chamak Patti</t>
  </si>
  <si>
    <t>(V)Start Date</t>
  </si>
  <si>
    <t>Hafiz Autos Bills</t>
  </si>
  <si>
    <t>(V) End Date</t>
  </si>
  <si>
    <t>Sindh Punjab Hotel Bill</t>
  </si>
  <si>
    <t>TKQ 747</t>
  </si>
  <si>
    <t>Debit</t>
  </si>
  <si>
    <t>ADV for Diseal</t>
  </si>
  <si>
    <t>(V) Karachi to</t>
  </si>
  <si>
    <t>13/09/2019</t>
  </si>
  <si>
    <t>Credit</t>
  </si>
  <si>
    <t>Maqsood Saaz Bill</t>
  </si>
  <si>
    <t xml:space="preserve">Anser </t>
  </si>
  <si>
    <t>(V) Weight (Karachi)</t>
  </si>
  <si>
    <t>(V) Weight (Return)</t>
  </si>
  <si>
    <t>(V) Return Item Type</t>
  </si>
  <si>
    <t>(V) Transporter (Return)</t>
  </si>
  <si>
    <t>Net Amount</t>
  </si>
  <si>
    <t>(V) Diesel Station</t>
  </si>
  <si>
    <t>(V) Diesel (Ltr)</t>
  </si>
  <si>
    <t>(V) Diesel(Amount)</t>
  </si>
  <si>
    <t>Tariq</t>
  </si>
  <si>
    <t>(V) DieselStation</t>
  </si>
  <si>
    <t>Gul khan</t>
  </si>
  <si>
    <t>(V) Diesel(Ltr)</t>
  </si>
  <si>
    <t>(V) Oil (fix)</t>
  </si>
  <si>
    <t>(V) Brokery</t>
  </si>
  <si>
    <t>(V) Trip Prize</t>
  </si>
  <si>
    <t>(V) Hand over to H.J (Credit)0</t>
  </si>
  <si>
    <t>Toll Plaza</t>
  </si>
  <si>
    <t>(V) Weight expense</t>
  </si>
  <si>
    <t>(V) Container Unloading0</t>
  </si>
  <si>
    <t>(V) M.K Autos</t>
  </si>
  <si>
    <t>(V) Hub+Other Police</t>
  </si>
  <si>
    <t>SDPS Bill</t>
  </si>
  <si>
    <t>HJ Brokery</t>
  </si>
  <si>
    <t>(V) Description</t>
  </si>
  <si>
    <t>Amount</t>
  </si>
  <si>
    <t>Inaam</t>
  </si>
  <si>
    <t>(V) Description (Truck Debit) 0</t>
  </si>
  <si>
    <t>(V) Description (On vehicle)</t>
  </si>
  <si>
    <t>Bank Al Habib Limited (10141661)</t>
  </si>
  <si>
    <t>Chamak Patti Khurram</t>
  </si>
  <si>
    <t>(V) Description (Driver Salary)</t>
  </si>
  <si>
    <t>14/09/2019</t>
  </si>
  <si>
    <t>Balance</t>
  </si>
  <si>
    <t>1 Tyre Sell</t>
  </si>
  <si>
    <t>18/09/2019</t>
  </si>
  <si>
    <t>(V) Description (Driver account open)</t>
  </si>
  <si>
    <t>Habib Mistery Bill</t>
  </si>
  <si>
    <t>(V) Description (Driver Medication=Extra Expense)</t>
  </si>
  <si>
    <t>(V) Description (Driver account closed )</t>
  </si>
  <si>
    <t>Korangi kmani Bill</t>
  </si>
  <si>
    <t>Haji Aslam Kbaria Bills</t>
  </si>
  <si>
    <t>Mustafa Kmani Bill</t>
  </si>
  <si>
    <t>Mirza Autos Bill</t>
  </si>
  <si>
    <t>SDPS Bills</t>
  </si>
  <si>
    <t>20/09/2019</t>
  </si>
  <si>
    <t>Anser</t>
  </si>
  <si>
    <t>Autos Bills</t>
  </si>
  <si>
    <t>Cheaque</t>
  </si>
  <si>
    <t>21/09/2019</t>
  </si>
  <si>
    <t>Old Tyre</t>
  </si>
  <si>
    <t>Mushtaq Khrad Bill</t>
  </si>
  <si>
    <t xml:space="preserve">Rim Change </t>
  </si>
  <si>
    <t>Kashi frame</t>
  </si>
  <si>
    <t>Furqan Electrician</t>
  </si>
  <si>
    <t>not include in Exp.</t>
  </si>
  <si>
    <t>Abdul Ghanni Autos</t>
  </si>
  <si>
    <t>Munshiana</t>
  </si>
  <si>
    <t>26/09/2019</t>
  </si>
  <si>
    <t>Shair Khan Bill</t>
  </si>
  <si>
    <t>not in clude in saving</t>
  </si>
  <si>
    <t>(V) Food Expense</t>
  </si>
  <si>
    <t>27/09/2019</t>
  </si>
  <si>
    <t>Total Expense</t>
  </si>
  <si>
    <t>Guard</t>
  </si>
  <si>
    <t>Advance</t>
  </si>
  <si>
    <t>Bilty Receiving (port)</t>
  </si>
  <si>
    <t>Fare Rate</t>
  </si>
  <si>
    <t>Paid/Pay</t>
  </si>
  <si>
    <t>vpa</t>
  </si>
  <si>
    <t>Parchone Receiving</t>
  </si>
  <si>
    <t>vpb</t>
  </si>
  <si>
    <t>Returing V.Frieght</t>
  </si>
  <si>
    <t>vpc</t>
  </si>
  <si>
    <t>Taken Amount From HJ (Debit)</t>
  </si>
  <si>
    <t>Dehari</t>
  </si>
  <si>
    <t>Extra Weight Fare</t>
  </si>
  <si>
    <t>Shifting</t>
  </si>
  <si>
    <t>Point Prize</t>
  </si>
  <si>
    <t>Others (Description Credit)</t>
  </si>
  <si>
    <t>Amount (Rs)</t>
  </si>
  <si>
    <t>Others (Description)</t>
  </si>
  <si>
    <t>Total Income (Rs)</t>
  </si>
  <si>
    <t>Remaining Amount</t>
  </si>
  <si>
    <t>After Adv to Driver</t>
  </si>
  <si>
    <t>Driver Account</t>
  </si>
  <si>
    <t>Deduction for Inventory</t>
  </si>
  <si>
    <t>(V) Tyre Bought</t>
  </si>
  <si>
    <t>(V) Tyre Sell</t>
  </si>
  <si>
    <t>Given from HJ</t>
  </si>
  <si>
    <t>Total Income</t>
  </si>
  <si>
    <t>Saving</t>
  </si>
  <si>
    <t>From Date</t>
  </si>
  <si>
    <t>Item (Container type)</t>
  </si>
  <si>
    <t>Kitchen</t>
  </si>
  <si>
    <t>Weight</t>
  </si>
  <si>
    <t>Unload Point</t>
  </si>
  <si>
    <t>Transporter</t>
  </si>
  <si>
    <t>Dr</t>
  </si>
  <si>
    <t>Cheaq</t>
  </si>
  <si>
    <t>Brokery</t>
  </si>
  <si>
    <t>Advance/Bilty</t>
  </si>
  <si>
    <t xml:space="preserve">Chef </t>
  </si>
  <si>
    <t>INFO</t>
  </si>
  <si>
    <t>V.Frieght</t>
  </si>
  <si>
    <t xml:space="preserve">Cylinder gass </t>
  </si>
  <si>
    <t>Advance Comission</t>
  </si>
  <si>
    <t>Comission Paid</t>
  </si>
  <si>
    <t>Al Makkah Hotle+Krahi Haji Abbas</t>
  </si>
  <si>
    <t>Custom</t>
  </si>
  <si>
    <t>Unloading</t>
  </si>
  <si>
    <t>Empty Container</t>
  </si>
  <si>
    <t>Exp. of V</t>
  </si>
  <si>
    <t>Remaining Amount Receving</t>
  </si>
  <si>
    <t>Date of Pay</t>
  </si>
  <si>
    <t>fixed Weight</t>
  </si>
  <si>
    <t>Point</t>
  </si>
  <si>
    <t>HJ Cash</t>
  </si>
  <si>
    <t>Zr</t>
  </si>
  <si>
    <t>A.C Date</t>
  </si>
  <si>
    <t>Remaing Comission Paid</t>
  </si>
  <si>
    <t>R.C Date</t>
  </si>
  <si>
    <t>Pending amount</t>
  </si>
  <si>
    <t>Other Info</t>
  </si>
  <si>
    <t>Remaining fare paid</t>
  </si>
  <si>
    <t>Arriving Date</t>
  </si>
  <si>
    <t>Item</t>
  </si>
  <si>
    <t>DR</t>
  </si>
  <si>
    <t>ZR</t>
  </si>
  <si>
    <t>Borkery</t>
  </si>
  <si>
    <t>Comission Pending</t>
  </si>
  <si>
    <t>Kanta</t>
  </si>
  <si>
    <t>Income Tax</t>
  </si>
  <si>
    <t>Loading</t>
  </si>
  <si>
    <t>Extra weight</t>
  </si>
  <si>
    <t>To Karachi</t>
  </si>
  <si>
    <t>Paid /Pay</t>
  </si>
  <si>
    <t>Received Amount</t>
  </si>
  <si>
    <t>Sarhad</t>
  </si>
  <si>
    <t>Lahore Inaam</t>
  </si>
  <si>
    <t>Vehicle Service  and Guider</t>
  </si>
  <si>
    <t>Oil Rasta</t>
  </si>
  <si>
    <t xml:space="preserve">Gaffar Driver </t>
  </si>
  <si>
    <t>brokery HJ</t>
  </si>
  <si>
    <t>Load</t>
  </si>
  <si>
    <t>Al Imran Frieght</t>
  </si>
  <si>
    <t>26/08</t>
  </si>
  <si>
    <t>25/09/2019</t>
  </si>
  <si>
    <t>Milk</t>
  </si>
  <si>
    <t>Karachi</t>
  </si>
  <si>
    <t>Mushtaq</t>
  </si>
  <si>
    <t>28/8/2019</t>
  </si>
  <si>
    <t>Break Light + Guard 400</t>
  </si>
  <si>
    <t xml:space="preserve">Dehari </t>
  </si>
  <si>
    <t>Malik Mubashir Goods</t>
  </si>
  <si>
    <t>Crockery</t>
  </si>
  <si>
    <t xml:space="preserve">           </t>
  </si>
  <si>
    <t>Driver</t>
  </si>
  <si>
    <t>02/09/0209</t>
  </si>
  <si>
    <t>TKS 056</t>
  </si>
  <si>
    <t>Vehicle Container Service</t>
  </si>
  <si>
    <t>Diesel14.2Ltr+Dieselfilter</t>
  </si>
  <si>
    <t>Mobile</t>
  </si>
  <si>
    <t>Loading (Return)</t>
  </si>
  <si>
    <t>With in</t>
  </si>
  <si>
    <t>Bhatti &amp; Malik</t>
  </si>
  <si>
    <t>29/08</t>
  </si>
  <si>
    <t>Rasta</t>
  </si>
  <si>
    <t>Geo AS</t>
  </si>
  <si>
    <t>Leather Seal</t>
  </si>
  <si>
    <t xml:space="preserve">Vehicle Service </t>
  </si>
  <si>
    <t xml:space="preserve">Seat and Clutch Washer </t>
  </si>
  <si>
    <t>F.Employee 2/9/2019</t>
  </si>
  <si>
    <t>TKW-115 30/8</t>
  </si>
  <si>
    <t>ADV from TAF 956</t>
  </si>
  <si>
    <t>Karwaan Goods</t>
  </si>
  <si>
    <t>28/8</t>
  </si>
  <si>
    <t>Gujranawala Broker</t>
  </si>
  <si>
    <t>DieselFilter1K+Vehicle Service</t>
  </si>
  <si>
    <t>Tyre Puncher</t>
  </si>
  <si>
    <t>Zia ullah</t>
  </si>
  <si>
    <t>Charger</t>
  </si>
  <si>
    <t>Nabi Bakhsh</t>
  </si>
  <si>
    <t>Anchor Clearing</t>
  </si>
  <si>
    <t>27/08</t>
  </si>
  <si>
    <t>19/09</t>
  </si>
  <si>
    <t>Paper</t>
  </si>
  <si>
    <t>Zaheer</t>
  </si>
  <si>
    <t>Vehicle Service and Tyre Puncher</t>
  </si>
  <si>
    <t>Kareem Medicine</t>
  </si>
  <si>
    <t>Ponch Remaining(return)</t>
  </si>
  <si>
    <t xml:space="preserve">Super Hakim </t>
  </si>
  <si>
    <t>21/9/2019</t>
  </si>
  <si>
    <t>Soap</t>
  </si>
  <si>
    <t>Gujranawala and paper inaam</t>
  </si>
  <si>
    <t>Container Service</t>
  </si>
  <si>
    <t>Bilty (Return)</t>
  </si>
  <si>
    <t>Amanat Brothers</t>
  </si>
  <si>
    <t>20/9/2019</t>
  </si>
  <si>
    <t>Asif</t>
  </si>
  <si>
    <t>TAF 956</t>
  </si>
  <si>
    <t>Paper Inaam</t>
  </si>
  <si>
    <t>ADV to TKM907+TKQ397+JU2426=40K+30K+20K</t>
  </si>
  <si>
    <t xml:space="preserve">Unloading </t>
  </si>
  <si>
    <t xml:space="preserve">Full Employee </t>
  </si>
  <si>
    <t>Medicine</t>
  </si>
  <si>
    <t>Al Farooq International</t>
  </si>
  <si>
    <t>Vehicle Service</t>
  </si>
  <si>
    <t>Head light</t>
  </si>
  <si>
    <t>13/09</t>
  </si>
  <si>
    <t>Anees Broker</t>
  </si>
  <si>
    <t>Diesel100Ltr+Tyre Puncher500</t>
  </si>
  <si>
    <t>Zaka ullah Driver Salary stolen</t>
  </si>
  <si>
    <t>Murtaza Conductor attendence Fare</t>
  </si>
  <si>
    <t>Al Shams Cargo</t>
  </si>
  <si>
    <t xml:space="preserve">Tyre Repair </t>
  </si>
  <si>
    <t xml:space="preserve">Sana ullah Driver </t>
  </si>
  <si>
    <t>Hameed Driver Fare 27&amp;30/8</t>
  </si>
  <si>
    <t>Shaukat Medicine</t>
  </si>
  <si>
    <t>Employee Fare 2/9/2019</t>
  </si>
  <si>
    <t>M.A Saeed</t>
  </si>
  <si>
    <t>Cloth Seal</t>
  </si>
  <si>
    <t>Padel Valve cut</t>
  </si>
  <si>
    <t>Shabir Driver 5000 submit</t>
  </si>
  <si>
    <t>M Nawaz Cargo</t>
  </si>
  <si>
    <t>Ansar</t>
  </si>
  <si>
    <t>Gujranawala Inaam</t>
  </si>
  <si>
    <t>Aawal Rehman Salary 5000 jama</t>
  </si>
  <si>
    <t xml:space="preserve">Gujranawala </t>
  </si>
  <si>
    <t>20/9</t>
  </si>
  <si>
    <t xml:space="preserve"> Wali Daad Driver 3/9/2019</t>
  </si>
  <si>
    <t>Toilet Seat</t>
  </si>
  <si>
    <t>Axel Welding Labor</t>
  </si>
  <si>
    <t>Sajid 03/9/2019</t>
  </si>
  <si>
    <r>
      <t>Saif ullah 7K+ Mobile 04/9/2019+</t>
    </r>
    <r>
      <rPr>
        <color rgb="FFD0CECE"/>
      </rPr>
      <t xml:space="preserve">Mureed driver </t>
    </r>
  </si>
  <si>
    <t>Hafiz 04/9/19</t>
  </si>
  <si>
    <t>loading</t>
  </si>
  <si>
    <t>Ahsan Muhammad Goods</t>
  </si>
  <si>
    <t>19/9/2019</t>
  </si>
  <si>
    <t>paid</t>
  </si>
  <si>
    <t xml:space="preserve">Tariq driver </t>
  </si>
  <si>
    <t>Tariq driver medicine and torch</t>
  </si>
  <si>
    <t>Stalko Goods</t>
  </si>
  <si>
    <t>Super Itehad</t>
  </si>
  <si>
    <t xml:space="preserve">Hameed driver </t>
  </si>
  <si>
    <t>Azmat driver medicine</t>
  </si>
  <si>
    <t>ADV from TKE 150</t>
  </si>
  <si>
    <t>Lilliani</t>
  </si>
  <si>
    <t>Haji Aziz Goods</t>
  </si>
  <si>
    <t>Paid</t>
  </si>
  <si>
    <t>Tyre Puncher +Vehicle Service</t>
  </si>
  <si>
    <t xml:space="preserve">Asif Driver </t>
  </si>
  <si>
    <t>Imran Cleaner +Sanwal Cleaner</t>
  </si>
  <si>
    <t>Shafeeq Conductor</t>
  </si>
  <si>
    <t>Pak China Goods</t>
  </si>
  <si>
    <t>Bismillah Goods</t>
  </si>
  <si>
    <t>ADV TKJ-568+TAJ-256=30K+35K</t>
  </si>
  <si>
    <t>Vehicle Service + Guard</t>
  </si>
  <si>
    <t xml:space="preserve">Raheem Cleaner </t>
  </si>
  <si>
    <t>Waqas Driver Attendence Fare</t>
  </si>
  <si>
    <t>Loading 2200+Kanta 200</t>
  </si>
  <si>
    <t>Aqbal HYD</t>
  </si>
  <si>
    <t>A.k Goods</t>
  </si>
  <si>
    <t>22/9/2019</t>
  </si>
  <si>
    <t>Ibrahim</t>
  </si>
  <si>
    <t>MT container</t>
  </si>
  <si>
    <t>Tyre Puncher+Vehicle Service</t>
  </si>
  <si>
    <t>C-9855 30/8</t>
  </si>
  <si>
    <t>25/9/2019</t>
  </si>
  <si>
    <t>Geo As</t>
  </si>
  <si>
    <t>Hozri</t>
  </si>
  <si>
    <t>TKL 279</t>
  </si>
  <si>
    <t>Sialkot Inaam</t>
  </si>
  <si>
    <t xml:space="preserve">ADV to TKW854 </t>
  </si>
  <si>
    <t>Side Glass</t>
  </si>
  <si>
    <t>ADV from TKW 854</t>
  </si>
  <si>
    <t>Comission (return)</t>
  </si>
  <si>
    <t>New Kisan Goods</t>
  </si>
  <si>
    <t>comission to waseem</t>
  </si>
  <si>
    <t>M A Saeed</t>
  </si>
  <si>
    <t>New AS Cargo</t>
  </si>
  <si>
    <t>(1) Maddy 06/9</t>
  </si>
  <si>
    <t>Loading and kanta (return)</t>
  </si>
  <si>
    <t>Salt</t>
  </si>
  <si>
    <t>Parchoon Comission</t>
  </si>
  <si>
    <t>Generator Coil2700+V.C.Service900</t>
  </si>
  <si>
    <t>Glass Machine KHI</t>
  </si>
  <si>
    <t>Imran Driver</t>
  </si>
  <si>
    <t xml:space="preserve">Dehari + Return Bilty </t>
  </si>
  <si>
    <t>17/9/2019</t>
  </si>
  <si>
    <t>Cream</t>
  </si>
  <si>
    <t>26/9/2019</t>
  </si>
  <si>
    <t>Furqan electricion</t>
  </si>
  <si>
    <t>Mazdori</t>
  </si>
  <si>
    <t>Al-hamd Steel</t>
  </si>
  <si>
    <t>Mani Khattak</t>
  </si>
  <si>
    <t>Vehicle Service and Inaam</t>
  </si>
  <si>
    <t xml:space="preserve">Checkter JEt </t>
  </si>
  <si>
    <t>Ajab Driver 09/07/2019</t>
  </si>
  <si>
    <t>(2) Mdday 6/9</t>
  </si>
  <si>
    <t>19/9/2020</t>
  </si>
  <si>
    <t>Sheets</t>
  </si>
  <si>
    <t>Asif Driver 09/05/2019</t>
  </si>
  <si>
    <t>ADV from TKL 279</t>
  </si>
  <si>
    <t>New Gujranawala Hakeem Goods</t>
  </si>
  <si>
    <t>25/9</t>
  </si>
  <si>
    <t>Tariq Broker</t>
  </si>
  <si>
    <t>16/9/2019</t>
  </si>
  <si>
    <t>TAD 656</t>
  </si>
  <si>
    <t>Insurance Fitness</t>
  </si>
  <si>
    <t>Hafiz 4/9</t>
  </si>
  <si>
    <t>Juice</t>
  </si>
  <si>
    <t>Builty (return)</t>
  </si>
  <si>
    <t>Wire</t>
  </si>
  <si>
    <t>farooq</t>
  </si>
  <si>
    <t>TKL 630</t>
  </si>
  <si>
    <t xml:space="preserve">Gujranawala Inaam </t>
  </si>
  <si>
    <t>Carpet 500+ Gulla Kam</t>
  </si>
  <si>
    <t>Yasir Driver+Umer Driver 10000 jama</t>
  </si>
  <si>
    <t>Siraj Broker</t>
  </si>
  <si>
    <t>Crokery</t>
  </si>
  <si>
    <t>Sami Cleaner fare</t>
  </si>
  <si>
    <t>Asif Exellence</t>
  </si>
  <si>
    <t>Meter</t>
  </si>
  <si>
    <t>Hakim</t>
  </si>
  <si>
    <t>Kanta 250</t>
  </si>
  <si>
    <t>Afzal Multani</t>
  </si>
  <si>
    <t>05/09/</t>
  </si>
  <si>
    <t>TAJ 256</t>
  </si>
  <si>
    <t>Hafeez Gulpana</t>
  </si>
  <si>
    <t>Bilty recieve</t>
  </si>
  <si>
    <t>Pak Hijwahri Goods</t>
  </si>
  <si>
    <t>Tyre repair</t>
  </si>
  <si>
    <t>Gul rehman Driver</t>
  </si>
  <si>
    <t>Sand Inaam</t>
  </si>
  <si>
    <t>Vehicle Container Service+Guard</t>
  </si>
  <si>
    <t>Pressure Pipe</t>
  </si>
  <si>
    <t xml:space="preserve">Lateef Driver </t>
  </si>
  <si>
    <t>Madday 7/9</t>
  </si>
  <si>
    <t>17/09/2019</t>
  </si>
  <si>
    <t>Sand</t>
  </si>
  <si>
    <t>Vehicle Service and Tyre change</t>
  </si>
  <si>
    <t>Carpet and Guard</t>
  </si>
  <si>
    <t xml:space="preserve">Pohnch Remaining </t>
  </si>
  <si>
    <t>Laki heydrabad</t>
  </si>
  <si>
    <t>Color</t>
  </si>
  <si>
    <t>Vehicle Service and Guard</t>
  </si>
  <si>
    <t>Vehicle Service and Carpet</t>
  </si>
  <si>
    <t>Glass Machine+Diesel40.6*5200</t>
  </si>
  <si>
    <t>Sajid and Shahid Diver</t>
  </si>
  <si>
    <t>18/9/2019</t>
  </si>
  <si>
    <t>30/9/2019</t>
  </si>
  <si>
    <t xml:space="preserve">Toilet </t>
  </si>
  <si>
    <t>Received</t>
  </si>
  <si>
    <t>16/09/2019</t>
  </si>
  <si>
    <t>Vehicle Serice and guard</t>
  </si>
  <si>
    <t>MP3 and Tyre Puncher</t>
  </si>
  <si>
    <t>Vehicle service + break oil+Guard</t>
  </si>
  <si>
    <t>TKM907+TKP330+TKJ568+TKT013</t>
  </si>
  <si>
    <t>Diesel30ltr</t>
  </si>
  <si>
    <t>Tariq+Tayab Salary+Bilal Cleaner salary</t>
  </si>
  <si>
    <t>Maday 11/9</t>
  </si>
  <si>
    <t>Kanta(return)</t>
  </si>
  <si>
    <t>Cloth</t>
  </si>
  <si>
    <r>
      <t>Hameed Attendence 26/08/2019+Ahsan 05/09+</t>
    </r>
    <r>
      <rPr>
        <color theme="9"/>
      </rPr>
      <t>Spare driver</t>
    </r>
  </si>
  <si>
    <t>Irfan</t>
  </si>
  <si>
    <t>Hosiery</t>
  </si>
  <si>
    <t>A.K Goods</t>
  </si>
  <si>
    <t>Gujranawala inaam</t>
  </si>
  <si>
    <t>Vehicle service</t>
  </si>
  <si>
    <t>Previous Adv theft</t>
  </si>
  <si>
    <t>Azeem Attendence 05/09/2019+Saleem Fare</t>
  </si>
  <si>
    <t>Advance (Robery) 3/9</t>
  </si>
  <si>
    <t>Comission(Return)</t>
  </si>
  <si>
    <t>Baba fareed Goods</t>
  </si>
  <si>
    <t>Tiles</t>
  </si>
  <si>
    <t>Mustafa</t>
  </si>
  <si>
    <t>Diesel100ltr</t>
  </si>
  <si>
    <t>Window Lock repaire+Vehicle service</t>
  </si>
  <si>
    <t>(1) Maday 11/9</t>
  </si>
  <si>
    <t>Fans</t>
  </si>
  <si>
    <t>Vehicle service+tube kmani kan</t>
  </si>
  <si>
    <t xml:space="preserve">Yasir Attendence </t>
  </si>
  <si>
    <t>SaifullahDriver 4/9</t>
  </si>
  <si>
    <t>ADV from TKS 056</t>
  </si>
  <si>
    <t>Amjad Brother's</t>
  </si>
  <si>
    <t>Received by HJ</t>
  </si>
  <si>
    <t>Lahore Inaam and Paper inaam</t>
  </si>
  <si>
    <t>Bilal Attendence 10/09/2019</t>
  </si>
  <si>
    <t>142000+450000</t>
  </si>
  <si>
    <t>Lahore inaam</t>
  </si>
  <si>
    <t>Container Vehicle service</t>
  </si>
  <si>
    <t>Tyre change and guard</t>
  </si>
  <si>
    <t>Kareem</t>
  </si>
  <si>
    <t>1 Long March 3/9</t>
  </si>
  <si>
    <t>(2) Maday 11/9</t>
  </si>
  <si>
    <t>Container Vehicle Service</t>
  </si>
  <si>
    <t>All Employe</t>
  </si>
  <si>
    <t>Kanta (Return)</t>
  </si>
  <si>
    <t>Received unloading 3000</t>
  </si>
  <si>
    <t>250 HJ+Driver</t>
  </si>
  <si>
    <t>C9855+PT0124</t>
  </si>
  <si>
    <t>Carpet +guard</t>
  </si>
  <si>
    <t>Pressure pipe and Vehicle Service</t>
  </si>
  <si>
    <t>19/09/2019</t>
  </si>
  <si>
    <t>Window Joint welding</t>
  </si>
  <si>
    <t>ADV from TKQ-747</t>
  </si>
  <si>
    <t>HBL 2503</t>
  </si>
  <si>
    <t>Horn Repair</t>
  </si>
  <si>
    <t>SamiullahDriver4/9</t>
  </si>
  <si>
    <t>13/9</t>
  </si>
  <si>
    <t>Hafiz 12/9, Ashraf Khrad 13/9</t>
  </si>
  <si>
    <t>ADV from TKS-056+Dehari</t>
  </si>
  <si>
    <t>Awal Rehman</t>
  </si>
  <si>
    <t>Received 3000</t>
  </si>
  <si>
    <t>Chair</t>
  </si>
  <si>
    <t>Hameed drivere medicine</t>
  </si>
  <si>
    <t>C9855 5/9</t>
  </si>
  <si>
    <t>(1) Maday 6/9</t>
  </si>
  <si>
    <t>Chips</t>
  </si>
  <si>
    <t>Husain Attendence fare 08/09/2019</t>
  </si>
  <si>
    <t>Rashid</t>
  </si>
  <si>
    <t>(1) Mdday 7/9</t>
  </si>
  <si>
    <t>Bulk Board</t>
  </si>
  <si>
    <t>Water body change</t>
  </si>
  <si>
    <t>Fazl Rehman submit 4000</t>
  </si>
  <si>
    <t>Danish driver Medicine</t>
  </si>
  <si>
    <t>Waqar &amp; Brother's</t>
  </si>
  <si>
    <t>(1) Mdday 6/9</t>
  </si>
  <si>
    <t>weight gross 5500</t>
  </si>
  <si>
    <t>Tyre change and battery water</t>
  </si>
  <si>
    <t>1 Long March 5/9</t>
  </si>
  <si>
    <t>Loading(Return)</t>
  </si>
  <si>
    <t>Vehicle Service and guard</t>
  </si>
  <si>
    <t>Hafiz 12/9</t>
  </si>
  <si>
    <t>TKV656 5/9</t>
  </si>
  <si>
    <t>(2) Mdday 11/9</t>
  </si>
  <si>
    <t>27/9/2019</t>
  </si>
  <si>
    <t>TKL279 mama Yard Kanta</t>
  </si>
  <si>
    <t>Vehicle service and tyre</t>
  </si>
  <si>
    <t>ADV from TKQ-397</t>
  </si>
  <si>
    <t>Weight gross 5000</t>
  </si>
  <si>
    <t>Akram Calender Salary</t>
  </si>
  <si>
    <t>Kanta+Loading(return)=250+2000</t>
  </si>
  <si>
    <t>Friend Logistics</t>
  </si>
  <si>
    <t>Cream Seal</t>
  </si>
  <si>
    <t>Ansar Bhai</t>
  </si>
  <si>
    <t>Engine</t>
  </si>
  <si>
    <t>Naqeeb(Adv)7/9</t>
  </si>
  <si>
    <t>Faisal (c) 7/9</t>
  </si>
  <si>
    <t>1 Long March 7/9</t>
  </si>
  <si>
    <t>ADV from P1241</t>
  </si>
  <si>
    <t>Jiway A S</t>
  </si>
  <si>
    <t>30/09/2019</t>
  </si>
  <si>
    <t>Trye Repaire</t>
  </si>
  <si>
    <t>Shafiq Cleaner,Shoaid and Muneer salary</t>
  </si>
  <si>
    <t>Loading1500+Kanta300(Return)</t>
  </si>
  <si>
    <t>Rasheed</t>
  </si>
  <si>
    <t>Ashraf 9K and Haneef 14K driver 6/9</t>
  </si>
  <si>
    <t>Haneef Medicine</t>
  </si>
  <si>
    <t>New kashmir united</t>
  </si>
  <si>
    <t>pay to karachi cheaq recieved</t>
  </si>
  <si>
    <t>Spare Parts</t>
  </si>
  <si>
    <t>Imran</t>
  </si>
  <si>
    <t>Khyradi bill</t>
  </si>
  <si>
    <t>Maste</t>
  </si>
  <si>
    <t>Farooq</t>
  </si>
  <si>
    <t>HJ 200(Munshiana)</t>
  </si>
  <si>
    <t>Dieselfilter and pedal valve</t>
  </si>
  <si>
    <t>Tyre</t>
  </si>
  <si>
    <t>Tyre Tube</t>
  </si>
  <si>
    <t>Gul Rehman</t>
  </si>
  <si>
    <t>Haddi Powder</t>
  </si>
  <si>
    <t>Fitness insurance</t>
  </si>
  <si>
    <t>Asif driver</t>
  </si>
  <si>
    <t>Murgi Dana Inaam</t>
  </si>
  <si>
    <t>Jan Generator+oil</t>
  </si>
  <si>
    <t>Fazal Driver+Ishaq Cleaner</t>
  </si>
  <si>
    <t>Sadaqat Driver Attendence fare and Fazal fare</t>
  </si>
  <si>
    <t>Hyd to Kchi Fare</t>
  </si>
  <si>
    <t>Toilet</t>
  </si>
  <si>
    <t>Hyderabad</t>
  </si>
  <si>
    <t>Hyd to khi 15000 Driver</t>
  </si>
  <si>
    <t>Yousaf Atendence fare 14/09/2019</t>
  </si>
  <si>
    <t>Riaz</t>
  </si>
  <si>
    <t>Gujranawala Inaam + Paper Inaam</t>
  </si>
  <si>
    <t>Hydrolic Pipe rasta</t>
  </si>
  <si>
    <t>Vehicle Service + Unloading + charger</t>
  </si>
  <si>
    <t>F.Welding 7/9</t>
  </si>
  <si>
    <t>DieselFilter</t>
  </si>
  <si>
    <t>Nadir</t>
  </si>
  <si>
    <t>(1)Mdday 11/9</t>
  </si>
  <si>
    <t>TKW115 MT unloading mama Yard</t>
  </si>
  <si>
    <t>(4) Mdday 11/9</t>
  </si>
  <si>
    <t>Juneed sehzad</t>
  </si>
  <si>
    <t>HJ 100 munshiana</t>
  </si>
  <si>
    <t>Mer Zalli</t>
  </si>
  <si>
    <t>Wheel Bearing Shaft</t>
  </si>
  <si>
    <t>2 Long March 11/9</t>
  </si>
  <si>
    <t>Shampoo Seal</t>
  </si>
  <si>
    <t>Gujranawalan Inaam</t>
  </si>
  <si>
    <t>Ali Pump Petrolium(98*612) + ADV</t>
  </si>
  <si>
    <t>Raseed Driver + Ghazi Driver</t>
  </si>
  <si>
    <t>(1) Mdday 11/9</t>
  </si>
  <si>
    <t>Tyre Change and Clutch Washer</t>
  </si>
  <si>
    <t>Vehicle Service and MT unloading</t>
  </si>
  <si>
    <t>Shaukatdriver</t>
  </si>
  <si>
    <t>M Goods Cargo</t>
  </si>
  <si>
    <t>ALI</t>
  </si>
  <si>
    <t>Inam</t>
  </si>
  <si>
    <t>Salim</t>
  </si>
  <si>
    <t>Al Mustafa Cargo</t>
  </si>
  <si>
    <t>Ali Petrolium (99*510) + ADV</t>
  </si>
  <si>
    <t>Battery change and Vehicle Service</t>
  </si>
  <si>
    <t>Tyre Change</t>
  </si>
  <si>
    <t>Gul nawaz and Nawaz Salary</t>
  </si>
  <si>
    <t>Shahzad Cleaner Attendence 12/09/2019</t>
  </si>
  <si>
    <t>Saif ullah Medicine</t>
  </si>
  <si>
    <t>Faisal Awais</t>
  </si>
  <si>
    <t>16/10/2019</t>
  </si>
  <si>
    <t>Ali</t>
  </si>
  <si>
    <t>Raees Driver</t>
  </si>
  <si>
    <t>19/10/2019</t>
  </si>
  <si>
    <t>ALI Petrolium (98*630)</t>
  </si>
  <si>
    <t>Japan 13/9</t>
  </si>
  <si>
    <t>Builty wasooli</t>
  </si>
  <si>
    <t>ALI Petrolium (98*575)</t>
  </si>
  <si>
    <t>MP3 Compressor Head</t>
  </si>
  <si>
    <t>Fazal Driver</t>
  </si>
  <si>
    <t>Fazal Driver Medication</t>
  </si>
  <si>
    <t>Colors</t>
  </si>
  <si>
    <t>Lahore Inaam +Paper Inaam</t>
  </si>
  <si>
    <t>TAF 356 Mama Yard</t>
  </si>
  <si>
    <t>Tahir Goods</t>
  </si>
  <si>
    <t>DieselPump oil HYD</t>
  </si>
  <si>
    <t>Shahzad</t>
  </si>
  <si>
    <t>TKX 108 13/9</t>
  </si>
  <si>
    <t>Chemical</t>
  </si>
  <si>
    <t>wheel Washar</t>
  </si>
  <si>
    <t>Tyre change + HJ Brokery</t>
  </si>
  <si>
    <t>1Long March 12/9</t>
  </si>
  <si>
    <t>Mujahid alimran feright</t>
  </si>
  <si>
    <t>17/09</t>
  </si>
  <si>
    <t>Tetra Pack</t>
  </si>
  <si>
    <t>Gujranawal Inam</t>
  </si>
  <si>
    <t>ALI PETROLIUM(TKY-256 + C-9855)643+656</t>
  </si>
  <si>
    <t>TYRE PUNCHER + VEHCILE SERVICE</t>
  </si>
  <si>
    <t>SALEEM DRIVER ATTENDENCE 21/9/2019</t>
  </si>
  <si>
    <t>HASBATULLAH</t>
  </si>
  <si>
    <t>Gujrat Hazara Goods</t>
  </si>
  <si>
    <t>ALI PETROLIUM(97*598)</t>
  </si>
  <si>
    <t>MP3+HORN</t>
  </si>
  <si>
    <t>GENERATOR WORK</t>
  </si>
  <si>
    <t>GAFFAR MEDICINE</t>
  </si>
  <si>
    <t>H.J Brokery and Inaam</t>
  </si>
  <si>
    <t>Clutch Work</t>
  </si>
  <si>
    <t>Loading and Kanta</t>
  </si>
  <si>
    <t>17/10/2019</t>
  </si>
  <si>
    <t>Lahore Inam</t>
  </si>
  <si>
    <t>DIESEL FILTR</t>
  </si>
  <si>
    <t>GLASS +WATER BODY</t>
  </si>
  <si>
    <t>Ghosia Cusion maker</t>
  </si>
  <si>
    <t>LOADING 2000+KANTA 280</t>
  </si>
  <si>
    <t>Battery Acid</t>
  </si>
  <si>
    <t>Loading (return)</t>
  </si>
  <si>
    <t>wheel allignment</t>
  </si>
  <si>
    <t>Atta muhammad salary</t>
  </si>
  <si>
    <t>Loading 2100+kanta200</t>
  </si>
  <si>
    <t>ALI Petrolium(568*97)+Submit 85000</t>
  </si>
  <si>
    <t>Tyre puncher</t>
  </si>
  <si>
    <t>Previous ietm damage</t>
  </si>
  <si>
    <t xml:space="preserve">Asmat driver </t>
  </si>
  <si>
    <t>0</t>
  </si>
  <si>
    <t>Naeem Madam</t>
  </si>
  <si>
    <t>shahzad Fayaz</t>
  </si>
  <si>
    <t>cheaq recived</t>
  </si>
  <si>
    <t>Loading(return)</t>
  </si>
  <si>
    <t>Hyderabad Goods</t>
  </si>
  <si>
    <t>Ali Petrolium(97*622)</t>
  </si>
  <si>
    <t>Vehicle Service + Tyre Change</t>
  </si>
  <si>
    <t>Bashir Driver and Naveed Conductor</t>
  </si>
  <si>
    <t>loading 2100+Kanta150</t>
  </si>
  <si>
    <t>M Imran Good's</t>
  </si>
  <si>
    <t>Ashraf Driver Fare</t>
  </si>
  <si>
    <t>1Long March 15/9</t>
  </si>
  <si>
    <t>Shakki Cargo</t>
  </si>
  <si>
    <t>20/09</t>
  </si>
  <si>
    <t>Soother</t>
  </si>
  <si>
    <t>M.K AUTo+Catcher Gutkay</t>
  </si>
  <si>
    <t xml:space="preserve">Charger </t>
  </si>
  <si>
    <t>ADV from TKP347</t>
  </si>
  <si>
    <t>Altaf Driver</t>
  </si>
  <si>
    <t>Osama Driver Medicine</t>
  </si>
  <si>
    <t>Mushtaq Khrad bill 21/9</t>
  </si>
  <si>
    <t>ADV to TKJ 156</t>
  </si>
  <si>
    <t>ADV to TKP 347</t>
  </si>
  <si>
    <t>Surf</t>
  </si>
  <si>
    <t>ADV to TKW854 30K+TAF 356 30K</t>
  </si>
  <si>
    <t>Shoaib Driver Fare</t>
  </si>
  <si>
    <t>2 Long March 17/9</t>
  </si>
  <si>
    <t>Show chadar350+Container expen..</t>
  </si>
  <si>
    <t>Generator</t>
  </si>
  <si>
    <t>MirzaKhan17/9 8500+( Maqsood 2K+Pipe 900+Carin 500+Sindh Punjab 2500) 19/9+ Mushtaq khrad 1200 21/9</t>
  </si>
  <si>
    <t>ADV from</t>
  </si>
  <si>
    <t>Loading 900</t>
  </si>
  <si>
    <t>De sarhad Goods</t>
  </si>
  <si>
    <t>24/09</t>
  </si>
  <si>
    <t>Waqas Driver 14000+ Hafeez Driver 9000</t>
  </si>
  <si>
    <t>Loading 1900+ Kanta200</t>
  </si>
  <si>
    <t>Furqaan</t>
  </si>
  <si>
    <t xml:space="preserve">Car accident </t>
  </si>
  <si>
    <t>2 Long March 18/9</t>
  </si>
  <si>
    <t>ADV Comission of Parchon</t>
  </si>
  <si>
    <t>Fitnees+ Vehicle Service</t>
  </si>
  <si>
    <t>Hub work</t>
  </si>
  <si>
    <t>Loading+Kanta</t>
  </si>
  <si>
    <t>New Kashmir United</t>
  </si>
  <si>
    <t>Pay to karachi</t>
  </si>
  <si>
    <t>Hozrai seal</t>
  </si>
  <si>
    <t>Al Imran Petroleum (25ltr)</t>
  </si>
  <si>
    <t>Rakab+Clutch+Vehicle Service+Tyre Puncher</t>
  </si>
  <si>
    <t>Mehboob (D) + Maste ADV</t>
  </si>
  <si>
    <t>Imran Driver 21/09</t>
  </si>
  <si>
    <t>Maria Battery 25/9</t>
  </si>
  <si>
    <t>Pay to karachi cheaq</t>
  </si>
  <si>
    <t>Lifter</t>
  </si>
  <si>
    <t>TKU 856 MT Unloading</t>
  </si>
  <si>
    <t>Asif Driver Fare</t>
  </si>
  <si>
    <t>Gujranawala Inaam+Rice Inaam</t>
  </si>
  <si>
    <t>ADV comission to Al shams Cargo</t>
  </si>
  <si>
    <t>Break &amp; Hydrolic Pipe</t>
  </si>
  <si>
    <t>Rice</t>
  </si>
  <si>
    <t>Sheikhupura Inaam</t>
  </si>
  <si>
    <t>Chanak Patti</t>
  </si>
  <si>
    <t>ADV comission to Pak China</t>
  </si>
  <si>
    <t>Furqan Electricion</t>
  </si>
  <si>
    <t xml:space="preserve">Raees Driver </t>
  </si>
  <si>
    <t>charger</t>
  </si>
  <si>
    <t>Jabbar (D)</t>
  </si>
  <si>
    <t>Jabbar</t>
  </si>
  <si>
    <t>Custom+Kanta</t>
  </si>
  <si>
    <t>Scrap</t>
  </si>
  <si>
    <t>Gujranwala Inaam</t>
  </si>
  <si>
    <t>Parchoon Madoori</t>
  </si>
  <si>
    <t>1 Long March 19/9</t>
  </si>
  <si>
    <t>RS Cargo + Ahsan Mehmod Goods</t>
  </si>
  <si>
    <t>25/09+27/09</t>
  </si>
  <si>
    <t>ADV comission to Alshams Cargo+TKW115</t>
  </si>
  <si>
    <t>Bister</t>
  </si>
  <si>
    <t>Umer (D) 27/09/2019 attendence</t>
  </si>
  <si>
    <t xml:space="preserve"> loading</t>
  </si>
  <si>
    <t>Carpet</t>
  </si>
  <si>
    <t>Ashraf Khradi 25/9</t>
  </si>
  <si>
    <t xml:space="preserve">Umer and Qurban Driver </t>
  </si>
  <si>
    <t>WC</t>
  </si>
  <si>
    <t>Timming  mail</t>
  </si>
  <si>
    <t>Furqan Electrician bill 19/9</t>
  </si>
  <si>
    <t>M A Sulahri</t>
  </si>
  <si>
    <t>24/9/2019</t>
  </si>
  <si>
    <t xml:space="preserve">DieselFilter </t>
  </si>
  <si>
    <t>Zia ullah Driver</t>
  </si>
  <si>
    <t>Vehicle Service + Engine Foundation</t>
  </si>
  <si>
    <t>Saif ullah Driver</t>
  </si>
  <si>
    <t>Shahbaz Cleaner</t>
  </si>
  <si>
    <t>4Long March 20/9</t>
  </si>
  <si>
    <t>Unloading 2100+kanta200</t>
  </si>
  <si>
    <t>Hozeri Seal</t>
  </si>
  <si>
    <t>ADV to JU 2429</t>
  </si>
  <si>
    <t>Tyre change</t>
  </si>
  <si>
    <t>Tariq Medicine</t>
  </si>
  <si>
    <t>MushtaqKhrad21/9 +ShairKhan14K 26/9</t>
  </si>
  <si>
    <t>TKY656 21/9</t>
  </si>
  <si>
    <t>Geo Sultani</t>
  </si>
  <si>
    <t>MT loading</t>
  </si>
  <si>
    <t>Vehicle Service500+Tyre Puncher</t>
  </si>
  <si>
    <t xml:space="preserve">MT loading </t>
  </si>
  <si>
    <t>Hameed Driver</t>
  </si>
  <si>
    <t>3840 30/9/2019</t>
  </si>
  <si>
    <t>Show Chadar</t>
  </si>
  <si>
    <t>Head oil</t>
  </si>
  <si>
    <t xml:space="preserve">Shahzad Driver </t>
  </si>
  <si>
    <t xml:space="preserve">Murtaza Conductor </t>
  </si>
  <si>
    <t>Container Repairing Bill 21/09</t>
  </si>
  <si>
    <t>HJ 5000 EXTRA WEIGHT</t>
  </si>
  <si>
    <t>28/9/2019</t>
  </si>
  <si>
    <t>Shampoo</t>
  </si>
  <si>
    <t xml:space="preserve">Electricion+fake Note </t>
  </si>
  <si>
    <t>Union card+lifter</t>
  </si>
  <si>
    <t>ABID DRIVER+jALAL CLEANER</t>
  </si>
  <si>
    <t xml:space="preserve">MP3 </t>
  </si>
  <si>
    <t>Vehicle Service+Tyre change</t>
  </si>
  <si>
    <t xml:space="preserve">Awal Rehman Driver </t>
  </si>
  <si>
    <t>2Long March 21/9</t>
  </si>
  <si>
    <t>Shafee Driver 09/30/2019</t>
  </si>
  <si>
    <t>Mushtaq Khrad 21/9</t>
  </si>
  <si>
    <t>Loading2100+Kanta150</t>
  </si>
  <si>
    <t>Salt Seal</t>
  </si>
  <si>
    <t>Clutch Labor4600+Paid light</t>
  </si>
  <si>
    <t>Jaffar Driver</t>
  </si>
  <si>
    <t>Rana Shakeel</t>
  </si>
  <si>
    <t>Malik</t>
  </si>
  <si>
    <t>ADV to TKT 013</t>
  </si>
  <si>
    <t>Vehicle Service +Tyre Puncher 300</t>
  </si>
  <si>
    <t>MT Expence</t>
  </si>
  <si>
    <t>Farhan Driver</t>
  </si>
  <si>
    <t>Loadin</t>
  </si>
  <si>
    <t>Rubber viper 400+ Rikshaw fare</t>
  </si>
  <si>
    <t>Electricion200+ Vehicle Service</t>
  </si>
  <si>
    <t>Cooler Body 2/10</t>
  </si>
  <si>
    <t>1 Long March 24/9</t>
  </si>
  <si>
    <t>Mazdoori1430+Kanta280</t>
  </si>
  <si>
    <t>Pak Data Goods</t>
  </si>
  <si>
    <t>Masala</t>
  </si>
  <si>
    <t>Vehicle Repair+ Time Change</t>
  </si>
  <si>
    <t>Naeem Condactor Fare</t>
  </si>
  <si>
    <t>Break Boster2/10</t>
  </si>
  <si>
    <t>Shair Khan 26/9</t>
  </si>
  <si>
    <t>1Pair 2/10</t>
  </si>
  <si>
    <t>N A Chudray</t>
  </si>
  <si>
    <t>Super falkan</t>
  </si>
  <si>
    <t>/</t>
  </si>
  <si>
    <t>Vehicle Service + Engine lever 200</t>
  </si>
  <si>
    <t>Tanky Repaire</t>
  </si>
  <si>
    <t>ADV from TAF 356</t>
  </si>
  <si>
    <t>loading 2100+Kanta 280</t>
  </si>
  <si>
    <t>The sarhad Goods</t>
  </si>
  <si>
    <t>HJ bilty</t>
  </si>
  <si>
    <t>Colth</t>
  </si>
  <si>
    <t>Shaukat Driver</t>
  </si>
  <si>
    <t>chadar+Dieselpipe</t>
  </si>
  <si>
    <t>Gaffar driver +Raeed driver</t>
  </si>
  <si>
    <t>Mama Friends</t>
  </si>
  <si>
    <t>Fan</t>
  </si>
  <si>
    <t>Show chadar+Tyre Change</t>
  </si>
  <si>
    <t>1 Long March 1/10</t>
  </si>
  <si>
    <t>Loading 2K+comison+Kanta300</t>
  </si>
  <si>
    <t>ADV to JU2429</t>
  </si>
  <si>
    <t>Ryro wheel bearing</t>
  </si>
  <si>
    <t>Brick500+Gujranawala800</t>
  </si>
  <si>
    <t>ADV JU2429</t>
  </si>
  <si>
    <t>Jack Work</t>
  </si>
  <si>
    <t>Wali Daad Driver 10/2/2019</t>
  </si>
  <si>
    <t>Guard 27/9</t>
  </si>
  <si>
    <t>Engine Work +Fitness600</t>
  </si>
  <si>
    <t>Saleem Driver (2000)</t>
  </si>
  <si>
    <t>ADV from TAD256+TKE150+TKW556=15K+10K+10K</t>
  </si>
  <si>
    <t>Comission (Return)</t>
  </si>
  <si>
    <t>Loading LHR (return)</t>
  </si>
  <si>
    <t>Multan</t>
  </si>
  <si>
    <t>Vehicle Work</t>
  </si>
  <si>
    <t>ADV Sattar Driver (CA)</t>
  </si>
  <si>
    <t>Vehicle Service + Inaam</t>
  </si>
  <si>
    <t>Sabz Ali and naqeeb Driver 10/04/2019</t>
  </si>
  <si>
    <t>Naqeeb driver submit</t>
  </si>
  <si>
    <t>Yaqub</t>
  </si>
  <si>
    <t xml:space="preserve">Repaire in rasta </t>
  </si>
  <si>
    <t>Shafeeq Driver Attendence 26/9</t>
  </si>
  <si>
    <t>Center Patti 2/10</t>
  </si>
  <si>
    <t xml:space="preserve">Ajab Driver Salary 14000+bonus 6000 </t>
  </si>
  <si>
    <t>RAsta</t>
  </si>
  <si>
    <t>28/09/2019</t>
  </si>
  <si>
    <t>ASIF</t>
  </si>
  <si>
    <t>Vehicle Service+DieselFilter700</t>
  </si>
  <si>
    <t>Water Cooler &amp; Tyre Puncher</t>
  </si>
  <si>
    <t>Umer driver fare</t>
  </si>
  <si>
    <t>Nisar +Full Employe 26/9</t>
  </si>
  <si>
    <t xml:space="preserve">1Pair2/10+3 L.M 27/9 </t>
  </si>
  <si>
    <t>Ibrahim (444*110)</t>
  </si>
  <si>
    <t>Sadam + Nadir Salary</t>
  </si>
  <si>
    <t>Imran driver 2/10</t>
  </si>
  <si>
    <t>ADV from office</t>
  </si>
  <si>
    <t>Sundar</t>
  </si>
  <si>
    <t>AS Cargo</t>
  </si>
  <si>
    <t>Vehicle Service+Break Oil</t>
  </si>
  <si>
    <t>Clutch 5K+Mady Guard Pipe1100</t>
  </si>
  <si>
    <t>Sekhipour</t>
  </si>
  <si>
    <t>MT Fare</t>
  </si>
  <si>
    <t>Full Employee</t>
  </si>
  <si>
    <t>Tappa+Vehicle Service</t>
  </si>
  <si>
    <t>Battery acid + Dhakka</t>
  </si>
  <si>
    <t>Ishawand Gul rehman Driver</t>
  </si>
  <si>
    <t>Sdaqat Driver Account close</t>
  </si>
  <si>
    <t>1 Pair of Tyre 1/10</t>
  </si>
  <si>
    <t>Abid driver Fare</t>
  </si>
  <si>
    <t>H Chudray</t>
  </si>
  <si>
    <t>Carpet+ Al Imran 80Ltr</t>
  </si>
  <si>
    <t>Vehicle Service+Vehicle repairing</t>
  </si>
  <si>
    <t>Carpet+Guard</t>
  </si>
  <si>
    <t>15/10/2019</t>
  </si>
  <si>
    <t>Gujranawala Inam</t>
  </si>
  <si>
    <t>Vehicle Service+Tyre Punchar</t>
  </si>
  <si>
    <t>Husain Driver Salary</t>
  </si>
  <si>
    <t>Condecter Rent</t>
  </si>
  <si>
    <t>Charger Lite</t>
  </si>
  <si>
    <t>asif</t>
  </si>
  <si>
    <t>Viper</t>
  </si>
  <si>
    <t>Hameed Driver Medicine</t>
  </si>
  <si>
    <t xml:space="preserve">All Employee </t>
  </si>
  <si>
    <t>Washing Machine</t>
  </si>
  <si>
    <t>Parhoon Mazdoori</t>
  </si>
  <si>
    <t>Servie</t>
  </si>
  <si>
    <t>Water Jack 2/10</t>
  </si>
  <si>
    <t>Ghazi Driver</t>
  </si>
  <si>
    <t>Vehicle Service and Silicon</t>
  </si>
  <si>
    <t>AS cargo</t>
  </si>
  <si>
    <t>Jamal Munshiana</t>
  </si>
  <si>
    <t>Hafeez Driver</t>
  </si>
  <si>
    <t>Driver Fare Asif</t>
  </si>
  <si>
    <t>The Sarhad Goods</t>
  </si>
  <si>
    <t>ADV to TKP 330</t>
  </si>
  <si>
    <t>Thaska2200+Cable1200</t>
  </si>
  <si>
    <t>Vehicle Service+Milk loading 500</t>
  </si>
  <si>
    <t>Azeem Driver</t>
  </si>
  <si>
    <t>569</t>
  </si>
  <si>
    <t>58040</t>
  </si>
  <si>
    <r>
      <t>Mureed k 1K+Gatta 700 (</t>
    </r>
    <r>
      <rPr>
        <sz val="9.0"/>
      </rPr>
      <t>chai pani</t>
    </r>
    <r>
      <t>)</t>
    </r>
  </si>
  <si>
    <t>Zaheer Bilty</t>
  </si>
  <si>
    <t>Gatta</t>
  </si>
  <si>
    <t>455</t>
  </si>
  <si>
    <t>46410</t>
  </si>
  <si>
    <t>Gujranawala Inaam + HYD</t>
  </si>
  <si>
    <t>ADV to PT 00814</t>
  </si>
  <si>
    <t>Vehicle Repair</t>
  </si>
  <si>
    <t>Cargo 2/10</t>
  </si>
  <si>
    <t>Ashraf Kriadi 2/10/2019</t>
  </si>
  <si>
    <t>Lahore Anees+Parchon Commision</t>
  </si>
  <si>
    <t>Water Cooler</t>
  </si>
  <si>
    <t>ClutchPlates 2/10</t>
  </si>
  <si>
    <t>Anees</t>
  </si>
  <si>
    <t>Mureed K Inaam</t>
  </si>
  <si>
    <t>Vehicle Service500+Chadar300</t>
  </si>
  <si>
    <t>Ful Employee</t>
  </si>
  <si>
    <t>Ashraf Khiradi 2/10</t>
  </si>
  <si>
    <t>Cooler500+Container 500</t>
  </si>
  <si>
    <t>Vehicle Service+Tyre Puncher</t>
  </si>
  <si>
    <t>ADV to TKQ 347</t>
  </si>
  <si>
    <t>Guiad+Tyre</t>
  </si>
  <si>
    <t>Asif Driver Salary</t>
  </si>
  <si>
    <t>17/10</t>
  </si>
  <si>
    <t>Junaid Shezad Goods</t>
  </si>
  <si>
    <t>Vehicle Service500+Electrician300</t>
  </si>
  <si>
    <t>Loader+ Guard</t>
  </si>
  <si>
    <t>Haneef Driver +Ashraf Driver</t>
  </si>
  <si>
    <t>Driver Medicine</t>
  </si>
  <si>
    <t>14/10/2019</t>
  </si>
  <si>
    <t>Service</t>
  </si>
  <si>
    <t>Guiad</t>
  </si>
  <si>
    <t>Purchased Cell Phone</t>
  </si>
  <si>
    <t>2 Long March 2/9</t>
  </si>
  <si>
    <t>Fitness</t>
  </si>
  <si>
    <t>ADV from JU 2426</t>
  </si>
  <si>
    <t>Chips+Milk</t>
  </si>
  <si>
    <t>Vehicle Service 1K+Guard 600</t>
  </si>
  <si>
    <t>Vehicle repair+ adda brokery</t>
  </si>
  <si>
    <t>Shandar</t>
  </si>
  <si>
    <t>Adda Brokery</t>
  </si>
  <si>
    <t>Raheem Celender+Waqas Driver Salary</t>
  </si>
  <si>
    <t>Second Driver Medecian</t>
  </si>
  <si>
    <t>JU 2429 Cheaque RCVE</t>
  </si>
  <si>
    <t>Asif Driver+Sanwal Conductor</t>
  </si>
  <si>
    <t>2 Long March 3/10</t>
  </si>
  <si>
    <t>Adil Ramzan</t>
  </si>
  <si>
    <t>recived cheaq</t>
  </si>
  <si>
    <t>Spare Part</t>
  </si>
  <si>
    <t>Lahore Inam+Gatta Inam</t>
  </si>
  <si>
    <t>Asif Commission</t>
  </si>
  <si>
    <t>Shaukat Driver Salary</t>
  </si>
  <si>
    <t>clutch+Service+clutch bill karachi</t>
  </si>
  <si>
    <t>Feaz</t>
  </si>
  <si>
    <t xml:space="preserve">Fan </t>
  </si>
  <si>
    <t>ADV From P 1241</t>
  </si>
  <si>
    <t>Previous Bill</t>
  </si>
  <si>
    <t>Masti Driver</t>
  </si>
  <si>
    <t>ADV from TKL 382</t>
  </si>
  <si>
    <t>Ihtesham</t>
  </si>
  <si>
    <t>Hyd Inam+Lahore Inam</t>
  </si>
  <si>
    <t>Tyre Repair</t>
  </si>
  <si>
    <t>Lateef Driver Salary</t>
  </si>
  <si>
    <t>Haldi</t>
  </si>
  <si>
    <t>Riaz Condactor Fare Attendence 7/10/2019</t>
  </si>
  <si>
    <t>Vehicle Service500 + Guider500</t>
  </si>
  <si>
    <t>Sami ullah Condactor</t>
  </si>
  <si>
    <t>Ameer Alam</t>
  </si>
  <si>
    <t>Vehicle Repair 4780+Guard300</t>
  </si>
  <si>
    <t xml:space="preserve">Vehicle Repair </t>
  </si>
  <si>
    <t>Tariq Driver Salary</t>
  </si>
  <si>
    <t>Husain Driver Rent</t>
  </si>
  <si>
    <t>Haji</t>
  </si>
  <si>
    <t>Vehicle Servie</t>
  </si>
  <si>
    <t xml:space="preserve">Ahsaan Driver </t>
  </si>
  <si>
    <t>Jiway Sultan</t>
  </si>
  <si>
    <t>Vehicle Repair 5700+Service500</t>
  </si>
  <si>
    <t>Guard and Carpet</t>
  </si>
  <si>
    <t>Jack repaire</t>
  </si>
  <si>
    <t>NIL</t>
  </si>
  <si>
    <t>Kanta+Billty Seel+Parchon Commision+ADV TAF356+</t>
  </si>
  <si>
    <t>Chukedara+Union Card+</t>
  </si>
  <si>
    <t>Vehicle Repair+</t>
  </si>
  <si>
    <t>Pak Milat</t>
  </si>
  <si>
    <t>Hozari Seel</t>
  </si>
  <si>
    <t>A.K</t>
  </si>
  <si>
    <t>Kisan Goods</t>
  </si>
  <si>
    <t>Union Card</t>
  </si>
  <si>
    <t>Vehicle Service +Guard</t>
  </si>
  <si>
    <t>Ghazi Driver Fare</t>
  </si>
  <si>
    <t>21/10/2019</t>
  </si>
  <si>
    <t>Bowl</t>
  </si>
  <si>
    <t>Gujrat Hyderi Goods</t>
  </si>
  <si>
    <t>Service Contanier</t>
  </si>
  <si>
    <t>Vehicle Repair+ Guiad</t>
  </si>
  <si>
    <t>Shahzad Driver Salary</t>
  </si>
  <si>
    <t>Pak Dhata Goods</t>
  </si>
  <si>
    <t>Hydri Goods</t>
  </si>
  <si>
    <t>Gujranawala Inaam+Rice</t>
  </si>
  <si>
    <t>Commision</t>
  </si>
  <si>
    <t>Union Card+Vehicle Repair</t>
  </si>
  <si>
    <t>Gujranawala Inaam+HYD</t>
  </si>
  <si>
    <t>Vehicle repair 4500+Electrician 150</t>
  </si>
  <si>
    <t>Fitness+Insurance</t>
  </si>
  <si>
    <t>Amanat Comission</t>
  </si>
  <si>
    <t>Condactor Fare</t>
  </si>
  <si>
    <t>Lawa Friend</t>
  </si>
  <si>
    <t>Jouice</t>
  </si>
  <si>
    <t>Vehicle Service+Tyre Tube</t>
  </si>
  <si>
    <t>Gesar 4K +Union Card</t>
  </si>
  <si>
    <t xml:space="preserve">Tariq and Tayab driver </t>
  </si>
  <si>
    <t>Super Mianwali</t>
  </si>
  <si>
    <t>Karachi +Gujranawala Inaam</t>
  </si>
  <si>
    <t>Nauman Condactor</t>
  </si>
  <si>
    <t>Cooler</t>
  </si>
  <si>
    <t>22/10/2019</t>
  </si>
  <si>
    <t>Super Filekan Hazara</t>
  </si>
  <si>
    <t>Brinks</t>
  </si>
  <si>
    <t>Vehicle Service+Guard</t>
  </si>
  <si>
    <t>HYD Guider</t>
  </si>
  <si>
    <t>Crockry</t>
  </si>
  <si>
    <t>Hyd</t>
  </si>
  <si>
    <t>Parchoon Brokery</t>
  </si>
  <si>
    <t>Osama Driver</t>
  </si>
  <si>
    <t>Osama Fare</t>
  </si>
  <si>
    <t>Altaf Medicine</t>
  </si>
  <si>
    <t>Ahtesham Brother's</t>
  </si>
  <si>
    <t>Gull Rehman Salary</t>
  </si>
  <si>
    <t>Farhan Home Expense</t>
  </si>
  <si>
    <t>Saleem Driver</t>
  </si>
  <si>
    <t>1Long March 12/10</t>
  </si>
  <si>
    <t>Waliyat Broker</t>
  </si>
  <si>
    <t>Union Card+Tyre Punchar+Vehicle Repair</t>
  </si>
  <si>
    <t>Medician</t>
  </si>
  <si>
    <t>Faislabad Inaam</t>
  </si>
  <si>
    <t>Mehbob Driver</t>
  </si>
  <si>
    <t>Vehicle Fitness</t>
  </si>
  <si>
    <t>Shabir Medicine400+Charger</t>
  </si>
  <si>
    <t>21/10</t>
  </si>
  <si>
    <t>Faisal Driver</t>
  </si>
  <si>
    <t>Crockery Seal</t>
  </si>
  <si>
    <t>ibrahim</t>
  </si>
  <si>
    <t>1 Long March 12/9</t>
  </si>
  <si>
    <t>Gujranawala Inaam+ HYD</t>
  </si>
  <si>
    <t>Side Cooler+Clutch</t>
  </si>
  <si>
    <t>Union Card+Guard</t>
  </si>
  <si>
    <t>Shoaib condactor</t>
  </si>
  <si>
    <t>Al Imran.</t>
  </si>
  <si>
    <t>Silkot Inam</t>
  </si>
  <si>
    <t>TKy-656 Container unloading</t>
  </si>
  <si>
    <t>Filter+Electretion+Pip+Union Card</t>
  </si>
  <si>
    <t>Extra Inaam</t>
  </si>
  <si>
    <t>Marble 1500+Parchoon3000 Comission</t>
  </si>
  <si>
    <t>Driver 9000+Naveed conductor 8000</t>
  </si>
  <si>
    <t>Attar Khan</t>
  </si>
  <si>
    <t>Rana Brothers Goods</t>
  </si>
  <si>
    <t>Marbal Commision+Parchon Commision</t>
  </si>
  <si>
    <t>Naqeeb Salary</t>
  </si>
  <si>
    <t>Naqqeb Fare</t>
  </si>
  <si>
    <t>Hozari</t>
  </si>
  <si>
    <t>Driver Fare</t>
  </si>
  <si>
    <t>Waseem</t>
  </si>
  <si>
    <t>Laliani Color</t>
  </si>
  <si>
    <t>Anees Brooker</t>
  </si>
  <si>
    <t>Ibrahim Diesel (520*114)</t>
  </si>
  <si>
    <t xml:space="preserve">ADV Diesel </t>
  </si>
  <si>
    <t>Electretion</t>
  </si>
  <si>
    <t>16/10</t>
  </si>
  <si>
    <t xml:space="preserve">Vehicle Inam </t>
  </si>
  <si>
    <t>TKL630 40K +PT0081 20K+ Amanat Com 500</t>
  </si>
  <si>
    <t>Hyderi Goods</t>
  </si>
  <si>
    <t>Vehicle Service+vehicle Repair</t>
  </si>
  <si>
    <t>Union Card+Show Cloth</t>
  </si>
  <si>
    <t>Tariq Driver AdV Taken</t>
  </si>
  <si>
    <t>Medecian</t>
  </si>
  <si>
    <t xml:space="preserve">Inaam </t>
  </si>
  <si>
    <t>Marble Comission</t>
  </si>
  <si>
    <t>Asmat driver</t>
  </si>
  <si>
    <t>Hameed Driver Fare</t>
  </si>
  <si>
    <t>Rana Brother's Goods</t>
  </si>
  <si>
    <t>Parchon Commision+Marbal Commision</t>
  </si>
  <si>
    <t>vehicle Repair</t>
  </si>
  <si>
    <t>Cloth Sell</t>
  </si>
  <si>
    <t>23</t>
  </si>
  <si>
    <t>AL Imran.</t>
  </si>
  <si>
    <t>Aman Driver Salary</t>
  </si>
  <si>
    <t>1Long March 17/10</t>
  </si>
  <si>
    <t>Feruz Watwa</t>
  </si>
  <si>
    <t>Karwan Goods</t>
  </si>
  <si>
    <t>union card</t>
  </si>
  <si>
    <t>Hozrai</t>
  </si>
  <si>
    <t>TKC 279</t>
  </si>
  <si>
    <t>Sher</t>
  </si>
  <si>
    <t xml:space="preserve">New Gujranawala </t>
  </si>
  <si>
    <t>Amjad Brothers</t>
  </si>
  <si>
    <t>Baba Fareed</t>
  </si>
  <si>
    <t xml:space="preserve">Pak China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</si>
</sst>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7">
    <numFmt numFmtId="164" formatCode="d&quot;-&quot;mmm"/>
    <numFmt numFmtId="165" formatCode="mm/dd/yyyy"/>
    <numFmt numFmtId="166" formatCode="m/d/yyyy"/>
    <numFmt numFmtId="167" formatCode="#,##,###"/>
    <numFmt numFmtId="168" formatCode="mm/dd"/>
    <numFmt numFmtId="169" formatCode="m/d"/>
    <numFmt numFmtId="170" formatCode="d-mmm"/>
  </numFmts>
  <fonts count="36">
    <font>
      <sz val="10.0"/>
      <color rgb="FF000000"/>
      <name val="Arial"/>
    </font>
    <font>
      <sz val="14.0"/>
      <color rgb="FF000000"/>
      <name val="Calibri"/>
    </font>
    <font>
      <b/>
      <sz val="13.0"/>
      <color theme="1"/>
      <name val="Calibri"/>
    </font>
    <font>
      <sz val="11.0"/>
      <color theme="1"/>
      <name val="Calibri"/>
    </font>
    <font/>
    <font>
      <color theme="1"/>
      <name val="Arial"/>
    </font>
    <font>
      <sz val="24.0"/>
      <color rgb="FF000000"/>
      <name val="Calibri"/>
    </font>
    <font>
      <sz val="13.0"/>
      <color theme="1"/>
      <name val="Arial"/>
    </font>
    <font>
      <sz val="10.0"/>
      <color rgb="FF000000"/>
      <name val="Calibri"/>
    </font>
    <font>
      <sz val="15.0"/>
      <color rgb="FF000000"/>
      <name val="Calibri"/>
    </font>
    <font>
      <sz val="13.0"/>
      <color rgb="FF000000"/>
      <name val="Calibri"/>
    </font>
    <font>
      <sz val="13.0"/>
      <color rgb="FF34A853"/>
      <name val="Calibri"/>
    </font>
    <font>
      <sz val="13.0"/>
      <color rgb="FF548235"/>
      <name val="Calibri"/>
    </font>
    <font>
      <sz val="13.0"/>
      <color theme="1"/>
      <name val="Calibri"/>
    </font>
    <font>
      <b/>
      <sz val="13.0"/>
      <color theme="1"/>
      <name val="Arial"/>
    </font>
    <font>
      <b/>
      <sz val="18.0"/>
      <color theme="1"/>
      <name val="Arial"/>
    </font>
    <font>
      <sz val="11.0"/>
      <color rgb="FF000000"/>
      <name val="Calibri"/>
    </font>
    <font>
      <b/>
      <sz val="14.0"/>
      <color theme="1"/>
      <name val="Calibri"/>
    </font>
    <font>
      <b/>
      <sz val="13.0"/>
      <color rgb="FF000000"/>
      <name val="Calibri"/>
    </font>
    <font>
      <sz val="18.0"/>
      <color rgb="FF000000"/>
      <name val="Calibri"/>
    </font>
    <font>
      <sz val="18.0"/>
      <color theme="1"/>
      <name val="Arial"/>
    </font>
    <font>
      <sz val="14.0"/>
      <color theme="1"/>
      <name val="Calibri"/>
    </font>
    <font>
      <b/>
      <sz val="18.0"/>
      <color theme="1"/>
      <name val="Calibri"/>
    </font>
    <font>
      <sz val="11.0"/>
      <color rgb="FF34A853"/>
      <name val="Calibri"/>
    </font>
    <font>
      <sz val="13.0"/>
      <color rgb="FF305496"/>
      <name val="Calibri"/>
    </font>
    <font>
      <sz val="13.0"/>
      <color rgb="FF1F4E78"/>
      <name val="Calibri"/>
    </font>
    <font>
      <sz val="9.0"/>
      <color rgb="FF000000"/>
      <name val="Calibri"/>
    </font>
    <font>
      <sz val="13.0"/>
      <color rgb="FF7030A0"/>
      <name val="Calibri"/>
    </font>
    <font>
      <sz val="13.0"/>
      <color rgb="FF0000FF"/>
      <name val="Calibri"/>
    </font>
    <font>
      <sz val="11.0"/>
      <color theme="7"/>
      <name val="Calibri"/>
    </font>
    <font>
      <sz val="11.0"/>
      <color theme="1"/>
      <name val="Arial"/>
    </font>
    <font>
      <sz val="11.0"/>
      <color rgb="FF134F5C"/>
      <name val="Calibri"/>
    </font>
    <font>
      <sz val="11.0"/>
      <color rgb="FF548235"/>
      <name val="Calibri"/>
    </font>
    <font>
      <sz val="11.0"/>
      <color rgb="FF46BDC6"/>
      <name val="Calibri"/>
    </font>
    <font>
      <sz val="10.0"/>
      <color theme="1"/>
      <name val="Arial"/>
    </font>
    <font>
      <sz val="9.0"/>
      <color theme="1"/>
      <name val="Calibri"/>
    </font>
  </fonts>
  <fills count="20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46BDC6"/>
        <bgColor rgb="FF46BDC6"/>
      </patternFill>
    </fill>
    <fill>
      <patternFill patternType="solid">
        <fgColor rgb="FFD0CECE"/>
        <bgColor rgb="FFD0CECE"/>
      </patternFill>
    </fill>
    <fill>
      <patternFill patternType="solid">
        <fgColor rgb="FF666666"/>
        <bgColor rgb="FF666666"/>
      </patternFill>
    </fill>
    <fill>
      <patternFill patternType="solid">
        <fgColor rgb="FFFFEB9C"/>
        <bgColor rgb="FFFFEB9C"/>
      </patternFill>
    </fill>
    <fill>
      <patternFill patternType="solid">
        <fgColor rgb="FFD9E1F2"/>
        <bgColor rgb="FFD9E1F2"/>
      </patternFill>
    </fill>
    <fill>
      <patternFill patternType="solid">
        <fgColor rgb="FFFCE4D6"/>
        <bgColor rgb="FFFCE4D6"/>
      </patternFill>
    </fill>
    <fill>
      <patternFill patternType="solid">
        <fgColor rgb="FFB4C6E7"/>
        <bgColor rgb="FFB4C6E7"/>
      </patternFill>
    </fill>
    <fill>
      <patternFill patternType="solid">
        <fgColor theme="9"/>
        <bgColor theme="9"/>
      </patternFill>
    </fill>
    <fill>
      <patternFill patternType="solid">
        <fgColor rgb="FFB6D7A8"/>
        <bgColor rgb="FFB6D7A8"/>
      </patternFill>
    </fill>
    <fill>
      <patternFill patternType="solid">
        <fgColor rgb="FFC6EFCE"/>
        <bgColor rgb="FFC6EFCE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rgb="FFDDEBF7"/>
        <bgColor rgb="FFDDEBF7"/>
      </patternFill>
    </fill>
    <fill>
      <patternFill patternType="solid">
        <fgColor rgb="FF6FA8DC"/>
        <bgColor rgb="FF6FA8DC"/>
      </patternFill>
    </fill>
    <fill>
      <patternFill patternType="solid">
        <fgColor rgb="FF757171"/>
        <bgColor rgb="FF757171"/>
      </patternFill>
    </fill>
  </fills>
  <borders count="23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35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vertical="center" wrapText="1"/>
    </xf>
    <xf borderId="1" fillId="0" fontId="2" numFmtId="0" xfId="0" applyAlignment="1" applyBorder="1" applyFont="1">
      <alignment horizontal="center" readingOrder="0"/>
    </xf>
    <xf borderId="0" fillId="0" fontId="3" numFmtId="0" xfId="0" applyFont="1"/>
    <xf borderId="2" fillId="0" fontId="4" numFmtId="0" xfId="0" applyBorder="1" applyFont="1"/>
    <xf borderId="0" fillId="0" fontId="5" numFmtId="164" xfId="0" applyFont="1" applyNumberFormat="1"/>
    <xf borderId="3" fillId="0" fontId="4" numFmtId="0" xfId="0" applyBorder="1" applyFont="1"/>
    <xf borderId="0" fillId="2" fontId="6" numFmtId="0" xfId="0" applyAlignment="1" applyFont="1">
      <alignment horizontal="center" readingOrder="0" shrinkToFit="0" vertical="center" wrapText="1"/>
    </xf>
    <xf borderId="0" fillId="0" fontId="7" numFmtId="0" xfId="0" applyAlignment="1" applyFont="1">
      <alignment horizontal="center" vertical="center"/>
    </xf>
    <xf borderId="0" fillId="2" fontId="1" numFmtId="0" xfId="0" applyAlignment="1" applyFont="1">
      <alignment horizontal="center" readingOrder="0" shrinkToFit="0" vertical="center" wrapText="1"/>
    </xf>
    <xf borderId="0" fillId="0" fontId="5" numFmtId="164" xfId="0" applyAlignment="1" applyFont="1" applyNumberFormat="1">
      <alignment horizontal="center" vertical="center"/>
    </xf>
    <xf borderId="0" fillId="2" fontId="8" numFmtId="164" xfId="0" applyAlignment="1" applyFont="1" applyNumberFormat="1">
      <alignment horizontal="center" readingOrder="0" shrinkToFit="0" vertical="center" wrapText="1"/>
    </xf>
    <xf borderId="0" fillId="0" fontId="5" numFmtId="0" xfId="0" applyAlignment="1" applyFont="1">
      <alignment horizontal="center" vertical="center"/>
    </xf>
    <xf borderId="0" fillId="2" fontId="8" numFmtId="0" xfId="0" applyAlignment="1" applyFont="1">
      <alignment horizontal="center" readingOrder="0" shrinkToFit="0" vertical="center" wrapText="1"/>
    </xf>
    <xf borderId="0" fillId="0" fontId="5" numFmtId="0" xfId="0" applyAlignment="1" applyFont="1">
      <alignment horizontal="center"/>
    </xf>
    <xf borderId="4" fillId="3" fontId="9" numFmtId="0" xfId="0" applyAlignment="1" applyBorder="1" applyFill="1" applyFont="1">
      <alignment horizontal="center" readingOrder="0" shrinkToFit="0" vertical="center" wrapText="1"/>
    </xf>
    <xf borderId="5" fillId="3" fontId="9" numFmtId="0" xfId="0" applyAlignment="1" applyBorder="1" applyFont="1">
      <alignment horizontal="center" readingOrder="0" shrinkToFit="0" vertical="center" wrapText="1"/>
    </xf>
    <xf borderId="6" fillId="4" fontId="10" numFmtId="0" xfId="0" applyAlignment="1" applyBorder="1" applyFill="1" applyFont="1">
      <alignment readingOrder="0" shrinkToFit="0" vertical="bottom" wrapText="0"/>
    </xf>
    <xf borderId="6" fillId="4" fontId="11" numFmtId="164" xfId="0" applyAlignment="1" applyBorder="1" applyFont="1" applyNumberFormat="1">
      <alignment readingOrder="0" shrinkToFit="0" vertical="bottom" wrapText="0"/>
    </xf>
    <xf borderId="6" fillId="0" fontId="10" numFmtId="0" xfId="0" applyAlignment="1" applyBorder="1" applyFont="1">
      <alignment horizontal="center" readingOrder="0" shrinkToFit="0" vertical="center" wrapText="0"/>
    </xf>
    <xf borderId="6" fillId="4" fontId="11" numFmtId="164" xfId="0" applyAlignment="1" applyBorder="1" applyFont="1" applyNumberFormat="1">
      <alignment horizontal="right" readingOrder="0" shrinkToFit="0" vertical="bottom" wrapText="0"/>
    </xf>
    <xf borderId="6" fillId="4" fontId="12" numFmtId="164" xfId="0" applyAlignment="1" applyBorder="1" applyFont="1" applyNumberFormat="1">
      <alignment horizontal="right" readingOrder="0" shrinkToFit="0" vertical="bottom" wrapText="0"/>
    </xf>
    <xf borderId="6" fillId="4" fontId="7" numFmtId="0" xfId="0" applyAlignment="1" applyBorder="1" applyFont="1">
      <alignment readingOrder="0"/>
    </xf>
    <xf borderId="6" fillId="4" fontId="11" numFmtId="164" xfId="0" applyAlignment="1" applyBorder="1" applyFont="1" applyNumberFormat="1">
      <alignment horizontal="right" readingOrder="0" shrinkToFit="0" vertical="bottom" wrapText="0"/>
    </xf>
    <xf borderId="6" fillId="4" fontId="10" numFmtId="0" xfId="0" applyAlignment="1" applyBorder="1" applyFont="1">
      <alignment readingOrder="0" shrinkToFit="0" vertical="bottom" wrapText="0"/>
    </xf>
    <xf borderId="6" fillId="4" fontId="13" numFmtId="0" xfId="0" applyAlignment="1" applyBorder="1" applyFont="1">
      <alignment readingOrder="0"/>
    </xf>
    <xf borderId="0" fillId="0" fontId="14" numFmtId="0" xfId="0" applyAlignment="1" applyFont="1">
      <alignment horizontal="center" readingOrder="0"/>
    </xf>
    <xf borderId="7" fillId="0" fontId="15" numFmtId="164" xfId="0" applyAlignment="1" applyBorder="1" applyFont="1" applyNumberFormat="1">
      <alignment horizontal="center" readingOrder="0" vertical="center"/>
    </xf>
    <xf borderId="0" fillId="0" fontId="16" numFmtId="0" xfId="0" applyAlignment="1" applyFont="1">
      <alignment readingOrder="0" shrinkToFit="0" vertical="bottom" wrapText="0"/>
    </xf>
    <xf borderId="8" fillId="0" fontId="4" numFmtId="0" xfId="0" applyBorder="1" applyFont="1"/>
    <xf borderId="6" fillId="0" fontId="5" numFmtId="0" xfId="0" applyAlignment="1" applyBorder="1" applyFont="1">
      <alignment readingOrder="0"/>
    </xf>
    <xf borderId="5" fillId="0" fontId="4" numFmtId="0" xfId="0" applyBorder="1" applyFont="1"/>
    <xf borderId="1" fillId="0" fontId="15" numFmtId="164" xfId="0" applyAlignment="1" applyBorder="1" applyFont="1" applyNumberFormat="1">
      <alignment readingOrder="0"/>
    </xf>
    <xf borderId="6" fillId="0" fontId="16" numFmtId="0" xfId="0" applyAlignment="1" applyBorder="1" applyFont="1">
      <alignment readingOrder="0" shrinkToFit="0" vertical="bottom" wrapText="0"/>
    </xf>
    <xf borderId="1" fillId="0" fontId="15" numFmtId="0" xfId="0" applyAlignment="1" applyBorder="1" applyFont="1">
      <alignment readingOrder="0"/>
    </xf>
    <xf borderId="0" fillId="0" fontId="5" numFmtId="165" xfId="0" applyAlignment="1" applyFont="1" applyNumberFormat="1">
      <alignment readingOrder="0"/>
    </xf>
    <xf borderId="6" fillId="0" fontId="5" numFmtId="49" xfId="0" applyAlignment="1" applyBorder="1" applyFont="1" applyNumberFormat="1">
      <alignment readingOrder="0"/>
    </xf>
    <xf borderId="0" fillId="3" fontId="16" numFmtId="0" xfId="0" applyAlignment="1" applyFont="1">
      <alignment horizontal="center" readingOrder="0" shrinkToFit="0" vertical="center" wrapText="1"/>
    </xf>
    <xf borderId="6" fillId="0" fontId="5" numFmtId="0" xfId="0" applyBorder="1" applyFont="1"/>
    <xf borderId="0" fillId="3" fontId="1" numFmtId="164" xfId="0" applyAlignment="1" applyFont="1" applyNumberFormat="1">
      <alignment horizontal="center" readingOrder="0" shrinkToFit="0" vertical="center" wrapText="1"/>
    </xf>
    <xf borderId="0" fillId="3" fontId="1" numFmtId="164" xfId="0" applyAlignment="1" applyFont="1" applyNumberFormat="1">
      <alignment horizontal="center" readingOrder="0" shrinkToFit="0" vertical="center" wrapText="1"/>
    </xf>
    <xf borderId="6" fillId="0" fontId="5" numFmtId="0" xfId="0" applyAlignment="1" applyBorder="1" applyFont="1">
      <alignment horizontal="center" readingOrder="0"/>
    </xf>
    <xf borderId="0" fillId="3" fontId="1" numFmtId="0" xfId="0" applyAlignment="1" applyFont="1">
      <alignment horizontal="center" readingOrder="0" shrinkToFit="0" vertical="center" wrapText="1"/>
    </xf>
    <xf borderId="6" fillId="0" fontId="5" numFmtId="0" xfId="0" applyAlignment="1" applyBorder="1" applyFont="1">
      <alignment horizontal="center"/>
    </xf>
    <xf borderId="0" fillId="5" fontId="17" numFmtId="0" xfId="0" applyAlignment="1" applyFill="1" applyFont="1">
      <alignment horizontal="center" shrinkToFit="0" vertical="center" wrapText="1"/>
    </xf>
    <xf borderId="0" fillId="6" fontId="17" numFmtId="0" xfId="0" applyAlignment="1" applyFill="1" applyFont="1">
      <alignment horizontal="center" shrinkToFit="0" vertical="center" wrapText="1"/>
    </xf>
    <xf borderId="0" fillId="0" fontId="5" numFmtId="49" xfId="0" applyFont="1" applyNumberFormat="1"/>
    <xf borderId="0" fillId="7" fontId="10" numFmtId="0" xfId="0" applyAlignment="1" applyFill="1" applyFont="1">
      <alignment horizontal="center" readingOrder="0" shrinkToFit="0" vertical="center" wrapText="1"/>
    </xf>
    <xf borderId="6" fillId="0" fontId="5" numFmtId="165" xfId="0" applyAlignment="1" applyBorder="1" applyFont="1" applyNumberFormat="1">
      <alignment readingOrder="0"/>
    </xf>
    <xf borderId="0" fillId="8" fontId="18" numFmtId="0" xfId="0" applyAlignment="1" applyFill="1" applyFont="1">
      <alignment horizontal="center" readingOrder="0" shrinkToFit="0" vertical="center" wrapText="1"/>
    </xf>
    <xf borderId="9" fillId="9" fontId="16" numFmtId="164" xfId="0" applyAlignment="1" applyBorder="1" applyFill="1" applyFont="1" applyNumberFormat="1">
      <alignment horizontal="center" readingOrder="0" shrinkToFit="0" vertical="center" wrapText="1"/>
    </xf>
    <xf borderId="0" fillId="9" fontId="16" numFmtId="0" xfId="0" applyAlignment="1" applyFont="1">
      <alignment horizontal="center" readingOrder="0" shrinkToFit="0" vertical="center" wrapText="1"/>
    </xf>
    <xf borderId="6" fillId="0" fontId="5" numFmtId="165" xfId="0" applyAlignment="1" applyBorder="1" applyFont="1" applyNumberFormat="1">
      <alignment horizontal="center" readingOrder="0"/>
    </xf>
    <xf borderId="1" fillId="9" fontId="16" numFmtId="0" xfId="0" applyAlignment="1" applyBorder="1" applyFont="1">
      <alignment horizontal="center" readingOrder="0" shrinkToFit="0" vertical="center" wrapText="1"/>
    </xf>
    <xf borderId="0" fillId="9" fontId="8" numFmtId="0" xfId="0" applyAlignment="1" applyFont="1">
      <alignment horizontal="center" readingOrder="0" shrinkToFit="0" vertical="center" wrapText="1"/>
    </xf>
    <xf borderId="10" fillId="9" fontId="16" numFmtId="0" xfId="0" applyAlignment="1" applyBorder="1" applyFont="1">
      <alignment horizontal="center" readingOrder="0" shrinkToFit="0" vertical="center" wrapText="1"/>
    </xf>
    <xf borderId="6" fillId="0" fontId="5" numFmtId="166" xfId="0" applyAlignment="1" applyBorder="1" applyFont="1" applyNumberFormat="1">
      <alignment readingOrder="0"/>
    </xf>
    <xf borderId="5" fillId="10" fontId="16" numFmtId="164" xfId="0" applyAlignment="1" applyBorder="1" applyFill="1" applyFont="1" applyNumberFormat="1">
      <alignment horizontal="center" readingOrder="0" shrinkToFit="0" vertical="center" wrapText="1"/>
    </xf>
    <xf borderId="5" fillId="10" fontId="16" numFmtId="0" xfId="0" applyAlignment="1" applyBorder="1" applyFont="1">
      <alignment horizontal="center" readingOrder="0" shrinkToFit="0" vertical="center" wrapText="1"/>
    </xf>
    <xf borderId="4" fillId="4" fontId="7" numFmtId="0" xfId="0" applyAlignment="1" applyBorder="1" applyFont="1">
      <alignment readingOrder="0"/>
    </xf>
    <xf borderId="4" fillId="4" fontId="11" numFmtId="164" xfId="0" applyAlignment="1" applyBorder="1" applyFont="1" applyNumberFormat="1">
      <alignment horizontal="right" readingOrder="0" shrinkToFit="0" vertical="bottom" wrapText="0"/>
    </xf>
    <xf borderId="5" fillId="11" fontId="10" numFmtId="0" xfId="0" applyAlignment="1" applyBorder="1" applyFill="1" applyFont="1">
      <alignment horizontal="center" readingOrder="0" shrinkToFit="0" vertical="center" wrapText="1"/>
    </xf>
    <xf borderId="4" fillId="0" fontId="10" numFmtId="0" xfId="0" applyAlignment="1" applyBorder="1" applyFont="1">
      <alignment horizontal="center" readingOrder="0" shrinkToFit="0" vertical="center" wrapText="0"/>
    </xf>
    <xf borderId="11" fillId="4" fontId="15" numFmtId="0" xfId="0" applyAlignment="1" applyBorder="1" applyFont="1">
      <alignment readingOrder="0"/>
    </xf>
    <xf borderId="12" fillId="0" fontId="4" numFmtId="0" xfId="0" applyBorder="1" applyFont="1"/>
    <xf borderId="13" fillId="0" fontId="19" numFmtId="0" xfId="0" applyAlignment="1" applyBorder="1" applyFont="1">
      <alignment horizontal="center" readingOrder="0" shrinkToFit="0" vertical="center" wrapText="0"/>
    </xf>
    <xf borderId="5" fillId="11" fontId="16" numFmtId="0" xfId="0" applyAlignment="1" applyBorder="1" applyFont="1">
      <alignment horizontal="center" readingOrder="0" shrinkToFit="0" vertical="center" wrapText="1"/>
    </xf>
    <xf borderId="13" fillId="0" fontId="20" numFmtId="0" xfId="0" applyAlignment="1" applyBorder="1" applyFont="1">
      <alignment horizontal="center" vertical="center"/>
    </xf>
    <xf borderId="14" fillId="0" fontId="20" numFmtId="0" xfId="0" applyAlignment="1" applyBorder="1" applyFont="1">
      <alignment horizontal="center" vertical="center"/>
    </xf>
    <xf borderId="0" fillId="4" fontId="5" numFmtId="0" xfId="0" applyFont="1"/>
    <xf borderId="4" fillId="3" fontId="16" numFmtId="0" xfId="0" applyAlignment="1" applyBorder="1" applyFont="1">
      <alignment horizontal="center" readingOrder="0" shrinkToFit="0" vertical="center" wrapText="1"/>
    </xf>
    <xf borderId="15" fillId="4" fontId="5" numFmtId="0" xfId="0" applyBorder="1" applyFont="1"/>
    <xf borderId="5" fillId="3" fontId="1" numFmtId="164" xfId="0" applyAlignment="1" applyBorder="1" applyFont="1" applyNumberFormat="1">
      <alignment horizontal="center" readingOrder="0" shrinkToFit="0" vertical="center" wrapText="1"/>
    </xf>
    <xf borderId="16" fillId="0" fontId="4" numFmtId="0" xfId="0" applyBorder="1" applyFont="1"/>
    <xf borderId="5" fillId="3" fontId="1" numFmtId="164" xfId="0" applyAlignment="1" applyBorder="1" applyFont="1" applyNumberFormat="1">
      <alignment horizontal="center" readingOrder="0" shrinkToFit="0" vertical="center" wrapText="1"/>
    </xf>
    <xf borderId="17" fillId="0" fontId="2" numFmtId="0" xfId="0" applyAlignment="1" applyBorder="1" applyFont="1">
      <alignment readingOrder="0"/>
    </xf>
    <xf borderId="5" fillId="3" fontId="1" numFmtId="0" xfId="0" applyAlignment="1" applyBorder="1" applyFont="1">
      <alignment horizontal="center" readingOrder="0" shrinkToFit="0" vertical="center" wrapText="1"/>
    </xf>
    <xf borderId="18" fillId="0" fontId="2" numFmtId="0" xfId="0" applyAlignment="1" applyBorder="1" applyFont="1">
      <alignment readingOrder="0"/>
    </xf>
    <xf borderId="0" fillId="0" fontId="5" numFmtId="0" xfId="0" applyAlignment="1" applyFont="1">
      <alignment readingOrder="0"/>
    </xf>
    <xf borderId="15" fillId="4" fontId="13" numFmtId="0" xfId="0" applyAlignment="1" applyBorder="1" applyFont="1">
      <alignment readingOrder="0"/>
    </xf>
    <xf borderId="0" fillId="0" fontId="5" numFmtId="49" xfId="0" applyAlignment="1" applyFont="1" applyNumberFormat="1">
      <alignment readingOrder="0"/>
    </xf>
    <xf borderId="18" fillId="0" fontId="4" numFmtId="0" xfId="0" applyBorder="1" applyFont="1"/>
    <xf borderId="17" fillId="0" fontId="13" numFmtId="167" xfId="0" applyBorder="1" applyFont="1" applyNumberFormat="1"/>
    <xf borderId="17" fillId="0" fontId="13" numFmtId="167" xfId="0" applyAlignment="1" applyBorder="1" applyFont="1" applyNumberFormat="1">
      <alignment readingOrder="0"/>
    </xf>
    <xf borderId="3" fillId="5" fontId="17" numFmtId="0" xfId="0" applyAlignment="1" applyBorder="1" applyFont="1">
      <alignment horizontal="center" shrinkToFit="0" vertical="center" wrapText="1"/>
    </xf>
    <xf borderId="15" fillId="4" fontId="21" numFmtId="0" xfId="0" applyAlignment="1" applyBorder="1" applyFont="1">
      <alignment readingOrder="0" vertical="center"/>
    </xf>
    <xf borderId="17" fillId="0" fontId="21" numFmtId="167" xfId="0" applyBorder="1" applyFont="1" applyNumberFormat="1"/>
    <xf borderId="17" fillId="0" fontId="22" numFmtId="167" xfId="0" applyAlignment="1" applyBorder="1" applyFont="1" applyNumberFormat="1">
      <alignment readingOrder="0"/>
    </xf>
    <xf borderId="6" fillId="5" fontId="17" numFmtId="0" xfId="0" applyAlignment="1" applyBorder="1" applyFont="1">
      <alignment horizontal="center" readingOrder="0" shrinkToFit="0" vertical="center" wrapText="1"/>
    </xf>
    <xf borderId="0" fillId="4" fontId="13" numFmtId="0" xfId="0" applyFont="1"/>
    <xf borderId="0" fillId="0" fontId="13" numFmtId="0" xfId="0" applyFont="1"/>
    <xf borderId="6" fillId="5" fontId="17" numFmtId="0" xfId="0" applyAlignment="1" applyBorder="1" applyFont="1">
      <alignment horizontal="center" shrinkToFit="0" vertical="center" wrapText="1"/>
    </xf>
    <xf borderId="8" fillId="3" fontId="1" numFmtId="0" xfId="0" applyAlignment="1" applyBorder="1" applyFont="1">
      <alignment horizontal="center" readingOrder="0" shrinkToFit="0" vertical="center" wrapText="1"/>
    </xf>
    <xf borderId="7" fillId="3" fontId="1" numFmtId="0" xfId="0" applyAlignment="1" applyBorder="1" applyFont="1">
      <alignment horizontal="center" readingOrder="0" shrinkToFit="0" vertical="center" wrapText="1"/>
    </xf>
    <xf borderId="4" fillId="7" fontId="10" numFmtId="0" xfId="0" applyAlignment="1" applyBorder="1" applyFont="1">
      <alignment horizontal="center" readingOrder="0" shrinkToFit="0" vertical="center" wrapText="1"/>
    </xf>
    <xf borderId="7" fillId="12" fontId="1" numFmtId="0" xfId="0" applyAlignment="1" applyBorder="1" applyFill="1" applyFont="1">
      <alignment horizontal="center" readingOrder="0" shrinkToFit="0" vertical="center" wrapText="1"/>
    </xf>
    <xf borderId="4" fillId="8" fontId="18" numFmtId="0" xfId="0" applyAlignment="1" applyBorder="1" applyFont="1">
      <alignment horizontal="center" readingOrder="0" shrinkToFit="0" vertical="center" wrapText="1"/>
    </xf>
    <xf borderId="5" fillId="8" fontId="18" numFmtId="0" xfId="0" applyAlignment="1" applyBorder="1" applyFont="1">
      <alignment horizontal="center" readingOrder="0" shrinkToFit="0" vertical="center" wrapText="1"/>
    </xf>
    <xf borderId="4" fillId="9" fontId="16" numFmtId="164" xfId="0" applyAlignment="1" applyBorder="1" applyFont="1" applyNumberFormat="1">
      <alignment horizontal="center" readingOrder="0" shrinkToFit="0" vertical="center" wrapText="1"/>
    </xf>
    <xf borderId="5" fillId="9" fontId="16" numFmtId="0" xfId="0" applyAlignment="1" applyBorder="1" applyFont="1">
      <alignment horizontal="center" readingOrder="0" shrinkToFit="0" vertical="center" wrapText="1"/>
    </xf>
    <xf borderId="0" fillId="0" fontId="2" numFmtId="0" xfId="0" applyAlignment="1" applyFont="1">
      <alignment horizontal="center" readingOrder="0"/>
    </xf>
    <xf borderId="6" fillId="13" fontId="16" numFmtId="0" xfId="0" applyAlignment="1" applyBorder="1" applyFill="1" applyFont="1">
      <alignment readingOrder="0" shrinkToFit="0" vertical="bottom" wrapText="0"/>
    </xf>
    <xf borderId="6" fillId="14" fontId="23" numFmtId="164" xfId="0" applyAlignment="1" applyBorder="1" applyFill="1" applyFont="1" applyNumberFormat="1">
      <alignment readingOrder="0" shrinkToFit="0" vertical="bottom" wrapText="0"/>
    </xf>
    <xf borderId="6" fillId="14" fontId="23" numFmtId="164" xfId="0" applyAlignment="1" applyBorder="1" applyFont="1" applyNumberFormat="1">
      <alignment readingOrder="0" shrinkToFit="0" vertical="bottom" wrapText="0"/>
    </xf>
    <xf borderId="6" fillId="0" fontId="10" numFmtId="0" xfId="0" applyAlignment="1" applyBorder="1" applyFont="1">
      <alignment horizontal="center" shrinkToFit="0" vertical="center" wrapText="0"/>
    </xf>
    <xf borderId="6" fillId="6" fontId="24" numFmtId="0" xfId="0" applyAlignment="1" applyBorder="1" applyFont="1">
      <alignment horizontal="center" readingOrder="0" shrinkToFit="0" wrapText="0"/>
    </xf>
    <xf borderId="6" fillId="6" fontId="25" numFmtId="0" xfId="0" applyAlignment="1" applyBorder="1" applyFont="1">
      <alignment horizontal="center" readingOrder="0" shrinkToFit="0" wrapText="0"/>
    </xf>
    <xf borderId="6" fillId="0" fontId="26" numFmtId="0" xfId="0" applyAlignment="1" applyBorder="1" applyFont="1">
      <alignment horizontal="center" readingOrder="0" shrinkToFit="0" vertical="center" wrapText="0"/>
    </xf>
    <xf borderId="6" fillId="6" fontId="27" numFmtId="0" xfId="0" applyAlignment="1" applyBorder="1" applyFont="1">
      <alignment horizontal="center" readingOrder="0" shrinkToFit="0" wrapText="0"/>
    </xf>
    <xf borderId="6" fillId="6" fontId="10" numFmtId="0" xfId="0" applyAlignment="1" applyBorder="1" applyFont="1">
      <alignment horizontal="center" shrinkToFit="0" wrapText="0"/>
    </xf>
    <xf borderId="6" fillId="6" fontId="10" numFmtId="0" xfId="0" applyAlignment="1" applyBorder="1" applyFont="1">
      <alignment horizontal="center" readingOrder="0" shrinkToFit="0" wrapText="0"/>
    </xf>
    <xf borderId="6" fillId="6" fontId="5" numFmtId="0" xfId="0" applyAlignment="1" applyBorder="1" applyFont="1">
      <alignment readingOrder="0" vertical="bottom"/>
    </xf>
    <xf borderId="3" fillId="6" fontId="5" numFmtId="0" xfId="0" applyAlignment="1" applyBorder="1" applyFont="1">
      <alignment readingOrder="0" vertical="bottom"/>
    </xf>
    <xf borderId="6" fillId="5" fontId="5" numFmtId="0" xfId="0" applyAlignment="1" applyBorder="1" applyFont="1">
      <alignment vertical="bottom"/>
    </xf>
    <xf borderId="3" fillId="6" fontId="5" numFmtId="0" xfId="0" applyAlignment="1" applyBorder="1" applyFont="1">
      <alignment vertical="bottom"/>
    </xf>
    <xf borderId="3" fillId="6" fontId="5" numFmtId="0" xfId="0" applyBorder="1" applyFont="1"/>
    <xf borderId="6" fillId="6" fontId="5" numFmtId="0" xfId="0" applyAlignment="1" applyBorder="1" applyFont="1">
      <alignment vertical="bottom"/>
    </xf>
    <xf borderId="6" fillId="12" fontId="5" numFmtId="0" xfId="0" applyAlignment="1" applyBorder="1" applyFont="1">
      <alignment vertical="bottom"/>
    </xf>
    <xf borderId="6" fillId="12" fontId="5" numFmtId="0" xfId="0" applyAlignment="1" applyBorder="1" applyFont="1">
      <alignment readingOrder="0" vertical="bottom"/>
    </xf>
    <xf borderId="6" fillId="6" fontId="10" numFmtId="0" xfId="0" applyAlignment="1" applyBorder="1" applyFont="1">
      <alignment horizontal="center" shrinkToFit="0" vertical="center" wrapText="0"/>
    </xf>
    <xf borderId="6" fillId="6" fontId="10" numFmtId="0" xfId="0" applyAlignment="1" applyBorder="1" applyFont="1">
      <alignment horizontal="center" readingOrder="0" shrinkToFit="0" vertical="center" wrapText="0"/>
    </xf>
    <xf borderId="6" fillId="7" fontId="10" numFmtId="0" xfId="0" applyAlignment="1" applyBorder="1" applyFont="1">
      <alignment horizontal="center" shrinkToFit="0" vertical="center" wrapText="0"/>
    </xf>
    <xf borderId="6" fillId="6" fontId="16" numFmtId="0" xfId="0" applyAlignment="1" applyBorder="1" applyFont="1">
      <alignment horizontal="right" readingOrder="0" shrinkToFit="0" vertical="bottom" wrapText="0"/>
    </xf>
    <xf borderId="2" fillId="6" fontId="10" numFmtId="0" xfId="0" applyAlignment="1" applyBorder="1" applyFont="1">
      <alignment horizontal="center" shrinkToFit="0" wrapText="0"/>
    </xf>
    <xf borderId="6" fillId="15" fontId="10" numFmtId="0" xfId="0" applyAlignment="1" applyBorder="1" applyFill="1" applyFont="1">
      <alignment horizontal="center" readingOrder="0" shrinkToFit="0" wrapText="0"/>
    </xf>
    <xf borderId="6" fillId="6" fontId="10" numFmtId="0" xfId="0" applyAlignment="1" applyBorder="1" applyFont="1">
      <alignment horizontal="center" readingOrder="0" shrinkToFit="0" vertical="center" wrapText="0"/>
    </xf>
    <xf borderId="6" fillId="6" fontId="3" numFmtId="0" xfId="0" applyBorder="1" applyFont="1"/>
    <xf borderId="6" fillId="15" fontId="10" numFmtId="0" xfId="0" applyAlignment="1" applyBorder="1" applyFont="1">
      <alignment shrinkToFit="0" vertical="bottom" wrapText="0"/>
    </xf>
    <xf borderId="6" fillId="15" fontId="10" numFmtId="0" xfId="0" applyAlignment="1" applyBorder="1" applyFont="1">
      <alignment horizontal="center" shrinkToFit="0" vertical="bottom" wrapText="0"/>
    </xf>
    <xf borderId="6" fillId="6" fontId="13" numFmtId="0" xfId="0" applyBorder="1" applyFont="1"/>
    <xf borderId="6" fillId="6" fontId="28" numFmtId="0" xfId="0" applyAlignment="1" applyBorder="1" applyFont="1">
      <alignment horizontal="center" readingOrder="0" shrinkToFit="0" vertical="center" wrapText="0"/>
    </xf>
    <xf borderId="1" fillId="15" fontId="10" numFmtId="0" xfId="0" applyAlignment="1" applyBorder="1" applyFont="1">
      <alignment horizontal="center" readingOrder="0" shrinkToFit="0" wrapText="0"/>
    </xf>
    <xf borderId="19" fillId="15" fontId="10" numFmtId="0" xfId="0" applyAlignment="1" applyBorder="1" applyFont="1">
      <alignment horizontal="center" shrinkToFit="0" wrapText="0"/>
    </xf>
    <xf borderId="6" fillId="6" fontId="16" numFmtId="0" xfId="0" applyAlignment="1" applyBorder="1" applyFont="1">
      <alignment shrinkToFit="0" vertical="bottom" wrapText="0"/>
    </xf>
    <xf borderId="6" fillId="12" fontId="10" numFmtId="0" xfId="0" applyAlignment="1" applyBorder="1" applyFont="1">
      <alignment horizontal="center" shrinkToFit="0" vertical="center" wrapText="0"/>
    </xf>
    <xf borderId="6" fillId="8" fontId="10" numFmtId="0" xfId="0" applyAlignment="1" applyBorder="1" applyFont="1">
      <alignment horizontal="center" shrinkToFit="0" vertical="center" wrapText="0"/>
    </xf>
    <xf borderId="6" fillId="8" fontId="10" numFmtId="0" xfId="0" applyAlignment="1" applyBorder="1" applyFont="1">
      <alignment horizontal="center" readingOrder="0" shrinkToFit="0" vertical="center" wrapText="0"/>
    </xf>
    <xf borderId="6" fillId="16" fontId="16" numFmtId="164" xfId="0" applyAlignment="1" applyBorder="1" applyFill="1" applyFont="1" applyNumberFormat="1">
      <alignment horizontal="center" readingOrder="0" shrinkToFit="0" vertical="center" wrapText="0"/>
    </xf>
    <xf borderId="6" fillId="16" fontId="16" numFmtId="0" xfId="0" applyAlignment="1" applyBorder="1" applyFont="1">
      <alignment horizontal="center" readingOrder="0" shrinkToFit="0" vertical="center" wrapText="0"/>
    </xf>
    <xf borderId="6" fillId="16" fontId="16" numFmtId="0" xfId="0" applyAlignment="1" applyBorder="1" applyFont="1">
      <alignment readingOrder="0" shrinkToFit="0" vertical="bottom" wrapText="0"/>
    </xf>
    <xf borderId="6" fillId="16" fontId="16" numFmtId="0" xfId="0" applyAlignment="1" applyBorder="1" applyFont="1">
      <alignment horizontal="center" readingOrder="0" shrinkToFit="0" wrapText="0"/>
    </xf>
    <xf borderId="6" fillId="16" fontId="16" numFmtId="0" xfId="0" applyAlignment="1" applyBorder="1" applyFont="1">
      <alignment shrinkToFit="0" vertical="bottom" wrapText="0"/>
    </xf>
    <xf borderId="6" fillId="16" fontId="5" numFmtId="164" xfId="0" applyBorder="1" applyFont="1" applyNumberFormat="1"/>
    <xf borderId="6" fillId="0" fontId="16" numFmtId="0" xfId="0" applyAlignment="1" applyBorder="1" applyFont="1">
      <alignment shrinkToFit="0" vertical="bottom" wrapText="0"/>
    </xf>
    <xf borderId="6" fillId="17" fontId="5" numFmtId="164" xfId="0" applyAlignment="1" applyBorder="1" applyFill="1" applyFont="1" applyNumberFormat="1">
      <alignment horizontal="center" vertical="center"/>
    </xf>
    <xf borderId="6" fillId="17" fontId="16" numFmtId="0" xfId="0" applyAlignment="1" applyBorder="1" applyFont="1">
      <alignment horizontal="center" readingOrder="0" shrinkToFit="0" vertical="center" wrapText="0"/>
    </xf>
    <xf borderId="6" fillId="17" fontId="16" numFmtId="0" xfId="0" applyAlignment="1" applyBorder="1" applyFont="1">
      <alignment horizontal="center" shrinkToFit="0" vertical="center" wrapText="0"/>
    </xf>
    <xf borderId="6" fillId="13" fontId="16" numFmtId="0" xfId="0" applyAlignment="1" applyBorder="1" applyFont="1">
      <alignment readingOrder="0" shrinkToFit="0" vertical="bottom" wrapText="0"/>
    </xf>
    <xf borderId="6" fillId="6" fontId="28" numFmtId="0" xfId="0" applyAlignment="1" applyBorder="1" applyFont="1">
      <alignment horizontal="center" readingOrder="0" shrinkToFit="0" wrapText="0"/>
    </xf>
    <xf borderId="2" fillId="6" fontId="10" numFmtId="0" xfId="0" applyAlignment="1" applyBorder="1" applyFont="1">
      <alignment horizontal="center" readingOrder="0" shrinkToFit="0" wrapText="0"/>
    </xf>
    <xf borderId="6" fillId="6" fontId="28" numFmtId="0" xfId="0" applyAlignment="1" applyBorder="1" applyFont="1">
      <alignment horizontal="center" shrinkToFit="0" vertical="center" wrapText="0"/>
    </xf>
    <xf borderId="6" fillId="17" fontId="16" numFmtId="165" xfId="0" applyAlignment="1" applyBorder="1" applyFont="1" applyNumberFormat="1">
      <alignment horizontal="center" readingOrder="0" shrinkToFit="0" vertical="center" wrapText="0"/>
    </xf>
    <xf borderId="6" fillId="14" fontId="23" numFmtId="164" xfId="0" applyAlignment="1" applyBorder="1" applyFont="1" applyNumberFormat="1">
      <alignment horizontal="right" readingOrder="0" shrinkToFit="0" vertical="bottom" wrapText="0"/>
    </xf>
    <xf borderId="6" fillId="14" fontId="29" numFmtId="164" xfId="0" applyAlignment="1" applyBorder="1" applyFont="1" applyNumberFormat="1">
      <alignment horizontal="right" readingOrder="0" shrinkToFit="0" vertical="bottom" wrapText="0"/>
    </xf>
    <xf borderId="6" fillId="16" fontId="16" numFmtId="0" xfId="0" applyAlignment="1" applyBorder="1" applyFont="1">
      <alignment horizontal="center" readingOrder="0" shrinkToFit="0" vertical="bottom" wrapText="0"/>
    </xf>
    <xf borderId="6" fillId="16" fontId="16" numFmtId="165" xfId="0" applyAlignment="1" applyBorder="1" applyFont="1" applyNumberFormat="1">
      <alignment horizontal="center" readingOrder="0" shrinkToFit="0" vertical="center" wrapText="0"/>
    </xf>
    <xf borderId="6" fillId="16" fontId="5" numFmtId="164" xfId="0" applyAlignment="1" applyBorder="1" applyFont="1" applyNumberFormat="1">
      <alignment readingOrder="0"/>
    </xf>
    <xf borderId="6" fillId="0" fontId="16" numFmtId="166" xfId="0" applyAlignment="1" applyBorder="1" applyFont="1" applyNumberFormat="1">
      <alignment readingOrder="0" shrinkToFit="0" vertical="bottom" wrapText="0"/>
    </xf>
    <xf borderId="6" fillId="17" fontId="30" numFmtId="164" xfId="0" applyAlignment="1" applyBorder="1" applyFont="1" applyNumberFormat="1">
      <alignment horizontal="center" vertical="center"/>
    </xf>
    <xf borderId="20" fillId="5" fontId="16" numFmtId="0" xfId="0" applyAlignment="1" applyBorder="1" applyFont="1">
      <alignment horizontal="center"/>
    </xf>
    <xf borderId="6" fillId="5" fontId="5" numFmtId="0" xfId="0" applyAlignment="1" applyBorder="1" applyFont="1">
      <alignment readingOrder="0" vertical="bottom"/>
    </xf>
    <xf borderId="6" fillId="17" fontId="10" numFmtId="0" xfId="0" applyAlignment="1" applyBorder="1" applyFont="1">
      <alignment horizontal="center" readingOrder="0" shrinkToFit="0" wrapText="0"/>
    </xf>
    <xf borderId="6" fillId="16" fontId="16" numFmtId="0" xfId="0" applyAlignment="1" applyBorder="1" applyFont="1">
      <alignment horizontal="center" shrinkToFit="0" vertical="center" wrapText="0"/>
    </xf>
    <xf borderId="6" fillId="10" fontId="16" numFmtId="0" xfId="0" applyAlignment="1" applyBorder="1" applyFont="1">
      <alignment horizontal="center" readingOrder="0" shrinkToFit="0" wrapText="0"/>
    </xf>
    <xf borderId="20" fillId="0" fontId="16" numFmtId="0" xfId="0" applyAlignment="1" applyBorder="1" applyFont="1">
      <alignment shrinkToFit="0" vertical="bottom" wrapText="0"/>
    </xf>
    <xf borderId="6" fillId="16" fontId="16" numFmtId="168" xfId="0" applyAlignment="1" applyBorder="1" applyFont="1" applyNumberFormat="1">
      <alignment readingOrder="0" shrinkToFit="0" vertical="bottom" wrapText="0"/>
    </xf>
    <xf borderId="6" fillId="0" fontId="16" numFmtId="165" xfId="0" applyAlignment="1" applyBorder="1" applyFont="1" applyNumberFormat="1">
      <alignment readingOrder="0" shrinkToFit="0" vertical="bottom" wrapText="0"/>
    </xf>
    <xf borderId="3" fillId="18" fontId="5" numFmtId="0" xfId="0" applyAlignment="1" applyBorder="1" applyFill="1" applyFont="1">
      <alignment readingOrder="0" vertical="bottom"/>
    </xf>
    <xf borderId="21" fillId="5" fontId="16" numFmtId="0" xfId="0" applyAlignment="1" applyBorder="1" applyFont="1">
      <alignment vertical="bottom"/>
    </xf>
    <xf borderId="20" fillId="6" fontId="16" numFmtId="0" xfId="0" applyAlignment="1" applyBorder="1" applyFont="1">
      <alignment horizontal="right" vertical="bottom"/>
    </xf>
    <xf borderId="3" fillId="18" fontId="5" numFmtId="0" xfId="0" applyAlignment="1" applyBorder="1" applyFont="1">
      <alignment readingOrder="0"/>
    </xf>
    <xf borderId="6" fillId="0" fontId="5" numFmtId="164" xfId="0" applyAlignment="1" applyBorder="1" applyFont="1" applyNumberFormat="1">
      <alignment horizontal="center" vertical="center"/>
    </xf>
    <xf borderId="6" fillId="0" fontId="16" numFmtId="0" xfId="0" applyAlignment="1" applyBorder="1" applyFont="1">
      <alignment horizontal="center" readingOrder="0" shrinkToFit="0" vertical="center" wrapText="0"/>
    </xf>
    <xf borderId="6" fillId="0" fontId="16" numFmtId="0" xfId="0" applyAlignment="1" applyBorder="1" applyFont="1">
      <alignment horizontal="center" shrinkToFit="0" vertical="center" wrapText="0"/>
    </xf>
    <xf borderId="3" fillId="6" fontId="5" numFmtId="0" xfId="0" applyAlignment="1" applyBorder="1" applyFont="1">
      <alignment readingOrder="0"/>
    </xf>
    <xf borderId="6" fillId="0" fontId="16" numFmtId="168" xfId="0" applyAlignment="1" applyBorder="1" applyFont="1" applyNumberFormat="1">
      <alignment readingOrder="0" shrinkToFit="0" vertical="bottom" wrapText="0"/>
    </xf>
    <xf borderId="6" fillId="17" fontId="16" numFmtId="166" xfId="0" applyAlignment="1" applyBorder="1" applyFont="1" applyNumberFormat="1">
      <alignment horizontal="center" readingOrder="0" shrinkToFit="0" vertical="center" wrapText="0"/>
    </xf>
    <xf borderId="6" fillId="16" fontId="16" numFmtId="166" xfId="0" applyAlignment="1" applyBorder="1" applyFont="1" applyNumberFormat="1">
      <alignment horizontal="center" readingOrder="0" shrinkToFit="0" vertical="center" wrapText="0"/>
    </xf>
    <xf borderId="20" fillId="10" fontId="16" numFmtId="0" xfId="0" applyAlignment="1" applyBorder="1" applyFont="1">
      <alignment horizontal="center" readingOrder="0" shrinkToFit="0" wrapText="0"/>
    </xf>
    <xf borderId="6" fillId="12" fontId="10" numFmtId="0" xfId="0" applyAlignment="1" applyBorder="1" applyFont="1">
      <alignment horizontal="center" readingOrder="0" shrinkToFit="0" vertical="center" wrapText="0"/>
    </xf>
    <xf borderId="22" fillId="6" fontId="16" numFmtId="0" xfId="0" applyAlignment="1" applyBorder="1" applyFont="1">
      <alignment shrinkToFit="0" vertical="bottom" wrapText="0"/>
    </xf>
    <xf borderId="19" fillId="6" fontId="16" numFmtId="0" xfId="0" applyAlignment="1" applyBorder="1" applyFont="1">
      <alignment shrinkToFit="0" vertical="bottom" wrapText="0"/>
    </xf>
    <xf borderId="19" fillId="6" fontId="10" numFmtId="0" xfId="0" applyAlignment="1" applyBorder="1" applyFont="1">
      <alignment horizontal="center" shrinkToFit="0" wrapText="0"/>
    </xf>
    <xf borderId="22" fillId="12" fontId="10" numFmtId="0" xfId="0" applyAlignment="1" applyBorder="1" applyFont="1">
      <alignment horizontal="center" shrinkToFit="0" wrapText="0"/>
    </xf>
    <xf borderId="6" fillId="6" fontId="10" numFmtId="0" xfId="0" applyAlignment="1" applyBorder="1" applyFont="1">
      <alignment horizontal="center" vertical="bottom"/>
    </xf>
    <xf borderId="3" fillId="6" fontId="10" numFmtId="0" xfId="0" applyAlignment="1" applyBorder="1" applyFont="1">
      <alignment horizontal="center" vertical="bottom"/>
    </xf>
    <xf borderId="20" fillId="19" fontId="10" numFmtId="0" xfId="0" applyAlignment="1" applyBorder="1" applyFill="1" applyFont="1">
      <alignment horizontal="center" readingOrder="0" shrinkToFit="0" vertical="center" wrapText="0"/>
    </xf>
    <xf borderId="6" fillId="0" fontId="16" numFmtId="166" xfId="0" applyAlignment="1" applyBorder="1" applyFont="1" applyNumberFormat="1">
      <alignment horizontal="center" readingOrder="0" shrinkToFit="0" vertical="center" wrapText="0"/>
    </xf>
    <xf borderId="20" fillId="5" fontId="5" numFmtId="0" xfId="0" applyAlignment="1" applyBorder="1" applyFont="1">
      <alignment vertical="bottom"/>
    </xf>
    <xf borderId="20" fillId="5" fontId="5" numFmtId="0" xfId="0" applyAlignment="1" applyBorder="1" applyFont="1">
      <alignment horizontal="right" vertical="bottom"/>
    </xf>
    <xf borderId="22" fillId="12" fontId="10" numFmtId="0" xfId="0" applyAlignment="1" applyBorder="1" applyFont="1">
      <alignment horizontal="center" readingOrder="0" shrinkToFit="0" wrapText="0"/>
    </xf>
    <xf borderId="6" fillId="0" fontId="16" numFmtId="165" xfId="0" applyAlignment="1" applyBorder="1" applyFont="1" applyNumberFormat="1">
      <alignment horizontal="center" readingOrder="0" shrinkToFit="0" vertical="center" wrapText="0"/>
    </xf>
    <xf borderId="6" fillId="17" fontId="10" numFmtId="0" xfId="0" applyAlignment="1" applyBorder="1" applyFont="1">
      <alignment horizontal="center" shrinkToFit="0" wrapText="0"/>
    </xf>
    <xf borderId="6" fillId="10" fontId="5" numFmtId="164" xfId="0" applyAlignment="1" applyBorder="1" applyFont="1" applyNumberFormat="1">
      <alignment readingOrder="0"/>
    </xf>
    <xf borderId="6" fillId="10" fontId="16" numFmtId="0" xfId="0" applyAlignment="1" applyBorder="1" applyFont="1">
      <alignment readingOrder="0" shrinkToFit="0" vertical="bottom" wrapText="0"/>
    </xf>
    <xf borderId="6" fillId="10" fontId="16" numFmtId="0" xfId="0" applyAlignment="1" applyBorder="1" applyFont="1">
      <alignment shrinkToFit="0" vertical="bottom" wrapText="0"/>
    </xf>
    <xf borderId="6" fillId="16" fontId="16" numFmtId="164" xfId="0" applyAlignment="1" applyBorder="1" applyFont="1" applyNumberFormat="1">
      <alignment readingOrder="0" shrinkToFit="0" vertical="bottom" wrapText="0"/>
    </xf>
    <xf borderId="6" fillId="6" fontId="16" numFmtId="0" xfId="0" applyAlignment="1" applyBorder="1" applyFont="1">
      <alignment readingOrder="0" shrinkToFit="0" vertical="bottom" wrapText="0"/>
    </xf>
    <xf borderId="6" fillId="6" fontId="28" numFmtId="0" xfId="0" applyAlignment="1" applyBorder="1" applyFont="1">
      <alignment horizontal="center" readingOrder="0" shrinkToFit="0" vertical="bottom" wrapText="0"/>
    </xf>
    <xf borderId="6" fillId="12" fontId="16" numFmtId="0" xfId="0" applyAlignment="1" applyBorder="1" applyFont="1">
      <alignment shrinkToFit="0" vertical="bottom" wrapText="0"/>
    </xf>
    <xf borderId="6" fillId="17" fontId="16" numFmtId="0" xfId="0" applyAlignment="1" applyBorder="1" applyFont="1">
      <alignment horizontal="center" readingOrder="0" shrinkToFit="0" vertical="center" wrapText="0"/>
    </xf>
    <xf borderId="6" fillId="14" fontId="29" numFmtId="164" xfId="0" applyAlignment="1" applyBorder="1" applyFont="1" applyNumberFormat="1">
      <alignment readingOrder="0" shrinkToFit="0" vertical="bottom" wrapText="0"/>
    </xf>
    <xf borderId="6" fillId="14" fontId="29" numFmtId="164" xfId="0" applyAlignment="1" applyBorder="1" applyFont="1" applyNumberFormat="1">
      <alignment readingOrder="0" shrinkToFit="0" vertical="bottom" wrapText="0"/>
    </xf>
    <xf borderId="6" fillId="5" fontId="5" numFmtId="169" xfId="0" applyAlignment="1" applyBorder="1" applyFont="1" applyNumberFormat="1">
      <alignment readingOrder="0" vertical="bottom"/>
    </xf>
    <xf borderId="6" fillId="10" fontId="16" numFmtId="164" xfId="0" applyAlignment="1" applyBorder="1" applyFont="1" applyNumberFormat="1">
      <alignment horizontal="center" readingOrder="0" shrinkToFit="0" vertical="bottom" wrapText="0"/>
    </xf>
    <xf borderId="6" fillId="10" fontId="16" numFmtId="0" xfId="0" applyAlignment="1" applyBorder="1" applyFont="1">
      <alignment horizontal="center" shrinkToFit="0" vertical="bottom" wrapText="0"/>
    </xf>
    <xf borderId="6" fillId="10" fontId="16" numFmtId="0" xfId="0" applyAlignment="1" applyBorder="1" applyFont="1">
      <alignment horizontal="center" readingOrder="0" shrinkToFit="0" vertical="bottom" wrapText="0"/>
    </xf>
    <xf borderId="6" fillId="13" fontId="16" numFmtId="0" xfId="0" applyAlignment="1" applyBorder="1" applyFont="1">
      <alignment readingOrder="0"/>
    </xf>
    <xf borderId="6" fillId="6" fontId="10" numFmtId="0" xfId="0" applyAlignment="1" applyBorder="1" applyFont="1">
      <alignment horizontal="center" readingOrder="0" vertical="center"/>
    </xf>
    <xf borderId="6" fillId="6" fontId="3" numFmtId="0" xfId="0" applyAlignment="1" applyBorder="1" applyFont="1">
      <alignment readingOrder="0"/>
    </xf>
    <xf borderId="6" fillId="12" fontId="3" numFmtId="0" xfId="0" applyBorder="1" applyFont="1"/>
    <xf borderId="6" fillId="16" fontId="3" numFmtId="0" xfId="0" applyAlignment="1" applyBorder="1" applyFont="1">
      <alignment horizontal="center" readingOrder="0" vertical="center"/>
    </xf>
    <xf borderId="6" fillId="16" fontId="3" numFmtId="0" xfId="0" applyAlignment="1" applyBorder="1" applyFont="1">
      <alignment readingOrder="0"/>
    </xf>
    <xf borderId="6" fillId="16" fontId="3" numFmtId="0" xfId="0" applyAlignment="1" applyBorder="1" applyFont="1">
      <alignment horizontal="center" readingOrder="0"/>
    </xf>
    <xf borderId="6" fillId="16" fontId="3" numFmtId="0" xfId="0" applyBorder="1" applyFont="1"/>
    <xf borderId="6" fillId="16" fontId="3" numFmtId="164" xfId="0" applyAlignment="1" applyBorder="1" applyFont="1" applyNumberFormat="1">
      <alignment readingOrder="0"/>
    </xf>
    <xf borderId="0" fillId="0" fontId="3" numFmtId="0" xfId="0" applyAlignment="1" applyFont="1">
      <alignment readingOrder="0"/>
    </xf>
    <xf borderId="6" fillId="0" fontId="3" numFmtId="0" xfId="0" applyAlignment="1" applyBorder="1" applyFont="1">
      <alignment horizontal="center" readingOrder="0" vertical="center"/>
    </xf>
    <xf borderId="6" fillId="0" fontId="3" numFmtId="0" xfId="0" applyAlignment="1" applyBorder="1" applyFont="1">
      <alignment horizontal="center" vertical="center"/>
    </xf>
    <xf borderId="6" fillId="0" fontId="3" numFmtId="166" xfId="0" applyAlignment="1" applyBorder="1" applyFont="1" applyNumberFormat="1">
      <alignment horizontal="center" readingOrder="0" vertical="center"/>
    </xf>
    <xf borderId="6" fillId="14" fontId="29" numFmtId="164" xfId="0" applyAlignment="1" applyBorder="1" applyFont="1" applyNumberFormat="1">
      <alignment horizontal="right" readingOrder="0" shrinkToFit="0" vertical="bottom" wrapText="0"/>
    </xf>
    <xf borderId="3" fillId="5" fontId="5" numFmtId="0" xfId="0" applyAlignment="1" applyBorder="1" applyFont="1">
      <alignment vertical="bottom"/>
    </xf>
    <xf borderId="3" fillId="5" fontId="5" numFmtId="169" xfId="0" applyAlignment="1" applyBorder="1" applyFont="1" applyNumberFormat="1">
      <alignment horizontal="right" vertical="bottom"/>
    </xf>
    <xf borderId="3" fillId="5" fontId="5" numFmtId="0" xfId="0" applyAlignment="1" applyBorder="1" applyFont="1">
      <alignment horizontal="right" vertical="bottom"/>
    </xf>
    <xf borderId="2" fillId="6" fontId="28" numFmtId="0" xfId="0" applyAlignment="1" applyBorder="1" applyFont="1">
      <alignment horizontal="center" readingOrder="0" shrinkToFit="0" wrapText="0"/>
    </xf>
    <xf borderId="6" fillId="12" fontId="10" numFmtId="0" xfId="0" applyAlignment="1" applyBorder="1" applyFont="1">
      <alignment horizontal="center" shrinkToFit="0" wrapText="0"/>
    </xf>
    <xf borderId="6" fillId="16" fontId="16" numFmtId="0" xfId="0" applyAlignment="1" applyBorder="1" applyFont="1">
      <alignment horizontal="center" shrinkToFit="0" wrapText="0"/>
    </xf>
    <xf borderId="3" fillId="10" fontId="16" numFmtId="164" xfId="0" applyAlignment="1" applyBorder="1" applyFont="1" applyNumberFormat="1">
      <alignment horizontal="center" shrinkToFit="0" wrapText="0"/>
    </xf>
    <xf borderId="6" fillId="10" fontId="16" numFmtId="0" xfId="0" applyAlignment="1" applyBorder="1" applyFont="1">
      <alignment horizontal="center" shrinkToFit="0" wrapText="0"/>
    </xf>
    <xf borderId="6" fillId="17" fontId="10" numFmtId="170" xfId="0" applyAlignment="1" applyBorder="1" applyFont="1" applyNumberFormat="1">
      <alignment horizontal="center" readingOrder="0" shrinkToFit="0" wrapText="0"/>
    </xf>
    <xf borderId="6" fillId="0" fontId="3" numFmtId="0" xfId="0" applyBorder="1" applyFont="1"/>
    <xf borderId="21" fillId="6" fontId="5" numFmtId="0" xfId="0" applyAlignment="1" applyBorder="1" applyFont="1">
      <alignment vertical="bottom"/>
    </xf>
    <xf borderId="20" fillId="6" fontId="5" numFmtId="0" xfId="0" applyAlignment="1" applyBorder="1" applyFont="1">
      <alignment vertical="bottom"/>
    </xf>
    <xf borderId="20" fillId="6" fontId="5" numFmtId="0" xfId="0" applyBorder="1" applyFont="1"/>
    <xf borderId="21" fillId="5" fontId="5" numFmtId="0" xfId="0" applyAlignment="1" applyBorder="1" applyFont="1">
      <alignment vertical="bottom"/>
    </xf>
    <xf borderId="22" fillId="6" fontId="10" numFmtId="0" xfId="0" applyAlignment="1" applyBorder="1" applyFont="1">
      <alignment horizontal="center" shrinkToFit="0" wrapText="0"/>
    </xf>
    <xf borderId="22" fillId="6" fontId="28" numFmtId="0" xfId="0" applyAlignment="1" applyBorder="1" applyFont="1">
      <alignment horizontal="center" readingOrder="0" shrinkToFit="0" wrapText="0"/>
    </xf>
    <xf borderId="19" fillId="15" fontId="10" numFmtId="0" xfId="0" applyAlignment="1" applyBorder="1" applyFont="1">
      <alignment horizontal="center" readingOrder="0" shrinkToFit="0" wrapText="0"/>
    </xf>
    <xf borderId="20" fillId="10" fontId="16" numFmtId="164" xfId="0" applyAlignment="1" applyBorder="1" applyFont="1" applyNumberFormat="1">
      <alignment horizontal="center" shrinkToFit="0" wrapText="0"/>
    </xf>
    <xf borderId="6" fillId="17" fontId="3" numFmtId="0" xfId="0" applyBorder="1" applyFont="1"/>
    <xf borderId="22" fillId="6" fontId="10" numFmtId="0" xfId="0" applyAlignment="1" applyBorder="1" applyFont="1">
      <alignment horizontal="center" readingOrder="0" shrinkToFit="0" wrapText="0"/>
    </xf>
    <xf borderId="6" fillId="6" fontId="27" numFmtId="0" xfId="0" applyAlignment="1" applyBorder="1" applyFont="1">
      <alignment horizontal="center" shrinkToFit="0" wrapText="0"/>
    </xf>
    <xf borderId="21" fillId="6" fontId="16" numFmtId="0" xfId="0" applyAlignment="1" applyBorder="1" applyFont="1">
      <alignment vertical="bottom"/>
    </xf>
    <xf borderId="20" fillId="6" fontId="16" numFmtId="0" xfId="0" applyAlignment="1" applyBorder="1" applyFont="1">
      <alignment horizontal="right" vertical="bottom"/>
    </xf>
    <xf borderId="20" fillId="6" fontId="5" numFmtId="0" xfId="0" applyAlignment="1" applyBorder="1" applyFont="1">
      <alignment readingOrder="0" vertical="bottom"/>
    </xf>
    <xf borderId="20" fillId="5" fontId="5" numFmtId="0" xfId="0" applyAlignment="1" applyBorder="1" applyFont="1">
      <alignment readingOrder="0" vertical="bottom"/>
    </xf>
    <xf borderId="20" fillId="6" fontId="16" numFmtId="0" xfId="0" applyAlignment="1" applyBorder="1" applyFont="1">
      <alignment readingOrder="0" vertical="bottom"/>
    </xf>
    <xf borderId="21" fillId="5" fontId="5" numFmtId="0" xfId="0" applyAlignment="1" applyBorder="1" applyFont="1">
      <alignment readingOrder="0" vertical="bottom"/>
    </xf>
    <xf borderId="20" fillId="6" fontId="16" numFmtId="0" xfId="0" applyAlignment="1" applyBorder="1" applyFont="1">
      <alignment vertical="bottom"/>
    </xf>
    <xf borderId="20" fillId="5" fontId="10" numFmtId="0" xfId="0" applyAlignment="1" applyBorder="1" applyFont="1">
      <alignment horizontal="center" vertical="bottom"/>
    </xf>
    <xf borderId="20" fillId="6" fontId="10" numFmtId="0" xfId="0" applyAlignment="1" applyBorder="1" applyFont="1">
      <alignment horizontal="center" vertical="bottom"/>
    </xf>
    <xf borderId="20" fillId="10" fontId="16" numFmtId="164" xfId="0" applyAlignment="1" applyBorder="1" applyFont="1" applyNumberFormat="1">
      <alignment horizontal="center" readingOrder="0" shrinkToFit="0" wrapText="0"/>
    </xf>
    <xf borderId="20" fillId="5" fontId="5" numFmtId="169" xfId="0" applyAlignment="1" applyBorder="1" applyFont="1" applyNumberFormat="1">
      <alignment horizontal="right" vertical="bottom"/>
    </xf>
    <xf borderId="20" fillId="6" fontId="16" numFmtId="0" xfId="0" applyAlignment="1" applyBorder="1" applyFont="1">
      <alignment readingOrder="0" vertical="bottom"/>
    </xf>
    <xf borderId="20" fillId="6" fontId="16" numFmtId="0" xfId="0" applyAlignment="1" applyBorder="1" applyFont="1">
      <alignment horizontal="right" readingOrder="0" vertical="bottom"/>
    </xf>
    <xf borderId="21" fillId="5" fontId="5" numFmtId="169" xfId="0" applyAlignment="1" applyBorder="1" applyFont="1" applyNumberFormat="1">
      <alignment readingOrder="0" vertical="bottom"/>
    </xf>
    <xf borderId="19" fillId="6" fontId="10" numFmtId="0" xfId="0" applyAlignment="1" applyBorder="1" applyFont="1">
      <alignment horizontal="center" readingOrder="0" shrinkToFit="0" wrapText="0"/>
    </xf>
    <xf borderId="6" fillId="0" fontId="16" numFmtId="49" xfId="0" applyAlignment="1" applyBorder="1" applyFont="1" applyNumberFormat="1">
      <alignment horizontal="center" shrinkToFit="0" vertical="bottom" wrapText="0"/>
    </xf>
    <xf borderId="20" fillId="6" fontId="16" numFmtId="0" xfId="0" applyAlignment="1" applyBorder="1" applyFont="1">
      <alignment horizontal="center"/>
    </xf>
    <xf borderId="22" fillId="6" fontId="10" numFmtId="0" xfId="0" applyAlignment="1" applyBorder="1" applyFont="1">
      <alignment horizontal="center" shrinkToFit="0" vertical="center" wrapText="0"/>
    </xf>
    <xf borderId="22" fillId="12" fontId="10" numFmtId="0" xfId="0" applyAlignment="1" applyBorder="1" applyFont="1">
      <alignment horizontal="center" readingOrder="0" shrinkToFit="0" vertical="center" wrapText="0"/>
    </xf>
    <xf borderId="19" fillId="6" fontId="10" numFmtId="0" xfId="0" applyAlignment="1" applyBorder="1" applyFont="1">
      <alignment horizontal="center" shrinkToFit="0" vertical="center" wrapText="0"/>
    </xf>
    <xf borderId="21" fillId="6" fontId="16" numFmtId="0" xfId="0" applyAlignment="1" applyBorder="1" applyFont="1">
      <alignment horizontal="right" vertical="bottom"/>
    </xf>
    <xf borderId="20" fillId="10" fontId="16" numFmtId="0" xfId="0" applyAlignment="1" applyBorder="1" applyFont="1">
      <alignment horizontal="center" shrinkToFit="0" wrapText="0"/>
    </xf>
    <xf borderId="20" fillId="6" fontId="10" numFmtId="0" xfId="0" applyAlignment="1" applyBorder="1" applyFont="1">
      <alignment horizontal="center" vertical="bottom"/>
    </xf>
    <xf borderId="21" fillId="6" fontId="16" numFmtId="0" xfId="0" applyAlignment="1" applyBorder="1" applyFont="1">
      <alignment vertical="bottom"/>
    </xf>
    <xf borderId="20" fillId="6" fontId="10" numFmtId="0" xfId="0" applyAlignment="1" applyBorder="1" applyFont="1">
      <alignment horizontal="center"/>
    </xf>
    <xf borderId="21" fillId="5" fontId="16" numFmtId="0" xfId="0" applyAlignment="1" applyBorder="1" applyFont="1">
      <alignment readingOrder="0" vertical="bottom"/>
    </xf>
    <xf borderId="21" fillId="6" fontId="16" numFmtId="0" xfId="0" applyAlignment="1" applyBorder="1" applyFont="1">
      <alignment readingOrder="0" vertical="bottom"/>
    </xf>
    <xf borderId="19" fillId="6" fontId="16" numFmtId="0" xfId="0" applyAlignment="1" applyBorder="1" applyFont="1">
      <alignment horizontal="right" readingOrder="0" shrinkToFit="0" vertical="bottom" wrapText="0"/>
    </xf>
    <xf borderId="20" fillId="7" fontId="10" numFmtId="0" xfId="0" applyAlignment="1" applyBorder="1" applyFont="1">
      <alignment horizontal="center" shrinkToFit="0" vertical="center" wrapText="0"/>
    </xf>
    <xf borderId="6" fillId="10" fontId="16" numFmtId="166" xfId="0" applyAlignment="1" applyBorder="1" applyFont="1" applyNumberFormat="1">
      <alignment horizontal="center" readingOrder="0" shrinkToFit="0" wrapText="0"/>
    </xf>
    <xf borderId="6" fillId="17" fontId="16" numFmtId="0" xfId="0" applyAlignment="1" applyBorder="1" applyFont="1">
      <alignment horizontal="center" readingOrder="0" shrinkToFit="0" wrapText="0"/>
    </xf>
    <xf borderId="20" fillId="10" fontId="16" numFmtId="164" xfId="0" applyAlignment="1" applyBorder="1" applyFont="1" applyNumberFormat="1">
      <alignment horizontal="center" shrinkToFit="0" wrapText="0"/>
    </xf>
    <xf borderId="6" fillId="10" fontId="16" numFmtId="0" xfId="0" applyAlignment="1" applyBorder="1" applyFont="1">
      <alignment horizontal="center" shrinkToFit="0" wrapText="0"/>
    </xf>
    <xf borderId="6" fillId="10" fontId="16" numFmtId="0" xfId="0" applyAlignment="1" applyBorder="1" applyFont="1">
      <alignment horizontal="center" readingOrder="0" shrinkToFit="0" wrapText="0"/>
    </xf>
    <xf borderId="6" fillId="10" fontId="16" numFmtId="49" xfId="0" applyAlignment="1" applyBorder="1" applyFont="1" applyNumberFormat="1">
      <alignment horizontal="center" shrinkToFit="0" vertical="bottom" wrapText="0"/>
    </xf>
    <xf borderId="6" fillId="16" fontId="3" numFmtId="169" xfId="0" applyAlignment="1" applyBorder="1" applyFont="1" applyNumberFormat="1">
      <alignment readingOrder="0"/>
    </xf>
    <xf borderId="6" fillId="19" fontId="10" numFmtId="0" xfId="0" applyAlignment="1" applyBorder="1" applyFont="1">
      <alignment horizontal="center" readingOrder="0" shrinkToFit="0" vertical="center" wrapText="0"/>
    </xf>
    <xf borderId="20" fillId="6" fontId="16" numFmtId="0" xfId="0" applyAlignment="1" applyBorder="1" applyFont="1">
      <alignment horizontal="right" readingOrder="0" shrinkToFit="0" vertical="bottom" wrapText="0"/>
    </xf>
    <xf borderId="6" fillId="5" fontId="16" numFmtId="0" xfId="0" applyAlignment="1" applyBorder="1" applyFont="1">
      <alignment readingOrder="0" shrinkToFit="0" vertical="bottom" wrapText="0"/>
    </xf>
    <xf borderId="6" fillId="6" fontId="16" numFmtId="0" xfId="0" applyAlignment="1" applyBorder="1" applyFont="1">
      <alignment horizontal="right" vertical="bottom"/>
    </xf>
    <xf borderId="1" fillId="15" fontId="10" numFmtId="49" xfId="0" applyAlignment="1" applyBorder="1" applyFont="1" applyNumberFormat="1">
      <alignment horizontal="center" readingOrder="0" shrinkToFit="0" wrapText="0"/>
    </xf>
    <xf borderId="19" fillId="15" fontId="10" numFmtId="49" xfId="0" applyAlignment="1" applyBorder="1" applyFont="1" applyNumberFormat="1">
      <alignment horizontal="center" readingOrder="0" shrinkToFit="0" wrapText="0"/>
    </xf>
    <xf borderId="19" fillId="15" fontId="10" numFmtId="49" xfId="0" applyAlignment="1" applyBorder="1" applyFont="1" applyNumberFormat="1">
      <alignment horizontal="center" shrinkToFit="0" wrapText="0"/>
    </xf>
    <xf borderId="6" fillId="8" fontId="10" numFmtId="49" xfId="0" applyAlignment="1" applyBorder="1" applyFont="1" applyNumberFormat="1">
      <alignment horizontal="center" shrinkToFit="0" vertical="center" wrapText="0"/>
    </xf>
    <xf borderId="6" fillId="8" fontId="10" numFmtId="49" xfId="0" applyAlignment="1" applyBorder="1" applyFont="1" applyNumberFormat="1">
      <alignment horizontal="center" readingOrder="0" shrinkToFit="0" vertical="center" wrapText="0"/>
    </xf>
    <xf borderId="6" fillId="16" fontId="3" numFmtId="168" xfId="0" applyAlignment="1" applyBorder="1" applyFont="1" applyNumberFormat="1">
      <alignment readingOrder="0"/>
    </xf>
    <xf borderId="19" fillId="6" fontId="16" numFmtId="0" xfId="0" applyAlignment="1" applyBorder="1" applyFont="1">
      <alignment readingOrder="0" shrinkToFit="0" vertical="bottom" wrapText="0"/>
    </xf>
    <xf borderId="6" fillId="0" fontId="3" numFmtId="0" xfId="0" applyAlignment="1" applyBorder="1" applyFont="1">
      <alignment readingOrder="0"/>
    </xf>
    <xf borderId="6" fillId="14" fontId="23" numFmtId="164" xfId="0" applyAlignment="1" applyBorder="1" applyFont="1" applyNumberFormat="1">
      <alignment horizontal="right" readingOrder="0" shrinkToFit="0" vertical="bottom" wrapText="0"/>
    </xf>
    <xf borderId="6" fillId="16" fontId="5" numFmtId="0" xfId="0" applyAlignment="1" applyBorder="1" applyFont="1">
      <alignment horizontal="center" readingOrder="0"/>
    </xf>
    <xf borderId="22" fillId="6" fontId="28" numFmtId="0" xfId="0" applyAlignment="1" applyBorder="1" applyFont="1">
      <alignment horizontal="center" shrinkToFit="0" wrapText="0"/>
    </xf>
    <xf borderId="6" fillId="13" fontId="16" numFmtId="0" xfId="0" applyAlignment="1" applyBorder="1" applyFont="1">
      <alignment readingOrder="0" shrinkToFit="0" vertical="center" wrapText="0"/>
    </xf>
    <xf borderId="6" fillId="14" fontId="23" numFmtId="164" xfId="0" applyAlignment="1" applyBorder="1" applyFont="1" applyNumberFormat="1">
      <alignment readingOrder="0" shrinkToFit="0" vertical="center" wrapText="0"/>
    </xf>
    <xf borderId="6" fillId="0" fontId="16" numFmtId="0" xfId="0" applyAlignment="1" applyBorder="1" applyFont="1">
      <alignment readingOrder="0" shrinkToFit="0" vertical="center" wrapText="0"/>
    </xf>
    <xf borderId="21" fillId="5" fontId="5" numFmtId="0" xfId="0" applyAlignment="1" applyBorder="1" applyFont="1">
      <alignment readingOrder="0" shrinkToFit="0" vertical="center" wrapText="1"/>
    </xf>
    <xf borderId="20" fillId="5" fontId="5" numFmtId="0" xfId="0" applyAlignment="1" applyBorder="1" applyFont="1">
      <alignment readingOrder="0" vertical="center"/>
    </xf>
    <xf borderId="6" fillId="17" fontId="5" numFmtId="164" xfId="0" applyAlignment="1" applyBorder="1" applyFont="1" applyNumberFormat="1">
      <alignment horizontal="center" readingOrder="0" vertical="center"/>
    </xf>
    <xf borderId="6" fillId="6" fontId="31" numFmtId="0" xfId="0" applyAlignment="1" applyBorder="1" applyFont="1">
      <alignment readingOrder="0" shrinkToFit="0" vertical="bottom" wrapText="0"/>
    </xf>
    <xf borderId="6" fillId="16" fontId="16" numFmtId="0" xfId="0" applyAlignment="1" applyBorder="1" applyFont="1">
      <alignment shrinkToFit="0" wrapText="0"/>
    </xf>
    <xf borderId="6" fillId="16" fontId="5" numFmtId="0" xfId="0" applyAlignment="1" applyBorder="1" applyFont="1">
      <alignment readingOrder="0"/>
    </xf>
    <xf borderId="6" fillId="16" fontId="5" numFmtId="0" xfId="0" applyBorder="1" applyFont="1"/>
    <xf borderId="6" fillId="17" fontId="5" numFmtId="0" xfId="0" applyBorder="1" applyFont="1"/>
    <xf borderId="21" fillId="5" fontId="5" numFmtId="0" xfId="0" applyAlignment="1" applyBorder="1" applyFont="1">
      <alignment vertical="bottom"/>
    </xf>
    <xf borderId="20" fillId="5" fontId="5" numFmtId="0" xfId="0" applyAlignment="1" applyBorder="1" applyFont="1">
      <alignment vertical="bottom"/>
    </xf>
    <xf borderId="22" fillId="6" fontId="16" numFmtId="0" xfId="0" applyAlignment="1" applyBorder="1" applyFont="1">
      <alignment horizontal="right" readingOrder="0" shrinkToFit="0" vertical="bottom" wrapText="0"/>
    </xf>
    <xf borderId="6" fillId="17" fontId="10" numFmtId="165" xfId="0" applyAlignment="1" applyBorder="1" applyFont="1" applyNumberFormat="1">
      <alignment horizontal="center" readingOrder="0" shrinkToFit="0" wrapText="0"/>
    </xf>
    <xf borderId="6" fillId="12" fontId="16" numFmtId="0" xfId="0" applyAlignment="1" applyBorder="1" applyFont="1">
      <alignment readingOrder="0" shrinkToFit="0" vertical="bottom" wrapText="0"/>
    </xf>
    <xf borderId="6" fillId="17" fontId="10" numFmtId="166" xfId="0" applyAlignment="1" applyBorder="1" applyFont="1" applyNumberFormat="1">
      <alignment horizontal="center" readingOrder="0" shrinkToFit="0" wrapText="0"/>
    </xf>
    <xf borderId="6" fillId="16" fontId="5" numFmtId="168" xfId="0" applyAlignment="1" applyBorder="1" applyFont="1" applyNumberFormat="1">
      <alignment readingOrder="0"/>
    </xf>
    <xf borderId="6" fillId="14" fontId="32" numFmtId="164" xfId="0" applyAlignment="1" applyBorder="1" applyFont="1" applyNumberFormat="1">
      <alignment readingOrder="0" shrinkToFit="0" vertical="bottom" wrapText="0"/>
    </xf>
    <xf borderId="6" fillId="16" fontId="5" numFmtId="169" xfId="0" applyAlignment="1" applyBorder="1" applyFont="1" applyNumberFormat="1">
      <alignment readingOrder="0"/>
    </xf>
    <xf borderId="6" fillId="17" fontId="5" numFmtId="0" xfId="0" applyAlignment="1" applyBorder="1" applyFont="1">
      <alignment readingOrder="0"/>
    </xf>
    <xf borderId="6" fillId="6" fontId="33" numFmtId="0" xfId="0" applyAlignment="1" applyBorder="1" applyFont="1">
      <alignment readingOrder="0" shrinkToFit="0" vertical="bottom" wrapText="0"/>
    </xf>
    <xf borderId="6" fillId="0" fontId="10" numFmtId="49" xfId="0" applyAlignment="1" applyBorder="1" applyFont="1" applyNumberFormat="1">
      <alignment horizontal="center" shrinkToFit="0" vertical="center" wrapText="0"/>
    </xf>
    <xf borderId="6" fillId="6" fontId="25" numFmtId="0" xfId="0" applyAlignment="1" applyBorder="1" applyFont="1">
      <alignment horizontal="center" shrinkToFit="0" wrapText="0"/>
    </xf>
    <xf borderId="6" fillId="14" fontId="32" numFmtId="164" xfId="0" applyAlignment="1" applyBorder="1" applyFont="1" applyNumberFormat="1">
      <alignment horizontal="right" readingOrder="0" shrinkToFit="0" vertical="bottom" wrapText="0"/>
    </xf>
    <xf borderId="6" fillId="0" fontId="16" numFmtId="49" xfId="0" applyAlignment="1" applyBorder="1" applyFont="1" applyNumberFormat="1">
      <alignment readingOrder="0" shrinkToFit="0" vertical="bottom" wrapText="0"/>
    </xf>
    <xf borderId="6" fillId="14" fontId="23" numFmtId="164" xfId="0" applyAlignment="1" applyBorder="1" applyFont="1" applyNumberFormat="1">
      <alignment horizontal="right" readingOrder="0" shrinkToFit="0" vertical="bottom" wrapText="0"/>
    </xf>
    <xf borderId="22" fillId="6" fontId="16" numFmtId="0" xfId="0" applyAlignment="1" applyBorder="1" applyFont="1">
      <alignment readingOrder="0" shrinkToFit="0" vertical="bottom" wrapText="0"/>
    </xf>
    <xf borderId="22" fillId="12" fontId="10" numFmtId="0" xfId="0" applyAlignment="1" applyBorder="1" applyFont="1">
      <alignment horizontal="center" shrinkToFit="0" vertical="center" wrapText="0"/>
    </xf>
    <xf borderId="6" fillId="10" fontId="16" numFmtId="165" xfId="0" applyAlignment="1" applyBorder="1" applyFont="1" applyNumberFormat="1">
      <alignment horizontal="center" readingOrder="0" shrinkToFit="0" wrapText="0"/>
    </xf>
    <xf borderId="6" fillId="13" fontId="8" numFmtId="0" xfId="0" applyAlignment="1" applyBorder="1" applyFont="1">
      <alignment readingOrder="0" shrinkToFit="0" vertical="bottom" wrapText="0"/>
    </xf>
    <xf borderId="6" fillId="13" fontId="34" numFmtId="0" xfId="0" applyAlignment="1" applyBorder="1" applyFont="1">
      <alignment readingOrder="0"/>
    </xf>
    <xf borderId="6" fillId="16" fontId="5" numFmtId="0" xfId="0" applyAlignment="1" applyBorder="1" applyFont="1">
      <alignment horizontal="center" readingOrder="0" vertical="center"/>
    </xf>
    <xf borderId="6" fillId="15" fontId="10" numFmtId="0" xfId="0" applyAlignment="1" applyBorder="1" applyFont="1">
      <alignment horizontal="center" readingOrder="0" shrinkToFit="0" vertical="bottom" wrapText="0"/>
    </xf>
    <xf borderId="6" fillId="14" fontId="32" numFmtId="164" xfId="0" applyAlignment="1" applyBorder="1" applyFont="1" applyNumberFormat="1">
      <alignment readingOrder="0" shrinkToFit="0" vertical="bottom" wrapText="0"/>
    </xf>
    <xf borderId="20" fillId="5" fontId="5" numFmtId="169" xfId="0" applyAlignment="1" applyBorder="1" applyFont="1" applyNumberFormat="1">
      <alignment readingOrder="0" vertical="bottom"/>
    </xf>
    <xf borderId="22" fillId="12" fontId="16" numFmtId="0" xfId="0" applyAlignment="1" applyBorder="1" applyFont="1">
      <alignment shrinkToFit="0" vertical="bottom" wrapText="0"/>
    </xf>
    <xf borderId="6" fillId="16" fontId="5" numFmtId="0" xfId="0" applyAlignment="1" applyBorder="1" applyFont="1">
      <alignment horizontal="center" vertical="center"/>
    </xf>
    <xf borderId="20" fillId="10" fontId="16" numFmtId="164" xfId="0" applyAlignment="1" applyBorder="1" applyFont="1" applyNumberFormat="1">
      <alignment horizontal="center" readingOrder="0" shrinkToFit="0" wrapText="0"/>
    </xf>
    <xf borderId="6" fillId="16" fontId="5" numFmtId="166" xfId="0" applyAlignment="1" applyBorder="1" applyFont="1" applyNumberFormat="1">
      <alignment horizontal="center" readingOrder="0" vertical="center"/>
    </xf>
    <xf borderId="6" fillId="0" fontId="26" numFmtId="0" xfId="0" applyAlignment="1" applyBorder="1" applyFont="1">
      <alignment horizontal="center" readingOrder="0" shrinkToFit="0" wrapText="0"/>
    </xf>
    <xf borderId="6" fillId="6" fontId="24" numFmtId="49" xfId="0" applyAlignment="1" applyBorder="1" applyFont="1" applyNumberFormat="1">
      <alignment horizontal="center" readingOrder="0" shrinkToFit="0" wrapText="0"/>
    </xf>
    <xf borderId="6" fillId="6" fontId="25" numFmtId="49" xfId="0" applyAlignment="1" applyBorder="1" applyFont="1" applyNumberFormat="1">
      <alignment horizontal="center" readingOrder="0" shrinkToFit="0" wrapText="0"/>
    </xf>
    <xf borderId="6" fillId="0" fontId="35" numFmtId="0" xfId="0" applyAlignment="1" applyBorder="1" applyFont="1">
      <alignment horizontal="center" readingOrder="0"/>
    </xf>
    <xf borderId="6" fillId="15" fontId="10" numFmtId="164" xfId="0" applyAlignment="1" applyBorder="1" applyFont="1" applyNumberFormat="1">
      <alignment shrinkToFit="0" vertical="bottom" wrapText="0"/>
    </xf>
    <xf borderId="6" fillId="10" fontId="16" numFmtId="164" xfId="0" applyAlignment="1" applyBorder="1" applyFont="1" applyNumberFormat="1">
      <alignment horizontal="center" readingOrder="0" shrinkToFit="0" wrapText="0"/>
    </xf>
    <xf borderId="6" fillId="17" fontId="3" numFmtId="0" xfId="0" applyAlignment="1" applyBorder="1" applyFont="1">
      <alignment horizontal="center" readingOrder="0"/>
    </xf>
    <xf borderId="6" fillId="13" fontId="3" numFmtId="0" xfId="0" applyAlignment="1" applyBorder="1" applyFont="1">
      <alignment readingOrder="0"/>
    </xf>
    <xf borderId="6" fillId="6" fontId="24" numFmtId="0" xfId="0" applyAlignment="1" applyBorder="1" applyFont="1">
      <alignment horizontal="center" shrinkToFit="0" wrapText="0"/>
    </xf>
    <xf borderId="6" fillId="16" fontId="5" numFmtId="0" xfId="0" applyAlignment="1" applyBorder="1" applyFont="1">
      <alignment horizontal="center" readingOrder="0" shrinkToFit="0" vertical="center" wrapText="1"/>
    </xf>
    <xf borderId="6" fillId="16" fontId="5" numFmtId="165" xfId="0" applyAlignment="1" applyBorder="1" applyFont="1" applyNumberFormat="1">
      <alignment horizontal="center" readingOrder="0" vertical="center"/>
    </xf>
    <xf borderId="6" fillId="10" fontId="16" numFmtId="169" xfId="0" applyAlignment="1" applyBorder="1" applyFont="1" applyNumberFormat="1">
      <alignment horizontal="center" readingOrder="0" shrinkToFit="0" wrapText="0"/>
    </xf>
    <xf borderId="6" fillId="14" fontId="32" numFmtId="164" xfId="0" applyAlignment="1" applyBorder="1" applyFont="1" applyNumberFormat="1">
      <alignment horizontal="right" shrinkToFit="0" vertical="bottom" wrapText="0"/>
    </xf>
    <xf borderId="6" fillId="14" fontId="29" numFmtId="164" xfId="0" applyAlignment="1" applyBorder="1" applyFont="1" applyNumberFormat="1">
      <alignment horizontal="right" shrinkToFit="0" vertical="bottom" wrapText="0"/>
    </xf>
    <xf borderId="6" fillId="0" fontId="16" numFmtId="49" xfId="0" applyAlignment="1" applyBorder="1" applyFont="1" applyNumberFormat="1">
      <alignment shrinkToFit="0" vertical="bottom" wrapText="0"/>
    </xf>
    <xf borderId="6" fillId="0" fontId="26" numFmtId="0" xfId="0" applyAlignment="1" applyBorder="1" applyFont="1">
      <alignment horizontal="center" shrinkToFit="0" vertical="center" wrapText="0"/>
    </xf>
    <xf borderId="6" fillId="6" fontId="10" numFmtId="0" xfId="0" applyAlignment="1" applyBorder="1" applyFont="1">
      <alignment horizontal="center" shrinkToFit="0" vertical="center" wrapText="0"/>
    </xf>
    <xf borderId="6" fillId="16" fontId="5" numFmtId="164" xfId="0" applyAlignment="1" applyBorder="1" applyFont="1" applyNumberFormat="1">
      <alignment horizontal="center" readingOrder="0" vertical="center"/>
    </xf>
    <xf borderId="6" fillId="0" fontId="10" numFmtId="49" xfId="0" applyAlignment="1" applyBorder="1" applyFont="1" applyNumberFormat="1">
      <alignment horizontal="center" readingOrder="0" shrinkToFit="0" vertical="center" wrapText="0"/>
    </xf>
    <xf borderId="6" fillId="16" fontId="5" numFmtId="0" xfId="0" applyAlignment="1" applyBorder="1" applyFont="1">
      <alignment horizontal="center"/>
    </xf>
    <xf borderId="0" fillId="0" fontId="16" numFmtId="0" xfId="0" applyAlignment="1" applyFont="1">
      <alignment shrinkToFit="0" vertical="bottom" wrapText="0"/>
    </xf>
    <xf borderId="0" fillId="0" fontId="5" numFmtId="49" xfId="0" applyAlignment="1" applyFont="1" applyNumberFormat="1">
      <alignment horizontal="center"/>
    </xf>
    <xf borderId="6" fillId="13" fontId="34" numFmtId="0" xfId="0" applyBorder="1" applyFont="1"/>
    <xf borderId="6" fillId="16" fontId="5" numFmtId="164" xfId="0" applyAlignment="1" applyBorder="1" applyFont="1" applyNumberFormat="1">
      <alignment horizontal="center" vertical="center"/>
    </xf>
  </cellXfs>
  <cellStyles count="1">
    <cellStyle xfId="0" name="Normal" builtinId="0"/>
  </cellStyles>
  <dxfs count="5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DD7E6B"/>
          <bgColor rgb="FFDD7E6B"/>
        </patternFill>
      </fill>
      <border/>
    </dxf>
    <dxf>
      <font/>
      <fill>
        <patternFill patternType="solid">
          <fgColor rgb="FFFFD966"/>
          <bgColor rgb="FFFFD966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5.75"/>
  <cols>
    <col customWidth="1" min="7" max="7" width="18.57"/>
    <col customWidth="1" min="8" max="8" width="20.43"/>
    <col customWidth="1" min="25" max="25" width="34.71"/>
    <col customWidth="1" min="26" max="26" width="11.14"/>
    <col customWidth="1" min="27" max="27" width="9.29"/>
    <col customWidth="1" min="28" max="28" width="48.57"/>
    <col customWidth="1" min="29" max="29" width="12.71"/>
    <col customWidth="1" min="30" max="30" width="36.43"/>
    <col customWidth="1" min="32" max="32" width="33.43"/>
    <col customWidth="1" min="34" max="34" width="37.14"/>
    <col customWidth="1" min="36" max="36" width="9.14"/>
    <col customWidth="1" min="37" max="37" width="44.14"/>
    <col customWidth="1" min="38" max="38" width="10.0"/>
    <col customWidth="1" min="39" max="39" width="9.14"/>
    <col customWidth="1" min="40" max="40" width="29.86"/>
    <col customWidth="1" min="42" max="42" width="9.14"/>
    <col customWidth="1" min="43" max="43" width="40.0"/>
    <col customWidth="1" min="44" max="44" width="10.71"/>
    <col customWidth="1" min="45" max="45" width="9.14"/>
    <col customWidth="1" min="46" max="46" width="17.0"/>
    <col customWidth="1" min="47" max="47" width="9.14"/>
    <col customWidth="1" min="48" max="48" width="9.43"/>
    <col customWidth="1" min="49" max="49" width="9.14"/>
    <col customWidth="1" min="50" max="50" width="35.14"/>
    <col customWidth="1" min="51" max="51" width="9.14"/>
    <col customWidth="1" min="52" max="52" width="19.57"/>
    <col customWidth="1" min="53" max="53" width="9.14"/>
    <col customWidth="1" min="54" max="54" width="13.43"/>
    <col customWidth="1" min="55" max="55" width="9.14"/>
    <col customWidth="1" min="56" max="56" width="12.43"/>
    <col customWidth="1" min="80" max="80" width="51.29"/>
    <col customWidth="1" min="82" max="82" width="32.29"/>
    <col customWidth="1" min="95" max="95" width="8.29"/>
    <col customWidth="1" min="96" max="96" width="9.57"/>
    <col customWidth="1" min="97" max="97" width="8.86"/>
    <col customWidth="1" min="98" max="98" width="12.71"/>
    <col customWidth="1" min="99" max="99" width="28.86"/>
    <col customWidth="1" min="100" max="100" width="8.29"/>
    <col customWidth="1" min="101" max="101" width="7.71"/>
    <col customWidth="1" min="102" max="103" width="8.29"/>
    <col customWidth="1" min="104" max="104" width="8.0"/>
    <col customWidth="1" min="106" max="106" width="22.0"/>
    <col customWidth="1" min="108" max="108" width="13.0"/>
    <col customWidth="1" min="109" max="109" width="9.71"/>
    <col customWidth="1" min="110" max="110" width="8.14"/>
    <col customWidth="1" min="111" max="111" width="8.86"/>
    <col customWidth="1" min="112" max="112" width="7.14"/>
    <col customWidth="1" min="113" max="113" width="7.43"/>
    <col customWidth="1" min="114" max="114" width="8.43"/>
    <col customWidth="1" min="115" max="115" width="8.14"/>
    <col customWidth="1" min="118" max="118" width="8.0"/>
    <col customWidth="1" min="119" max="119" width="10.71"/>
    <col customWidth="1" min="120" max="120" width="13.0"/>
    <col customWidth="1" min="121" max="121" width="9.86"/>
    <col customWidth="1" min="122" max="122" width="10.29"/>
    <col customWidth="1" min="123" max="123" width="9.43"/>
    <col customWidth="1" min="124" max="124" width="8.43"/>
    <col customWidth="1" min="125" max="125" width="29.29"/>
    <col customWidth="1" min="126" max="131" width="11.14"/>
    <col customWidth="1" min="132" max="132" width="11.43"/>
    <col customWidth="1" min="133" max="133" width="10.0"/>
    <col customWidth="1" min="134" max="134" width="12.0"/>
    <col customWidth="1" min="139" max="139" width="25.57"/>
    <col customWidth="1" min="148" max="148" width="20.57"/>
    <col customWidth="1" min="149" max="149" width="8.43"/>
    <col customWidth="1" min="150" max="150" width="9.29"/>
    <col customWidth="1" min="151" max="151" width="21.0"/>
    <col customWidth="1" min="152" max="152" width="6.57"/>
    <col customWidth="1" min="153" max="153" width="6.14"/>
    <col customWidth="1" min="154" max="154" width="6.29"/>
    <col customWidth="1" min="155" max="155" width="5.43"/>
    <col customWidth="1" min="156" max="156" width="9.57"/>
    <col customWidth="1" min="157" max="157" width="9.71"/>
    <col customWidth="1" min="158" max="158" width="7.29"/>
    <col customWidth="1" min="159" max="160" width="11.14"/>
    <col customWidth="1" min="161" max="161" width="8.14"/>
    <col customWidth="1" min="162" max="162" width="12.14"/>
    <col customWidth="1" min="163" max="163" width="14.86"/>
    <col customWidth="1" min="164" max="164" width="8.57"/>
    <col customWidth="1" min="165" max="166" width="7.71"/>
    <col customWidth="1" min="167" max="167" width="8.57"/>
    <col customWidth="1" min="168" max="168" width="8.86"/>
    <col customWidth="1" min="169" max="169" width="7.86"/>
    <col customWidth="1" min="170" max="170" width="8.29"/>
    <col customWidth="1" min="171" max="171" width="5.43"/>
    <col customWidth="1" min="172" max="173" width="9.86"/>
    <col customWidth="1" min="174" max="174" width="12.29"/>
  </cols>
  <sheetData>
    <row r="1">
      <c r="A1" s="3"/>
      <c r="B1" s="5"/>
      <c r="BJ1" s="8"/>
      <c r="CQ1" s="10"/>
      <c r="CR1" s="12"/>
      <c r="CS1" s="12"/>
      <c r="CU1" s="14"/>
      <c r="DP1" s="12"/>
      <c r="DQ1" s="5"/>
    </row>
    <row r="2">
      <c r="A2" s="3"/>
      <c r="B2" s="5"/>
      <c r="BJ2" s="8"/>
      <c r="CQ2" s="27" t="s">
        <v>7</v>
      </c>
      <c r="CR2" s="29"/>
      <c r="CS2" s="29"/>
      <c r="CT2" s="29"/>
      <c r="CU2" s="29"/>
      <c r="CV2" s="29"/>
      <c r="CW2" s="29"/>
      <c r="CX2" s="29"/>
      <c r="CY2" s="29"/>
      <c r="CZ2" s="29"/>
      <c r="DA2" s="29"/>
      <c r="DB2" s="29"/>
      <c r="DC2" s="29"/>
      <c r="DD2" s="29"/>
      <c r="DE2" s="29"/>
      <c r="DF2" s="29"/>
      <c r="DG2" s="29"/>
      <c r="DH2" s="29"/>
      <c r="DI2" s="29"/>
      <c r="DJ2" s="29"/>
      <c r="DK2" s="29"/>
      <c r="DL2" s="29"/>
      <c r="DM2" s="29"/>
      <c r="DN2" s="29"/>
      <c r="DO2" s="29"/>
      <c r="DP2" s="31"/>
      <c r="DQ2" s="32" t="s">
        <v>52</v>
      </c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6"/>
      <c r="EQ2" s="34" t="s">
        <v>58</v>
      </c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"/>
      <c r="FN2" s="4"/>
      <c r="FO2" s="4"/>
      <c r="FP2" s="4"/>
      <c r="FQ2" s="4"/>
      <c r="FR2" s="6"/>
    </row>
    <row r="3" ht="25.5" customHeight="1">
      <c r="A3" s="37"/>
      <c r="B3" s="39"/>
      <c r="C3" s="40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  <c r="AB3" s="42"/>
      <c r="AC3" s="42"/>
      <c r="AD3" s="42"/>
      <c r="AE3" s="42"/>
      <c r="AF3" s="42"/>
      <c r="AG3" s="42"/>
      <c r="AH3" s="42"/>
      <c r="AI3" s="42"/>
      <c r="AJ3" s="44"/>
      <c r="AK3" s="42"/>
      <c r="AL3" s="42"/>
      <c r="AM3" s="44"/>
      <c r="AN3" s="42"/>
      <c r="AO3" s="42"/>
      <c r="AP3" s="44"/>
      <c r="AQ3" s="42"/>
      <c r="AR3" s="42"/>
      <c r="AS3" s="45"/>
      <c r="AT3" s="45"/>
      <c r="AU3" s="45"/>
      <c r="AV3" s="45"/>
      <c r="AW3" s="45"/>
      <c r="AX3" s="45"/>
      <c r="AY3" s="45"/>
      <c r="AZ3" s="45"/>
      <c r="BA3" s="45"/>
      <c r="BB3" s="45"/>
      <c r="BC3" s="45"/>
      <c r="BD3" s="45"/>
      <c r="BE3" s="45"/>
      <c r="BF3" s="42"/>
      <c r="BG3" s="42"/>
      <c r="BH3" s="42"/>
      <c r="BI3" s="42"/>
      <c r="BJ3" s="47"/>
      <c r="BK3" s="42"/>
      <c r="BL3" s="42"/>
      <c r="BM3" s="42"/>
      <c r="BN3" s="42"/>
      <c r="BO3" s="42"/>
      <c r="BP3" s="42"/>
      <c r="BQ3" s="42"/>
      <c r="BR3" s="42"/>
      <c r="BS3" s="42"/>
      <c r="BT3" s="42"/>
      <c r="BU3" s="42"/>
      <c r="BV3" s="42"/>
      <c r="BW3" s="42"/>
      <c r="BX3" s="42"/>
      <c r="BY3" s="42"/>
      <c r="BZ3" s="42"/>
      <c r="CA3" s="42"/>
      <c r="CB3" s="42"/>
      <c r="CC3" s="42"/>
      <c r="CD3" s="42"/>
      <c r="CE3" s="42"/>
      <c r="CF3" s="42"/>
      <c r="CG3" s="42"/>
      <c r="CH3" s="42"/>
      <c r="CI3" s="42"/>
      <c r="CJ3" s="42"/>
      <c r="CK3" s="42"/>
      <c r="CL3" s="42"/>
      <c r="CM3" s="42"/>
      <c r="CN3" s="49"/>
      <c r="CO3" s="49"/>
      <c r="CP3" s="49"/>
      <c r="CQ3" s="50"/>
      <c r="CR3" s="51"/>
      <c r="CS3" s="51"/>
      <c r="CT3" s="51"/>
      <c r="CU3" s="51"/>
      <c r="CV3" s="53" t="s">
        <v>80</v>
      </c>
      <c r="CW3" s="4"/>
      <c r="CX3" s="6"/>
      <c r="CY3" s="54" t="s">
        <v>84</v>
      </c>
      <c r="CZ3" s="51"/>
      <c r="DA3" s="51"/>
      <c r="DB3" s="51"/>
      <c r="DC3" s="51"/>
      <c r="DD3" s="51"/>
      <c r="DE3" s="51"/>
      <c r="DF3" s="51"/>
      <c r="DG3" s="51"/>
      <c r="DH3" s="51"/>
      <c r="DI3" s="51"/>
      <c r="DJ3" s="51"/>
      <c r="DK3" s="51"/>
      <c r="DL3" s="51"/>
      <c r="DM3" s="51"/>
      <c r="DN3" s="51"/>
      <c r="DO3" s="51"/>
      <c r="DP3" s="55"/>
      <c r="DQ3" s="57"/>
      <c r="DR3" s="58"/>
      <c r="DS3" s="58"/>
      <c r="DT3" s="58"/>
      <c r="DU3" s="58"/>
      <c r="DV3" s="58"/>
      <c r="DW3" s="58"/>
      <c r="DX3" s="58"/>
      <c r="DY3" s="58"/>
      <c r="DZ3" s="58"/>
      <c r="EA3" s="58"/>
      <c r="EB3" s="58"/>
      <c r="EC3" s="58"/>
      <c r="ED3" s="58"/>
      <c r="EE3" s="58"/>
      <c r="EF3" s="58"/>
      <c r="EG3" s="58"/>
      <c r="EH3" s="58"/>
      <c r="EI3" s="58"/>
      <c r="EJ3" s="58"/>
      <c r="EK3" s="58"/>
      <c r="EL3" s="58"/>
      <c r="EM3" s="58"/>
      <c r="EN3" s="58"/>
      <c r="EO3" s="58"/>
      <c r="EP3" s="58"/>
      <c r="EQ3" s="61"/>
      <c r="ER3" s="61"/>
      <c r="ES3" s="61"/>
      <c r="ET3" s="61"/>
      <c r="EU3" s="61"/>
      <c r="EV3" s="61"/>
      <c r="EW3" s="61"/>
      <c r="EX3" s="61"/>
      <c r="EY3" s="61"/>
      <c r="EZ3" s="61"/>
      <c r="FA3" s="61"/>
      <c r="FB3" s="61"/>
      <c r="FC3" s="61"/>
      <c r="FD3" s="61"/>
      <c r="FE3" s="61"/>
      <c r="FF3" s="61"/>
      <c r="FG3" s="61"/>
      <c r="FH3" s="61"/>
      <c r="FI3" s="61"/>
      <c r="FJ3" s="61"/>
      <c r="FK3" s="61"/>
      <c r="FL3" s="61"/>
      <c r="FM3" s="61"/>
      <c r="FN3" s="61"/>
      <c r="FO3" s="61"/>
      <c r="FP3" s="61"/>
      <c r="FQ3" s="66"/>
      <c r="FR3" s="61"/>
    </row>
    <row r="4" ht="73.5" customHeight="1">
      <c r="A4" s="70" t="s">
        <v>103</v>
      </c>
      <c r="B4" s="72" t="s">
        <v>105</v>
      </c>
      <c r="C4" s="74" t="s">
        <v>107</v>
      </c>
      <c r="D4" s="76" t="s">
        <v>112</v>
      </c>
      <c r="E4" s="76" t="s">
        <v>117</v>
      </c>
      <c r="F4" s="76" t="s">
        <v>118</v>
      </c>
      <c r="G4" s="76" t="s">
        <v>119</v>
      </c>
      <c r="H4" s="76" t="s">
        <v>120</v>
      </c>
      <c r="I4" s="76" t="s">
        <v>122</v>
      </c>
      <c r="J4" s="76" t="s">
        <v>123</v>
      </c>
      <c r="K4" s="76" t="s">
        <v>124</v>
      </c>
      <c r="L4" s="76" t="s">
        <v>126</v>
      </c>
      <c r="M4" s="76" t="s">
        <v>128</v>
      </c>
      <c r="N4" s="76" t="s">
        <v>124</v>
      </c>
      <c r="O4" s="76" t="s">
        <v>129</v>
      </c>
      <c r="P4" s="76" t="s">
        <v>130</v>
      </c>
      <c r="Q4" s="76" t="s">
        <v>131</v>
      </c>
      <c r="R4" s="76" t="s">
        <v>132</v>
      </c>
      <c r="S4" s="76" t="s">
        <v>133</v>
      </c>
      <c r="T4" s="76" t="s">
        <v>134</v>
      </c>
      <c r="U4" s="76" t="s">
        <v>135</v>
      </c>
      <c r="V4" s="76" t="s">
        <v>136</v>
      </c>
      <c r="W4" s="76" t="s">
        <v>137</v>
      </c>
      <c r="X4" s="76" t="s">
        <v>139</v>
      </c>
      <c r="Y4" s="76" t="s">
        <v>140</v>
      </c>
      <c r="Z4" s="76" t="s">
        <v>141</v>
      </c>
      <c r="AA4" s="76" t="s">
        <v>142</v>
      </c>
      <c r="AB4" s="76" t="s">
        <v>143</v>
      </c>
      <c r="AC4" s="76" t="s">
        <v>141</v>
      </c>
      <c r="AD4" s="76" t="s">
        <v>144</v>
      </c>
      <c r="AE4" s="76" t="s">
        <v>141</v>
      </c>
      <c r="AF4" s="76" t="s">
        <v>140</v>
      </c>
      <c r="AG4" s="76" t="s">
        <v>141</v>
      </c>
      <c r="AH4" s="76" t="s">
        <v>147</v>
      </c>
      <c r="AI4" s="76" t="s">
        <v>141</v>
      </c>
      <c r="AJ4" s="84" t="s">
        <v>141</v>
      </c>
      <c r="AK4" s="76" t="s">
        <v>152</v>
      </c>
      <c r="AL4" s="76" t="s">
        <v>141</v>
      </c>
      <c r="AM4" s="84" t="s">
        <v>141</v>
      </c>
      <c r="AN4" s="76" t="s">
        <v>154</v>
      </c>
      <c r="AO4" s="76" t="s">
        <v>141</v>
      </c>
      <c r="AP4" s="84" t="s">
        <v>141</v>
      </c>
      <c r="AQ4" s="76" t="s">
        <v>155</v>
      </c>
      <c r="AR4" s="76" t="s">
        <v>141</v>
      </c>
      <c r="AS4" s="84" t="s">
        <v>141</v>
      </c>
      <c r="AT4" s="88" t="s">
        <v>157</v>
      </c>
      <c r="AU4" s="84" t="s">
        <v>141</v>
      </c>
      <c r="AV4" s="88" t="s">
        <v>160</v>
      </c>
      <c r="AW4" s="84" t="s">
        <v>141</v>
      </c>
      <c r="AX4" s="91" t="s">
        <v>163</v>
      </c>
      <c r="AY4" s="84" t="s">
        <v>141</v>
      </c>
      <c r="AZ4" s="84" t="s">
        <v>166</v>
      </c>
      <c r="BA4" s="84" t="s">
        <v>141</v>
      </c>
      <c r="BB4" s="84" t="s">
        <v>168</v>
      </c>
      <c r="BC4" s="84" t="s">
        <v>141</v>
      </c>
      <c r="BD4" s="84" t="s">
        <v>169</v>
      </c>
      <c r="BE4" s="84" t="s">
        <v>141</v>
      </c>
      <c r="BF4" s="92" t="s">
        <v>171</v>
      </c>
      <c r="BG4" s="93" t="s">
        <v>173</v>
      </c>
      <c r="BH4" s="93" t="s">
        <v>176</v>
      </c>
      <c r="BI4" s="93" t="s">
        <v>177</v>
      </c>
      <c r="BJ4" s="94" t="s">
        <v>179</v>
      </c>
      <c r="BK4" s="76" t="s">
        <v>181</v>
      </c>
      <c r="BL4" s="76" t="s">
        <v>182</v>
      </c>
      <c r="BM4" s="76" t="s">
        <v>183</v>
      </c>
      <c r="BN4" s="76" t="s">
        <v>184</v>
      </c>
      <c r="BO4" s="76" t="s">
        <v>185</v>
      </c>
      <c r="BP4" s="76" t="s">
        <v>186</v>
      </c>
      <c r="BQ4" s="76" t="s">
        <v>183</v>
      </c>
      <c r="BR4" s="76" t="s">
        <v>184</v>
      </c>
      <c r="BS4" s="76" t="s">
        <v>187</v>
      </c>
      <c r="BT4" s="76" t="s">
        <v>188</v>
      </c>
      <c r="BU4" s="76" t="s">
        <v>184</v>
      </c>
      <c r="BV4" s="76" t="s">
        <v>189</v>
      </c>
      <c r="BW4" s="76" t="s">
        <v>190</v>
      </c>
      <c r="BX4" s="76" t="s">
        <v>191</v>
      </c>
      <c r="BY4" s="76" t="s">
        <v>192</v>
      </c>
      <c r="BZ4" s="76" t="s">
        <v>193</v>
      </c>
      <c r="CA4" s="76" t="s">
        <v>194</v>
      </c>
      <c r="CB4" s="76" t="s">
        <v>195</v>
      </c>
      <c r="CC4" s="76" t="s">
        <v>196</v>
      </c>
      <c r="CD4" s="76" t="s">
        <v>197</v>
      </c>
      <c r="CE4" s="76" t="s">
        <v>196</v>
      </c>
      <c r="CF4" s="76" t="s">
        <v>198</v>
      </c>
      <c r="CG4" s="76" t="s">
        <v>199</v>
      </c>
      <c r="CH4" s="76" t="s">
        <v>200</v>
      </c>
      <c r="CI4" s="76" t="s">
        <v>201</v>
      </c>
      <c r="CJ4" s="76" t="s">
        <v>202</v>
      </c>
      <c r="CK4" s="92" t="s">
        <v>203</v>
      </c>
      <c r="CL4" s="95" t="s">
        <v>204</v>
      </c>
      <c r="CM4" s="93" t="s">
        <v>205</v>
      </c>
      <c r="CN4" s="96" t="s">
        <v>206</v>
      </c>
      <c r="CO4" s="97" t="s">
        <v>179</v>
      </c>
      <c r="CP4" s="97" t="s">
        <v>207</v>
      </c>
      <c r="CQ4" s="98" t="s">
        <v>208</v>
      </c>
      <c r="CR4" s="99" t="s">
        <v>209</v>
      </c>
      <c r="CS4" s="99" t="s">
        <v>211</v>
      </c>
      <c r="CT4" s="99" t="s">
        <v>212</v>
      </c>
      <c r="CU4" s="99" t="s">
        <v>213</v>
      </c>
      <c r="CV4" s="99" t="s">
        <v>214</v>
      </c>
      <c r="CW4" s="99" t="s">
        <v>0</v>
      </c>
      <c r="CX4" s="99" t="s">
        <v>215</v>
      </c>
      <c r="CY4" s="99" t="s">
        <v>216</v>
      </c>
      <c r="CZ4" s="99" t="s">
        <v>48</v>
      </c>
      <c r="DA4" s="99" t="s">
        <v>217</v>
      </c>
      <c r="DB4" s="99" t="s">
        <v>219</v>
      </c>
      <c r="DC4" s="99" t="s">
        <v>220</v>
      </c>
      <c r="DD4" s="99" t="s">
        <v>222</v>
      </c>
      <c r="DE4" s="99" t="s">
        <v>223</v>
      </c>
      <c r="DF4" s="99" t="s">
        <v>225</v>
      </c>
      <c r="DG4" s="99" t="s">
        <v>226</v>
      </c>
      <c r="DH4" s="99" t="s">
        <v>142</v>
      </c>
      <c r="DI4" s="99" t="s">
        <v>191</v>
      </c>
      <c r="DJ4" s="99" t="s">
        <v>227</v>
      </c>
      <c r="DK4" s="99" t="s">
        <v>228</v>
      </c>
      <c r="DL4" s="99" t="s">
        <v>229</v>
      </c>
      <c r="DM4" s="99"/>
      <c r="DN4" s="99" t="s">
        <v>48</v>
      </c>
      <c r="DO4" s="99" t="s">
        <v>149</v>
      </c>
      <c r="DP4" s="99" t="s">
        <v>230</v>
      </c>
      <c r="DQ4" s="57" t="s">
        <v>208</v>
      </c>
      <c r="DR4" s="58" t="s">
        <v>231</v>
      </c>
      <c r="DS4" s="58" t="s">
        <v>211</v>
      </c>
      <c r="DT4" s="58" t="s">
        <v>232</v>
      </c>
      <c r="DU4" s="58" t="s">
        <v>213</v>
      </c>
      <c r="DV4" s="58" t="s">
        <v>214</v>
      </c>
      <c r="DW4" s="58" t="s">
        <v>233</v>
      </c>
      <c r="DX4" s="58" t="s">
        <v>234</v>
      </c>
      <c r="DY4" s="58" t="s">
        <v>215</v>
      </c>
      <c r="DZ4" s="58" t="s">
        <v>48</v>
      </c>
      <c r="EA4" s="58" t="s">
        <v>217</v>
      </c>
      <c r="EB4" s="58" t="s">
        <v>220</v>
      </c>
      <c r="EC4" s="58" t="s">
        <v>192</v>
      </c>
      <c r="ED4" s="58" t="s">
        <v>222</v>
      </c>
      <c r="EE4" s="58" t="s">
        <v>235</v>
      </c>
      <c r="EF4" s="58" t="s">
        <v>236</v>
      </c>
      <c r="EG4" s="58" t="s">
        <v>237</v>
      </c>
      <c r="EH4" s="58" t="s">
        <v>238</v>
      </c>
      <c r="EI4" s="58" t="s">
        <v>239</v>
      </c>
      <c r="EJ4" s="58" t="s">
        <v>240</v>
      </c>
      <c r="EK4" s="58" t="s">
        <v>173</v>
      </c>
      <c r="EL4" s="58" t="s">
        <v>199</v>
      </c>
      <c r="EM4" s="58" t="s">
        <v>229</v>
      </c>
      <c r="EN4" s="58" t="s">
        <v>48</v>
      </c>
      <c r="EO4" s="58" t="s">
        <v>149</v>
      </c>
      <c r="EP4" s="58" t="s">
        <v>230</v>
      </c>
      <c r="EQ4" s="61" t="s">
        <v>241</v>
      </c>
      <c r="ER4" s="61" t="s">
        <v>242</v>
      </c>
      <c r="ES4" s="61" t="s">
        <v>211</v>
      </c>
      <c r="ET4" s="61" t="s">
        <v>232</v>
      </c>
      <c r="EU4" s="61" t="s">
        <v>213</v>
      </c>
      <c r="EV4" s="61" t="s">
        <v>243</v>
      </c>
      <c r="EW4" s="61" t="s">
        <v>0</v>
      </c>
      <c r="EX4" s="61" t="s">
        <v>244</v>
      </c>
      <c r="EY4" s="61" t="s">
        <v>245</v>
      </c>
      <c r="EZ4" s="61" t="s">
        <v>217</v>
      </c>
      <c r="FA4" s="61" t="s">
        <v>220</v>
      </c>
      <c r="FB4" s="61" t="s">
        <v>142</v>
      </c>
      <c r="FC4" s="61" t="s">
        <v>222</v>
      </c>
      <c r="FD4" s="61" t="s">
        <v>246</v>
      </c>
      <c r="FE4" s="61" t="s">
        <v>247</v>
      </c>
      <c r="FF4" s="61" t="s">
        <v>248</v>
      </c>
      <c r="FG4" s="61" t="s">
        <v>239</v>
      </c>
      <c r="FH4" s="61" t="s">
        <v>225</v>
      </c>
      <c r="FI4" s="61" t="s">
        <v>194</v>
      </c>
      <c r="FJ4" s="61" t="s">
        <v>191</v>
      </c>
      <c r="FK4" s="61" t="s">
        <v>193</v>
      </c>
      <c r="FL4" s="61" t="s">
        <v>249</v>
      </c>
      <c r="FM4" s="61" t="s">
        <v>250</v>
      </c>
      <c r="FN4" s="61" t="s">
        <v>251</v>
      </c>
      <c r="FO4" s="61" t="s">
        <v>252</v>
      </c>
      <c r="FP4" s="61" t="s">
        <v>253</v>
      </c>
      <c r="FQ4" s="66" t="s">
        <v>199</v>
      </c>
      <c r="FR4" s="61" t="s">
        <v>230</v>
      </c>
    </row>
    <row r="5">
      <c r="A5" s="101" t="s">
        <v>33</v>
      </c>
      <c r="B5" s="102">
        <v>43697.0</v>
      </c>
      <c r="C5" s="103">
        <v>43711.0</v>
      </c>
      <c r="D5" s="33" t="s">
        <v>68</v>
      </c>
      <c r="E5" s="104">
        <f t="shared" ref="E5:E169" si="1">CS5+DS5</f>
        <v>20.5</v>
      </c>
      <c r="F5" s="104">
        <f t="shared" ref="F5:F127" si="2">ES5</f>
        <v>12</v>
      </c>
      <c r="G5" s="104" t="str">
        <f t="shared" ref="G5:G127" si="3">ER5</f>
        <v>Milk</v>
      </c>
      <c r="H5" s="104" t="str">
        <f t="shared" ref="H5:H127" si="4">EU5</f>
        <v>Mushtaq</v>
      </c>
      <c r="I5" s="105" t="s">
        <v>254</v>
      </c>
      <c r="J5" s="106">
        <v>573.0</v>
      </c>
      <c r="K5" s="106">
        <v>58460.0</v>
      </c>
      <c r="L5" s="19"/>
      <c r="M5" s="19"/>
      <c r="N5" s="19"/>
      <c r="O5" s="107">
        <v>7000.0</v>
      </c>
      <c r="P5" s="107">
        <v>1500.0</v>
      </c>
      <c r="Q5" s="107">
        <v>3000.0</v>
      </c>
      <c r="R5" s="108"/>
      <c r="S5" s="109"/>
      <c r="T5" s="109"/>
      <c r="U5" s="109"/>
      <c r="V5" s="110">
        <v>780.0</v>
      </c>
      <c r="W5" s="110">
        <v>5000.0</v>
      </c>
      <c r="X5" s="110">
        <v>500.0</v>
      </c>
      <c r="Y5" s="110" t="s">
        <v>255</v>
      </c>
      <c r="Z5" s="110">
        <v>500.0</v>
      </c>
      <c r="AA5" s="110">
        <v>500.0</v>
      </c>
      <c r="AB5" s="109"/>
      <c r="AC5" s="109"/>
      <c r="AD5" s="110" t="s">
        <v>256</v>
      </c>
      <c r="AE5" s="110">
        <v>1100.0</v>
      </c>
      <c r="AF5" s="110" t="s">
        <v>257</v>
      </c>
      <c r="AG5" s="110">
        <v>1200.0</v>
      </c>
      <c r="AH5" s="111" t="s">
        <v>258</v>
      </c>
      <c r="AI5" s="112">
        <v>14000.0</v>
      </c>
      <c r="AJ5" s="113"/>
      <c r="AK5" s="114"/>
      <c r="AL5" s="114"/>
      <c r="AM5" s="113"/>
      <c r="AN5" s="114"/>
      <c r="AO5" s="114"/>
      <c r="AP5" s="113"/>
      <c r="AQ5" s="115"/>
      <c r="AR5" s="116"/>
      <c r="AS5" s="117"/>
      <c r="AT5" s="117"/>
      <c r="AU5" s="117"/>
      <c r="AV5" s="117"/>
      <c r="AW5" s="117"/>
      <c r="AX5" s="118" t="s">
        <v>259</v>
      </c>
      <c r="AY5" s="118">
        <v>100.0</v>
      </c>
      <c r="AZ5" s="117"/>
      <c r="BA5" s="117"/>
      <c r="BB5" s="117"/>
      <c r="BC5" s="117"/>
      <c r="BD5" s="117"/>
      <c r="BE5" s="117"/>
      <c r="BF5" s="119"/>
      <c r="BG5" s="119"/>
      <c r="BH5" s="119"/>
      <c r="BI5" s="120">
        <v>24420.0</v>
      </c>
      <c r="BJ5" s="121">
        <f t="shared" ref="BJ5:BJ8" si="5">Q5+R5+T5+V5+W5+Z5+AC5+AE5+AG5+AI5+AL5+AO5+AR5+BI5+BG5+X5+U5</f>
        <v>50500</v>
      </c>
      <c r="BK5" s="122">
        <v>30000.0</v>
      </c>
      <c r="BL5" s="123"/>
      <c r="BM5" s="124">
        <f t="shared" ref="BM5:BM259" si="6">DC5</f>
        <v>118000</v>
      </c>
      <c r="BN5" s="125" t="s">
        <v>59</v>
      </c>
      <c r="BO5" s="126">
        <f t="shared" ref="BO5:BO70" si="7">IF(BN5="PAY",BK5+BL5,BK5)</f>
        <v>30000</v>
      </c>
      <c r="BP5" s="119"/>
      <c r="BQ5" s="127" t="str">
        <f t="shared" ref="BQ5:BQ69" si="8">EB5</f>
        <v/>
      </c>
      <c r="BR5" s="119"/>
      <c r="BS5" s="126">
        <f t="shared" ref="BS5:BS70" si="9">IF(BR5="PAY",BO5+BP5,BO5)</f>
        <v>30000</v>
      </c>
      <c r="BT5" s="128">
        <f t="shared" ref="BT5:BT159" si="10">FA5</f>
        <v>26000</v>
      </c>
      <c r="BU5" s="125" t="s">
        <v>59</v>
      </c>
      <c r="BV5" s="129">
        <f t="shared" ref="BV5:BV259" si="11">IF(BU5="PAY",BS5+BT5,BS5)</f>
        <v>30000</v>
      </c>
      <c r="BW5" s="130">
        <v>30000.0</v>
      </c>
      <c r="BX5" s="131">
        <f t="shared" ref="BX5:BX259" si="12">FJ5+DI5</f>
        <v>0</v>
      </c>
      <c r="BY5" s="131">
        <f t="shared" ref="BY5:BY175" si="13">FM5+EC5</f>
        <v>0</v>
      </c>
      <c r="BZ5" s="131" t="str">
        <f t="shared" ref="BZ5:BZ43" si="14">FK5</f>
        <v/>
      </c>
      <c r="CA5" s="132" t="str">
        <f t="shared" ref="CA5:CA259" si="15">FI5</f>
        <v/>
      </c>
      <c r="CB5" s="119"/>
      <c r="CC5" s="119"/>
      <c r="CD5" s="119"/>
      <c r="CE5" s="119"/>
      <c r="CF5" s="133">
        <f t="shared" ref="CF5:CF70" si="16">CC5+BW5+BV5</f>
        <v>60000</v>
      </c>
      <c r="CG5" s="133">
        <f t="shared" ref="CG5:CG70" si="17">CF5-BJ5-CE5</f>
        <v>9500</v>
      </c>
      <c r="CH5" s="119">
        <f t="shared" ref="CH5:CH70" si="18">CG5-30000</f>
        <v>-20500</v>
      </c>
      <c r="CI5" s="119"/>
      <c r="CJ5" s="119"/>
      <c r="CK5" s="119"/>
      <c r="CL5" s="134"/>
      <c r="CM5" s="119"/>
      <c r="CN5" s="135">
        <f t="shared" ref="CN5:CN288" si="19">CL5+CA5+BZ5+BY5+BX5+BT5+BQ5+BM5</f>
        <v>144000</v>
      </c>
      <c r="CO5" s="135">
        <f t="shared" ref="CO5:CO288" si="20">BI5+BE5+BC5+BA5+AY5+AS5+AR5+AP5+AO5+AM5+AL5+AJ5+AI5+AG5+AE5+AA5+X5+W5+V5+T5+S5+Q5+P5+O5+N5+K5</f>
        <v>117560</v>
      </c>
      <c r="CP5" s="136">
        <f t="shared" ref="CP5:CP288" si="21">CN5-CO5</f>
        <v>26440</v>
      </c>
      <c r="CQ5" s="137">
        <v>43697.0</v>
      </c>
      <c r="CR5" s="138" t="s">
        <v>260</v>
      </c>
      <c r="CS5" s="138">
        <v>20.5</v>
      </c>
      <c r="CT5" s="139" t="s">
        <v>68</v>
      </c>
      <c r="CU5" s="140" t="s">
        <v>261</v>
      </c>
      <c r="CV5" s="141"/>
      <c r="CW5" s="139">
        <v>125000.0</v>
      </c>
      <c r="CX5" s="141"/>
      <c r="CY5" s="141"/>
      <c r="CZ5" s="139" t="s">
        <v>262</v>
      </c>
      <c r="DA5" s="139">
        <f>CW5+CY5</f>
        <v>125000</v>
      </c>
      <c r="DB5" s="139"/>
      <c r="DC5" s="139">
        <v>118000.0</v>
      </c>
      <c r="DD5" s="141"/>
      <c r="DE5" s="139">
        <v>7000.0</v>
      </c>
      <c r="DF5" s="141"/>
      <c r="DG5" s="141"/>
      <c r="DH5" s="141"/>
      <c r="DI5" s="141"/>
      <c r="DJ5" s="141"/>
      <c r="DK5" s="141"/>
      <c r="DL5" s="141"/>
      <c r="DM5" s="141"/>
      <c r="DN5" s="141"/>
      <c r="DO5" s="141">
        <f t="shared" ref="DO5:DO101" si="22">DK5+DJ5+DI5+DG5+DF5+DH5+DE5+DD5+DC5-DL5-DA5</f>
        <v>0</v>
      </c>
      <c r="DP5" s="138" t="s">
        <v>263</v>
      </c>
      <c r="DQ5" s="142"/>
      <c r="DR5" s="141"/>
      <c r="DS5" s="143"/>
      <c r="DT5" s="143"/>
      <c r="DU5" s="143"/>
      <c r="DV5" s="143"/>
      <c r="DW5" s="143"/>
      <c r="DX5" s="143"/>
      <c r="DY5" s="143"/>
      <c r="DZ5" s="143"/>
      <c r="EA5" s="143"/>
      <c r="EB5" s="143"/>
      <c r="EC5" s="143"/>
      <c r="ED5" s="143"/>
      <c r="EE5" s="143"/>
      <c r="EF5" s="143"/>
      <c r="EG5" s="143"/>
      <c r="EH5" s="143"/>
      <c r="EI5" s="143"/>
      <c r="EJ5" s="143"/>
      <c r="EK5" s="143"/>
      <c r="EL5" s="143"/>
      <c r="EM5" s="143"/>
      <c r="EN5" s="143"/>
      <c r="EO5" s="143">
        <f t="shared" ref="EO5:EO174" si="23">EB5+EC5+ED5+EF5+EH5+EJ5+EK5-EA5</f>
        <v>0</v>
      </c>
      <c r="EP5" s="143"/>
      <c r="EQ5" s="144">
        <v>43710.0</v>
      </c>
      <c r="ER5" s="145" t="s">
        <v>264</v>
      </c>
      <c r="ES5" s="145">
        <v>12.0</v>
      </c>
      <c r="ET5" s="145" t="s">
        <v>265</v>
      </c>
      <c r="EU5" s="145" t="s">
        <v>266</v>
      </c>
      <c r="EV5" s="145"/>
      <c r="EW5" s="145">
        <v>23900.0</v>
      </c>
      <c r="EX5" s="145"/>
      <c r="EY5" s="145">
        <v>100.0</v>
      </c>
      <c r="EZ5" s="145">
        <v>24000.0</v>
      </c>
      <c r="FA5" s="145">
        <v>26000.0</v>
      </c>
      <c r="FB5" s="146"/>
      <c r="FC5" s="146"/>
      <c r="FD5" s="146"/>
      <c r="FE5" s="146"/>
      <c r="FF5" s="146"/>
      <c r="FG5" s="145" t="s">
        <v>0</v>
      </c>
      <c r="FH5" s="146"/>
      <c r="FI5" s="146"/>
      <c r="FJ5" s="146"/>
      <c r="FK5" s="146"/>
      <c r="FL5" s="146"/>
      <c r="FM5" s="146"/>
      <c r="FN5" s="146"/>
      <c r="FO5" s="146"/>
      <c r="FP5" s="146"/>
      <c r="FQ5" s="146"/>
      <c r="FR5" s="145" t="s">
        <v>267</v>
      </c>
    </row>
    <row r="6">
      <c r="A6" s="147" t="s">
        <v>36</v>
      </c>
      <c r="B6" s="102">
        <v>43700.0</v>
      </c>
      <c r="C6" s="103">
        <v>43710.0</v>
      </c>
      <c r="D6" s="33" t="s">
        <v>68</v>
      </c>
      <c r="E6" s="104">
        <f t="shared" si="1"/>
        <v>27</v>
      </c>
      <c r="F6" s="104">
        <f t="shared" si="2"/>
        <v>10</v>
      </c>
      <c r="G6" s="104" t="str">
        <f t="shared" si="3"/>
        <v>Crockery</v>
      </c>
      <c r="H6" s="104" t="str">
        <f t="shared" si="4"/>
        <v>           </v>
      </c>
      <c r="I6" s="105" t="s">
        <v>254</v>
      </c>
      <c r="J6" s="106">
        <v>592.0</v>
      </c>
      <c r="K6" s="106">
        <v>60390.0</v>
      </c>
      <c r="L6" s="19"/>
      <c r="M6" s="19"/>
      <c r="N6" s="19"/>
      <c r="O6" s="107">
        <v>7000.0</v>
      </c>
      <c r="P6" s="107">
        <v>1500.0</v>
      </c>
      <c r="Q6" s="107">
        <v>3000.0</v>
      </c>
      <c r="R6" s="148">
        <v>130000.0</v>
      </c>
      <c r="S6" s="109"/>
      <c r="T6" s="109"/>
      <c r="U6" s="109"/>
      <c r="V6" s="110">
        <v>600.0</v>
      </c>
      <c r="W6" s="110">
        <v>4500.0</v>
      </c>
      <c r="X6" s="110"/>
      <c r="Y6" s="109"/>
      <c r="Z6" s="109"/>
      <c r="AA6" s="109"/>
      <c r="AB6" s="109"/>
      <c r="AC6" s="109"/>
      <c r="AD6" s="110" t="s">
        <v>256</v>
      </c>
      <c r="AE6" s="110">
        <v>1000.0</v>
      </c>
      <c r="AF6" s="110" t="s">
        <v>268</v>
      </c>
      <c r="AG6" s="110">
        <v>1000.0</v>
      </c>
      <c r="AH6" s="116"/>
      <c r="AI6" s="114"/>
      <c r="AJ6" s="113"/>
      <c r="AK6" s="114"/>
      <c r="AL6" s="114"/>
      <c r="AM6" s="113"/>
      <c r="AN6" s="114"/>
      <c r="AO6" s="114"/>
      <c r="AP6" s="113"/>
      <c r="AQ6" s="115"/>
      <c r="AR6" s="116"/>
      <c r="AS6" s="117"/>
      <c r="AT6" s="117"/>
      <c r="AU6" s="117"/>
      <c r="AV6" s="117"/>
      <c r="AW6" s="117"/>
      <c r="AX6" s="117"/>
      <c r="AY6" s="117"/>
      <c r="AZ6" s="117"/>
      <c r="BA6" s="117"/>
      <c r="BB6" s="117"/>
      <c r="BC6" s="117"/>
      <c r="BD6" s="117"/>
      <c r="BE6" s="117"/>
      <c r="BF6" s="119"/>
      <c r="BG6" s="119"/>
      <c r="BH6" s="119"/>
      <c r="BI6" s="120">
        <v>22400.0</v>
      </c>
      <c r="BJ6" s="121">
        <f t="shared" si="5"/>
        <v>162500</v>
      </c>
      <c r="BK6" s="122">
        <v>30000.0</v>
      </c>
      <c r="BL6" s="149">
        <v>162000.0</v>
      </c>
      <c r="BM6" s="124">
        <f t="shared" si="6"/>
        <v>152000</v>
      </c>
      <c r="BN6" s="125" t="s">
        <v>47</v>
      </c>
      <c r="BO6" s="126">
        <f t="shared" si="7"/>
        <v>192000</v>
      </c>
      <c r="BP6" s="119"/>
      <c r="BQ6" s="127" t="str">
        <f t="shared" si="8"/>
        <v/>
      </c>
      <c r="BR6" s="119"/>
      <c r="BS6" s="126">
        <f t="shared" si="9"/>
        <v>192000</v>
      </c>
      <c r="BT6" s="128">
        <f t="shared" si="10"/>
        <v>29000</v>
      </c>
      <c r="BU6" s="125" t="s">
        <v>47</v>
      </c>
      <c r="BV6" s="129">
        <f t="shared" si="11"/>
        <v>221000</v>
      </c>
      <c r="BW6" s="150"/>
      <c r="BX6" s="131">
        <f t="shared" si="12"/>
        <v>2500</v>
      </c>
      <c r="BY6" s="131">
        <f t="shared" si="13"/>
        <v>0</v>
      </c>
      <c r="BZ6" s="131" t="str">
        <f t="shared" si="14"/>
        <v/>
      </c>
      <c r="CA6" s="132" t="str">
        <f t="shared" si="15"/>
        <v/>
      </c>
      <c r="CB6" s="125" t="s">
        <v>269</v>
      </c>
      <c r="CC6" s="125">
        <v>2500.0</v>
      </c>
      <c r="CD6" s="119"/>
      <c r="CE6" s="119"/>
      <c r="CF6" s="133">
        <f t="shared" si="16"/>
        <v>223500</v>
      </c>
      <c r="CG6" s="133">
        <f t="shared" si="17"/>
        <v>61000</v>
      </c>
      <c r="CH6" s="119">
        <f t="shared" si="18"/>
        <v>31000</v>
      </c>
      <c r="CI6" s="119"/>
      <c r="CJ6" s="119"/>
      <c r="CK6" s="119"/>
      <c r="CL6" s="134"/>
      <c r="CM6" s="119"/>
      <c r="CN6" s="135">
        <f t="shared" si="19"/>
        <v>183500</v>
      </c>
      <c r="CO6" s="135">
        <f t="shared" si="20"/>
        <v>101390</v>
      </c>
      <c r="CP6" s="136">
        <f t="shared" si="21"/>
        <v>82110</v>
      </c>
      <c r="CQ6" s="137">
        <v>43700.0</v>
      </c>
      <c r="CR6" s="138" t="s">
        <v>260</v>
      </c>
      <c r="CS6" s="138">
        <v>27.0</v>
      </c>
      <c r="CT6" s="139" t="s">
        <v>68</v>
      </c>
      <c r="CU6" s="140" t="s">
        <v>270</v>
      </c>
      <c r="CV6" s="141"/>
      <c r="CW6" s="141"/>
      <c r="CX6" s="141"/>
      <c r="CY6" s="141"/>
      <c r="CZ6" s="141"/>
      <c r="DA6" s="139">
        <v>162000.0</v>
      </c>
      <c r="DB6" s="139"/>
      <c r="DC6" s="139">
        <v>152000.0</v>
      </c>
      <c r="DD6" s="141"/>
      <c r="DE6" s="139">
        <v>10000.0</v>
      </c>
      <c r="DF6" s="141"/>
      <c r="DG6" s="141"/>
      <c r="DH6" s="141"/>
      <c r="DI6" s="141"/>
      <c r="DJ6" s="141"/>
      <c r="DK6" s="141"/>
      <c r="DL6" s="141"/>
      <c r="DM6" s="141"/>
      <c r="DN6" s="141"/>
      <c r="DO6" s="141">
        <f t="shared" si="22"/>
        <v>0</v>
      </c>
      <c r="DP6" s="138" t="s">
        <v>263</v>
      </c>
      <c r="DQ6" s="142"/>
      <c r="DR6" s="141"/>
      <c r="DS6" s="143"/>
      <c r="DT6" s="143"/>
      <c r="DU6" s="143"/>
      <c r="DV6" s="143"/>
      <c r="DW6" s="143"/>
      <c r="DX6" s="143"/>
      <c r="DY6" s="143"/>
      <c r="DZ6" s="143"/>
      <c r="EA6" s="143"/>
      <c r="EB6" s="143"/>
      <c r="EC6" s="143"/>
      <c r="ED6" s="143"/>
      <c r="EE6" s="143"/>
      <c r="EF6" s="143"/>
      <c r="EG6" s="143"/>
      <c r="EH6" s="143"/>
      <c r="EI6" s="143"/>
      <c r="EJ6" s="143"/>
      <c r="EK6" s="143"/>
      <c r="EL6" s="143"/>
      <c r="EM6" s="143"/>
      <c r="EN6" s="143"/>
      <c r="EO6" s="143">
        <f t="shared" si="23"/>
        <v>0</v>
      </c>
      <c r="EP6" s="143"/>
      <c r="EQ6" s="144">
        <v>43710.0</v>
      </c>
      <c r="ER6" s="145" t="s">
        <v>271</v>
      </c>
      <c r="ES6" s="145">
        <v>10.0</v>
      </c>
      <c r="ET6" s="145" t="s">
        <v>265</v>
      </c>
      <c r="EU6" s="145" t="s">
        <v>272</v>
      </c>
      <c r="EV6" s="145"/>
      <c r="EW6" s="145"/>
      <c r="EX6" s="145"/>
      <c r="EY6" s="145"/>
      <c r="EZ6" s="145">
        <v>31000.0</v>
      </c>
      <c r="FA6" s="145">
        <v>29000.0</v>
      </c>
      <c r="FB6" s="146"/>
      <c r="FC6" s="146"/>
      <c r="FD6" s="146"/>
      <c r="FE6" s="146"/>
      <c r="FF6" s="146"/>
      <c r="FG6" s="145" t="s">
        <v>273</v>
      </c>
      <c r="FH6" s="146"/>
      <c r="FI6" s="145"/>
      <c r="FJ6" s="145">
        <v>2500.0</v>
      </c>
      <c r="FK6" s="146"/>
      <c r="FL6" s="146"/>
      <c r="FM6" s="146"/>
      <c r="FN6" s="146"/>
      <c r="FO6" s="146"/>
      <c r="FP6" s="146"/>
      <c r="FQ6" s="146"/>
      <c r="FR6" s="151" t="s">
        <v>274</v>
      </c>
    </row>
    <row r="7">
      <c r="A7" s="101" t="s">
        <v>275</v>
      </c>
      <c r="B7" s="152">
        <v>43701.0</v>
      </c>
      <c r="C7" s="153">
        <v>43710.0</v>
      </c>
      <c r="D7" s="33" t="s">
        <v>68</v>
      </c>
      <c r="E7" s="104">
        <f t="shared" si="1"/>
        <v>31.5</v>
      </c>
      <c r="F7" s="104">
        <f t="shared" si="2"/>
        <v>10</v>
      </c>
      <c r="G7" s="104" t="str">
        <f t="shared" si="3"/>
        <v>Leather Seal</v>
      </c>
      <c r="H7" s="104" t="str">
        <f t="shared" si="4"/>
        <v>Mushtaq</v>
      </c>
      <c r="I7" s="105" t="s">
        <v>254</v>
      </c>
      <c r="J7" s="106">
        <v>650.0</v>
      </c>
      <c r="K7" s="106">
        <v>66300.0</v>
      </c>
      <c r="L7" s="19"/>
      <c r="M7" s="19"/>
      <c r="N7" s="19"/>
      <c r="O7" s="107">
        <v>7000.0</v>
      </c>
      <c r="P7" s="107">
        <v>1500.0</v>
      </c>
      <c r="Q7" s="107">
        <v>3000.0</v>
      </c>
      <c r="R7" s="108"/>
      <c r="S7" s="110"/>
      <c r="T7" s="110">
        <v>2000.0</v>
      </c>
      <c r="U7" s="109"/>
      <c r="V7" s="110"/>
      <c r="W7" s="110">
        <v>4700.0</v>
      </c>
      <c r="X7" s="110"/>
      <c r="Y7" s="109"/>
      <c r="Z7" s="109"/>
      <c r="AA7" s="109"/>
      <c r="AB7" s="109"/>
      <c r="AC7" s="109"/>
      <c r="AD7" s="110" t="s">
        <v>276</v>
      </c>
      <c r="AE7" s="110">
        <v>900.0</v>
      </c>
      <c r="AF7" s="110" t="s">
        <v>277</v>
      </c>
      <c r="AG7" s="110">
        <v>2600.0</v>
      </c>
      <c r="AH7" s="116"/>
      <c r="AI7" s="114"/>
      <c r="AJ7" s="113"/>
      <c r="AK7" s="114"/>
      <c r="AL7" s="114"/>
      <c r="AM7" s="113"/>
      <c r="AN7" s="112" t="s">
        <v>278</v>
      </c>
      <c r="AO7" s="112">
        <v>2300.0</v>
      </c>
      <c r="AP7" s="113"/>
      <c r="AQ7" s="115"/>
      <c r="AR7" s="116"/>
      <c r="AS7" s="117"/>
      <c r="AT7" s="117"/>
      <c r="AU7" s="117"/>
      <c r="AV7" s="117"/>
      <c r="AW7" s="117"/>
      <c r="AX7" s="117"/>
      <c r="AY7" s="117"/>
      <c r="AZ7" s="117"/>
      <c r="BA7" s="117"/>
      <c r="BB7" s="117"/>
      <c r="BC7" s="117"/>
      <c r="BD7" s="117"/>
      <c r="BE7" s="117"/>
      <c r="BF7" s="133"/>
      <c r="BG7" s="133"/>
      <c r="BH7" s="133"/>
      <c r="BI7" s="120">
        <v>22150.0</v>
      </c>
      <c r="BJ7" s="121">
        <f t="shared" si="5"/>
        <v>37650</v>
      </c>
      <c r="BK7" s="122">
        <v>30000.0</v>
      </c>
      <c r="BL7" s="123"/>
      <c r="BM7" s="124">
        <f t="shared" si="6"/>
        <v>137000</v>
      </c>
      <c r="BN7" s="125" t="s">
        <v>59</v>
      </c>
      <c r="BO7" s="126">
        <f t="shared" si="7"/>
        <v>30000</v>
      </c>
      <c r="BP7" s="125">
        <v>32750.0</v>
      </c>
      <c r="BQ7" s="127">
        <f t="shared" si="8"/>
        <v>25000</v>
      </c>
      <c r="BR7" s="125" t="s">
        <v>47</v>
      </c>
      <c r="BS7" s="126">
        <f t="shared" si="9"/>
        <v>62750</v>
      </c>
      <c r="BT7" s="128">
        <f t="shared" si="10"/>
        <v>23000</v>
      </c>
      <c r="BU7" s="125" t="s">
        <v>59</v>
      </c>
      <c r="BV7" s="129">
        <f t="shared" si="11"/>
        <v>62750</v>
      </c>
      <c r="BW7" s="150"/>
      <c r="BX7" s="131">
        <f t="shared" si="12"/>
        <v>0</v>
      </c>
      <c r="BY7" s="131">
        <f t="shared" si="13"/>
        <v>7500</v>
      </c>
      <c r="BZ7" s="131" t="str">
        <f t="shared" si="14"/>
        <v/>
      </c>
      <c r="CA7" s="132" t="str">
        <f t="shared" si="15"/>
        <v/>
      </c>
      <c r="CB7" s="109"/>
      <c r="CC7" s="109"/>
      <c r="CD7" s="110" t="s">
        <v>279</v>
      </c>
      <c r="CE7" s="110">
        <v>2100.0</v>
      </c>
      <c r="CF7" s="133">
        <f t="shared" si="16"/>
        <v>62750</v>
      </c>
      <c r="CG7" s="133">
        <f t="shared" si="17"/>
        <v>23000</v>
      </c>
      <c r="CH7" s="119">
        <f t="shared" si="18"/>
        <v>-7000</v>
      </c>
      <c r="CI7" s="119"/>
      <c r="CJ7" s="119"/>
      <c r="CK7" s="119"/>
      <c r="CL7" s="134"/>
      <c r="CM7" s="119"/>
      <c r="CN7" s="135">
        <f t="shared" si="19"/>
        <v>192500</v>
      </c>
      <c r="CO7" s="135">
        <f t="shared" si="20"/>
        <v>112450</v>
      </c>
      <c r="CP7" s="136">
        <f t="shared" si="21"/>
        <v>80050</v>
      </c>
      <c r="CQ7" s="137">
        <v>43701.0</v>
      </c>
      <c r="CR7" s="138" t="s">
        <v>280</v>
      </c>
      <c r="CS7" s="138">
        <v>25.0</v>
      </c>
      <c r="CT7" s="139" t="s">
        <v>83</v>
      </c>
      <c r="CU7" s="154" t="s">
        <v>281</v>
      </c>
      <c r="CV7" s="141"/>
      <c r="CW7" s="141"/>
      <c r="CX7" s="141"/>
      <c r="CY7" s="141"/>
      <c r="CZ7" s="139" t="s">
        <v>282</v>
      </c>
      <c r="DA7" s="139">
        <v>120000.0</v>
      </c>
      <c r="DB7" s="139"/>
      <c r="DC7" s="139">
        <v>137000.0</v>
      </c>
      <c r="DD7" s="141"/>
      <c r="DE7" s="141"/>
      <c r="DF7" s="141"/>
      <c r="DG7" s="141"/>
      <c r="DH7" s="141"/>
      <c r="DI7" s="141"/>
      <c r="DJ7" s="141"/>
      <c r="DK7" s="141"/>
      <c r="DL7" s="139">
        <v>17000.0</v>
      </c>
      <c r="DM7" s="139"/>
      <c r="DN7" s="141"/>
      <c r="DO7" s="141">
        <f t="shared" si="22"/>
        <v>0</v>
      </c>
      <c r="DP7" s="155">
        <v>43655.0</v>
      </c>
      <c r="DQ7" s="156">
        <v>43702.0</v>
      </c>
      <c r="DR7" s="139">
        <v>5.0</v>
      </c>
      <c r="DS7" s="33">
        <v>6.5</v>
      </c>
      <c r="DT7" s="33" t="s">
        <v>283</v>
      </c>
      <c r="DU7" s="33" t="s">
        <v>284</v>
      </c>
      <c r="DV7" s="33"/>
      <c r="DW7" s="33"/>
      <c r="DX7" s="33"/>
      <c r="DY7" s="33"/>
      <c r="DZ7" s="33"/>
      <c r="EA7" s="33">
        <v>32750.0</v>
      </c>
      <c r="EB7" s="33">
        <v>25000.0</v>
      </c>
      <c r="EC7" s="33">
        <v>7500.0</v>
      </c>
      <c r="ED7" s="143"/>
      <c r="EE7" s="143"/>
      <c r="EF7" s="143"/>
      <c r="EG7" s="143"/>
      <c r="EH7" s="143"/>
      <c r="EI7" s="143"/>
      <c r="EJ7" s="143"/>
      <c r="EK7" s="143"/>
      <c r="EL7" s="143"/>
      <c r="EM7" s="143"/>
      <c r="EN7" s="157"/>
      <c r="EO7" s="143">
        <f t="shared" si="23"/>
        <v>-250</v>
      </c>
      <c r="EP7" s="157">
        <v>43808.0</v>
      </c>
      <c r="EQ7" s="158">
        <v>43710.0</v>
      </c>
      <c r="ER7" s="145" t="s">
        <v>285</v>
      </c>
      <c r="ES7" s="145">
        <v>10.0</v>
      </c>
      <c r="ET7" s="145" t="s">
        <v>265</v>
      </c>
      <c r="EU7" s="145" t="s">
        <v>266</v>
      </c>
      <c r="EV7" s="146"/>
      <c r="EW7" s="146"/>
      <c r="EX7" s="146"/>
      <c r="EY7" s="146"/>
      <c r="EZ7" s="146"/>
      <c r="FA7" s="145">
        <v>23000.0</v>
      </c>
      <c r="FB7" s="146"/>
      <c r="FC7" s="146"/>
      <c r="FD7" s="146"/>
      <c r="FE7" s="146"/>
      <c r="FF7" s="146"/>
      <c r="FG7" s="145" t="s">
        <v>59</v>
      </c>
      <c r="FH7" s="146"/>
      <c r="FI7" s="146"/>
      <c r="FJ7" s="146"/>
      <c r="FK7" s="146"/>
      <c r="FL7" s="145">
        <v>2100.0</v>
      </c>
      <c r="FM7" s="146"/>
      <c r="FN7" s="146"/>
      <c r="FO7" s="146"/>
      <c r="FP7" s="146"/>
      <c r="FQ7" s="146"/>
      <c r="FR7" s="146"/>
    </row>
    <row r="8">
      <c r="A8" s="101" t="s">
        <v>20</v>
      </c>
      <c r="B8" s="102">
        <v>43701.0</v>
      </c>
      <c r="C8" s="103">
        <v>43710.0</v>
      </c>
      <c r="D8" s="33" t="s">
        <v>68</v>
      </c>
      <c r="E8" s="104">
        <f t="shared" si="1"/>
        <v>29</v>
      </c>
      <c r="F8" s="104">
        <f t="shared" si="2"/>
        <v>12</v>
      </c>
      <c r="G8" s="104" t="str">
        <f t="shared" si="3"/>
        <v>Crockery</v>
      </c>
      <c r="H8" s="104" t="str">
        <f t="shared" si="4"/>
        <v>Gujranawala Broker</v>
      </c>
      <c r="I8" s="105" t="s">
        <v>254</v>
      </c>
      <c r="J8" s="106">
        <v>600.0</v>
      </c>
      <c r="K8" s="106">
        <v>61210.0</v>
      </c>
      <c r="L8" s="19"/>
      <c r="M8" s="19"/>
      <c r="N8" s="19"/>
      <c r="O8" s="107">
        <v>7000.0</v>
      </c>
      <c r="P8" s="107">
        <v>1500.0</v>
      </c>
      <c r="Q8" s="107">
        <v>3000.0</v>
      </c>
      <c r="R8" s="108"/>
      <c r="S8" s="109"/>
      <c r="T8" s="109"/>
      <c r="U8" s="109"/>
      <c r="V8" s="110">
        <v>2000.0</v>
      </c>
      <c r="W8" s="110">
        <v>5100.0</v>
      </c>
      <c r="X8" s="110"/>
      <c r="Y8" s="109"/>
      <c r="Z8" s="109"/>
      <c r="AA8" s="109"/>
      <c r="AB8" s="109"/>
      <c r="AC8" s="109"/>
      <c r="AD8" s="110" t="s">
        <v>286</v>
      </c>
      <c r="AE8" s="110">
        <v>500.0</v>
      </c>
      <c r="AF8" s="110" t="s">
        <v>287</v>
      </c>
      <c r="AG8" s="110">
        <v>900.0</v>
      </c>
      <c r="AH8" s="116"/>
      <c r="AI8" s="114"/>
      <c r="AJ8" s="113"/>
      <c r="AK8" s="114"/>
      <c r="AL8" s="114"/>
      <c r="AM8" s="113"/>
      <c r="AN8" s="114"/>
      <c r="AO8" s="114"/>
      <c r="AP8" s="113"/>
      <c r="AQ8" s="159" t="s">
        <v>288</v>
      </c>
      <c r="AR8" s="116"/>
      <c r="AS8" s="160">
        <v>33000.0</v>
      </c>
      <c r="AT8" s="113"/>
      <c r="AU8" s="113"/>
      <c r="AV8" s="113"/>
      <c r="AW8" s="113"/>
      <c r="AX8" s="113"/>
      <c r="AY8" s="113"/>
      <c r="AZ8" s="160" t="s">
        <v>289</v>
      </c>
      <c r="BA8" s="160">
        <v>13000.0</v>
      </c>
      <c r="BB8" s="113"/>
      <c r="BC8" s="113"/>
      <c r="BD8" s="113"/>
      <c r="BE8" s="113"/>
      <c r="BF8" s="119"/>
      <c r="BG8" s="119"/>
      <c r="BH8" s="119"/>
      <c r="BI8" s="120">
        <v>21000.0</v>
      </c>
      <c r="BJ8" s="121">
        <f t="shared" si="5"/>
        <v>32500</v>
      </c>
      <c r="BK8" s="122">
        <v>30000.0</v>
      </c>
      <c r="BL8" s="123"/>
      <c r="BM8" s="124">
        <f t="shared" si="6"/>
        <v>155000</v>
      </c>
      <c r="BN8" s="125" t="s">
        <v>59</v>
      </c>
      <c r="BO8" s="126">
        <f t="shared" si="7"/>
        <v>30000</v>
      </c>
      <c r="BP8" s="119"/>
      <c r="BQ8" s="127" t="str">
        <f t="shared" si="8"/>
        <v/>
      </c>
      <c r="BR8" s="119"/>
      <c r="BS8" s="126">
        <f t="shared" si="9"/>
        <v>30000</v>
      </c>
      <c r="BT8" s="128">
        <f t="shared" si="10"/>
        <v>24000</v>
      </c>
      <c r="BU8" s="125" t="s">
        <v>47</v>
      </c>
      <c r="BV8" s="129">
        <f t="shared" si="11"/>
        <v>54000</v>
      </c>
      <c r="BW8" s="150"/>
      <c r="BX8" s="131">
        <f t="shared" si="12"/>
        <v>0</v>
      </c>
      <c r="BY8" s="131">
        <f t="shared" si="13"/>
        <v>0</v>
      </c>
      <c r="BZ8" s="131" t="str">
        <f t="shared" si="14"/>
        <v/>
      </c>
      <c r="CA8" s="132" t="str">
        <f t="shared" si="15"/>
        <v/>
      </c>
      <c r="CB8" s="125" t="s">
        <v>290</v>
      </c>
      <c r="CC8" s="125">
        <v>20000.0</v>
      </c>
      <c r="CD8" s="119"/>
      <c r="CE8" s="119"/>
      <c r="CF8" s="133">
        <f t="shared" si="16"/>
        <v>74000</v>
      </c>
      <c r="CG8" s="133">
        <f t="shared" si="17"/>
        <v>41500</v>
      </c>
      <c r="CH8" s="119">
        <f t="shared" si="18"/>
        <v>11500</v>
      </c>
      <c r="CI8" s="119"/>
      <c r="CJ8" s="119"/>
      <c r="CK8" s="119"/>
      <c r="CL8" s="134"/>
      <c r="CM8" s="119"/>
      <c r="CN8" s="135">
        <f t="shared" si="19"/>
        <v>179000</v>
      </c>
      <c r="CO8" s="135">
        <f t="shared" si="20"/>
        <v>148210</v>
      </c>
      <c r="CP8" s="136">
        <f t="shared" si="21"/>
        <v>30790</v>
      </c>
      <c r="CQ8" s="137">
        <v>43701.0</v>
      </c>
      <c r="CR8" s="138" t="s">
        <v>260</v>
      </c>
      <c r="CS8" s="138">
        <v>29.0</v>
      </c>
      <c r="CT8" s="140" t="s">
        <v>68</v>
      </c>
      <c r="CU8" s="154" t="s">
        <v>291</v>
      </c>
      <c r="CV8" s="141"/>
      <c r="CW8" s="141"/>
      <c r="CX8" s="141"/>
      <c r="CY8" s="141"/>
      <c r="CZ8" s="139" t="s">
        <v>292</v>
      </c>
      <c r="DA8" s="139">
        <v>151000.0</v>
      </c>
      <c r="DB8" s="139"/>
      <c r="DC8" s="139">
        <v>155000.0</v>
      </c>
      <c r="DD8" s="141"/>
      <c r="DE8" s="141"/>
      <c r="DF8" s="141"/>
      <c r="DG8" s="141"/>
      <c r="DH8" s="141"/>
      <c r="DI8" s="141"/>
      <c r="DJ8" s="141"/>
      <c r="DK8" s="141"/>
      <c r="DL8" s="139">
        <v>4000.0</v>
      </c>
      <c r="DM8" s="139"/>
      <c r="DN8" s="141"/>
      <c r="DO8" s="141">
        <f t="shared" si="22"/>
        <v>0</v>
      </c>
      <c r="DP8" s="138" t="s">
        <v>69</v>
      </c>
      <c r="DQ8" s="142"/>
      <c r="DR8" s="141"/>
      <c r="DS8" s="143"/>
      <c r="DT8" s="143"/>
      <c r="DU8" s="143"/>
      <c r="DV8" s="143"/>
      <c r="DW8" s="143"/>
      <c r="DX8" s="143"/>
      <c r="DY8" s="143"/>
      <c r="DZ8" s="143"/>
      <c r="EA8" s="143"/>
      <c r="EB8" s="143"/>
      <c r="EC8" s="143"/>
      <c r="ED8" s="143"/>
      <c r="EE8" s="143"/>
      <c r="EF8" s="143"/>
      <c r="EG8" s="143"/>
      <c r="EH8" s="143"/>
      <c r="EI8" s="143"/>
      <c r="EJ8" s="143"/>
      <c r="EK8" s="143"/>
      <c r="EL8" s="143"/>
      <c r="EM8" s="143"/>
      <c r="EN8" s="143"/>
      <c r="EO8" s="143">
        <f t="shared" si="23"/>
        <v>0</v>
      </c>
      <c r="EP8" s="143"/>
      <c r="EQ8" s="144">
        <v>43710.0</v>
      </c>
      <c r="ER8" s="145" t="s">
        <v>271</v>
      </c>
      <c r="ES8" s="145">
        <v>12.0</v>
      </c>
      <c r="ET8" s="145" t="s">
        <v>265</v>
      </c>
      <c r="EU8" s="161" t="s">
        <v>293</v>
      </c>
      <c r="EV8" s="145"/>
      <c r="EW8" s="145"/>
      <c r="EX8" s="145"/>
      <c r="EY8" s="145"/>
      <c r="EZ8" s="145">
        <v>24000.0</v>
      </c>
      <c r="FA8" s="145">
        <v>24000.0</v>
      </c>
      <c r="FB8" s="146"/>
      <c r="FC8" s="146"/>
      <c r="FD8" s="146"/>
      <c r="FE8" s="146"/>
      <c r="FF8" s="146"/>
      <c r="FG8" s="145" t="s">
        <v>273</v>
      </c>
      <c r="FH8" s="146"/>
      <c r="FI8" s="146"/>
      <c r="FJ8" s="146"/>
      <c r="FK8" s="146"/>
      <c r="FL8" s="146"/>
      <c r="FM8" s="146"/>
      <c r="FN8" s="146"/>
      <c r="FO8" s="146"/>
      <c r="FP8" s="146"/>
      <c r="FQ8" s="146"/>
      <c r="FR8" s="151">
        <v>43505.0</v>
      </c>
    </row>
    <row r="9">
      <c r="A9" s="101" t="s">
        <v>39</v>
      </c>
      <c r="B9" s="102">
        <v>43701.0</v>
      </c>
      <c r="C9" s="103">
        <v>43710.0</v>
      </c>
      <c r="D9" s="33" t="s">
        <v>68</v>
      </c>
      <c r="E9" s="104">
        <f t="shared" si="1"/>
        <v>23</v>
      </c>
      <c r="F9" s="104">
        <f t="shared" si="2"/>
        <v>16.5</v>
      </c>
      <c r="G9" s="104" t="str">
        <f t="shared" si="3"/>
        <v>Paper</v>
      </c>
      <c r="H9" s="104" t="str">
        <f t="shared" si="4"/>
        <v>Mushtaq</v>
      </c>
      <c r="I9" s="105" t="s">
        <v>254</v>
      </c>
      <c r="J9" s="106">
        <v>489.0</v>
      </c>
      <c r="K9" s="106">
        <v>49900.0</v>
      </c>
      <c r="L9" s="19"/>
      <c r="M9" s="19"/>
      <c r="N9" s="19"/>
      <c r="O9" s="107">
        <v>7000.0</v>
      </c>
      <c r="P9" s="107">
        <v>1500.0</v>
      </c>
      <c r="Q9" s="107">
        <v>3000.0</v>
      </c>
      <c r="R9" s="108"/>
      <c r="S9" s="110"/>
      <c r="T9" s="110">
        <v>2000.0</v>
      </c>
      <c r="U9" s="109"/>
      <c r="V9" s="110"/>
      <c r="W9" s="110">
        <v>4300.0</v>
      </c>
      <c r="X9" s="110"/>
      <c r="Y9" s="109"/>
      <c r="Z9" s="109"/>
      <c r="AA9" s="109"/>
      <c r="AB9" s="109"/>
      <c r="AC9" s="109"/>
      <c r="AD9" s="110" t="s">
        <v>294</v>
      </c>
      <c r="AE9" s="110">
        <v>1500.0</v>
      </c>
      <c r="AF9" s="110" t="s">
        <v>295</v>
      </c>
      <c r="AG9" s="110">
        <v>400.0</v>
      </c>
      <c r="AH9" s="116"/>
      <c r="AI9" s="114"/>
      <c r="AJ9" s="113"/>
      <c r="AK9" s="112" t="s">
        <v>296</v>
      </c>
      <c r="AL9" s="112">
        <v>5000.0</v>
      </c>
      <c r="AM9" s="113"/>
      <c r="AN9" s="112" t="s">
        <v>297</v>
      </c>
      <c r="AO9" s="112">
        <v>200.0</v>
      </c>
      <c r="AP9" s="113"/>
      <c r="AQ9" s="115"/>
      <c r="AR9" s="114"/>
      <c r="AS9" s="113"/>
      <c r="AT9" s="113"/>
      <c r="AU9" s="113"/>
      <c r="AV9" s="113"/>
      <c r="AW9" s="113"/>
      <c r="AX9" s="113"/>
      <c r="AY9" s="113"/>
      <c r="AZ9" s="113"/>
      <c r="BA9" s="113"/>
      <c r="BB9" s="113"/>
      <c r="BC9" s="113"/>
      <c r="BD9" s="113"/>
      <c r="BE9" s="113"/>
      <c r="BF9" s="119"/>
      <c r="BG9" s="119"/>
      <c r="BH9" s="119"/>
      <c r="BI9" s="120">
        <v>20100.0</v>
      </c>
      <c r="BJ9" s="121">
        <f>Q9+R9+T9+V9+W9+Z9+AC9+AE9+AG9+AI9+AL9+AO9+AR9+BI9+X9+U9+S9</f>
        <v>36500</v>
      </c>
      <c r="BK9" s="122">
        <v>30000.0</v>
      </c>
      <c r="BL9" s="123"/>
      <c r="BM9" s="124">
        <f t="shared" si="6"/>
        <v>133000</v>
      </c>
      <c r="BN9" s="125" t="s">
        <v>59</v>
      </c>
      <c r="BO9" s="126">
        <f t="shared" si="7"/>
        <v>30000</v>
      </c>
      <c r="BP9" s="119"/>
      <c r="BQ9" s="127" t="str">
        <f t="shared" si="8"/>
        <v/>
      </c>
      <c r="BR9" s="119"/>
      <c r="BS9" s="126">
        <f t="shared" si="9"/>
        <v>30000</v>
      </c>
      <c r="BT9" s="128">
        <f t="shared" si="10"/>
        <v>33500</v>
      </c>
      <c r="BU9" s="125" t="s">
        <v>59</v>
      </c>
      <c r="BV9" s="129">
        <f t="shared" si="11"/>
        <v>30000</v>
      </c>
      <c r="BW9" s="130">
        <v>30000.0</v>
      </c>
      <c r="BX9" s="131">
        <f t="shared" si="12"/>
        <v>0</v>
      </c>
      <c r="BY9" s="131">
        <f t="shared" si="13"/>
        <v>0</v>
      </c>
      <c r="BZ9" s="131" t="str">
        <f t="shared" si="14"/>
        <v/>
      </c>
      <c r="CA9" s="132" t="str">
        <f t="shared" si="15"/>
        <v/>
      </c>
      <c r="CB9" s="119"/>
      <c r="CC9" s="119"/>
      <c r="CD9" s="119"/>
      <c r="CE9" s="119"/>
      <c r="CF9" s="133">
        <f t="shared" si="16"/>
        <v>60000</v>
      </c>
      <c r="CG9" s="133">
        <f t="shared" si="17"/>
        <v>23500</v>
      </c>
      <c r="CH9" s="119">
        <f t="shared" si="18"/>
        <v>-6500</v>
      </c>
      <c r="CI9" s="119"/>
      <c r="CJ9" s="119"/>
      <c r="CK9" s="119"/>
      <c r="CL9" s="134"/>
      <c r="CM9" s="119"/>
      <c r="CN9" s="135">
        <f t="shared" si="19"/>
        <v>166500</v>
      </c>
      <c r="CO9" s="135">
        <f t="shared" si="20"/>
        <v>94900</v>
      </c>
      <c r="CP9" s="136">
        <f t="shared" si="21"/>
        <v>71600</v>
      </c>
      <c r="CQ9" s="137">
        <v>43701.0</v>
      </c>
      <c r="CR9" s="138" t="s">
        <v>260</v>
      </c>
      <c r="CS9" s="138">
        <v>23.0</v>
      </c>
      <c r="CT9" s="139" t="s">
        <v>298</v>
      </c>
      <c r="CU9" s="154" t="s">
        <v>299</v>
      </c>
      <c r="CV9" s="139">
        <v>0.0</v>
      </c>
      <c r="CW9" s="141"/>
      <c r="CX9" s="141"/>
      <c r="CY9" s="141"/>
      <c r="CZ9" s="139" t="s">
        <v>300</v>
      </c>
      <c r="DA9" s="139">
        <v>128000.0</v>
      </c>
      <c r="DB9" s="139"/>
      <c r="DC9" s="139">
        <v>133000.0</v>
      </c>
      <c r="DD9" s="141"/>
      <c r="DE9" s="141"/>
      <c r="DF9" s="141"/>
      <c r="DG9" s="139">
        <v>300.0</v>
      </c>
      <c r="DH9" s="141"/>
      <c r="DI9" s="141"/>
      <c r="DJ9" s="141"/>
      <c r="DK9" s="141"/>
      <c r="DL9" s="139">
        <v>5000.0</v>
      </c>
      <c r="DM9" s="139"/>
      <c r="DN9" s="139" t="s">
        <v>301</v>
      </c>
      <c r="DO9" s="141">
        <f t="shared" si="22"/>
        <v>300</v>
      </c>
      <c r="DP9" s="162"/>
      <c r="DQ9" s="142"/>
      <c r="DR9" s="141"/>
      <c r="DS9" s="143"/>
      <c r="DT9" s="143"/>
      <c r="DU9" s="143"/>
      <c r="DV9" s="143"/>
      <c r="DW9" s="143"/>
      <c r="DX9" s="143"/>
      <c r="DY9" s="143"/>
      <c r="DZ9" s="143"/>
      <c r="EA9" s="143"/>
      <c r="EB9" s="143"/>
      <c r="EC9" s="143"/>
      <c r="ED9" s="143"/>
      <c r="EE9" s="143"/>
      <c r="EF9" s="143"/>
      <c r="EG9" s="143"/>
      <c r="EH9" s="143"/>
      <c r="EI9" s="143"/>
      <c r="EJ9" s="143"/>
      <c r="EK9" s="143"/>
      <c r="EL9" s="143"/>
      <c r="EM9" s="143"/>
      <c r="EN9" s="143"/>
      <c r="EO9" s="143">
        <f t="shared" si="23"/>
        <v>0</v>
      </c>
      <c r="EP9" s="143"/>
      <c r="EQ9" s="144">
        <v>43710.0</v>
      </c>
      <c r="ER9" s="145" t="s">
        <v>302</v>
      </c>
      <c r="ES9" s="145">
        <v>16.5</v>
      </c>
      <c r="ET9" s="145" t="s">
        <v>265</v>
      </c>
      <c r="EU9" s="145" t="s">
        <v>266</v>
      </c>
      <c r="EV9" s="145"/>
      <c r="EW9" s="145"/>
      <c r="EX9" s="145">
        <v>37000.0</v>
      </c>
      <c r="EY9" s="145"/>
      <c r="EZ9" s="145">
        <v>37000.0</v>
      </c>
      <c r="FA9" s="145">
        <v>33500.0</v>
      </c>
      <c r="FB9" s="146"/>
      <c r="FC9" s="146"/>
      <c r="FD9" s="146"/>
      <c r="FE9" s="146"/>
      <c r="FF9" s="146"/>
      <c r="FG9" s="145" t="s">
        <v>303</v>
      </c>
      <c r="FH9" s="146"/>
      <c r="FI9" s="146"/>
      <c r="FJ9" s="146"/>
      <c r="FK9" s="146"/>
      <c r="FL9" s="146"/>
      <c r="FM9" s="146"/>
      <c r="FN9" s="146"/>
      <c r="FO9" s="146"/>
      <c r="FP9" s="146"/>
      <c r="FQ9" s="146"/>
      <c r="FR9" s="151">
        <v>43505.0</v>
      </c>
    </row>
    <row r="10">
      <c r="A10" s="101" t="s">
        <v>29</v>
      </c>
      <c r="B10" s="152">
        <v>43701.0</v>
      </c>
      <c r="C10" s="153">
        <v>43710.0</v>
      </c>
      <c r="D10" s="33" t="s">
        <v>68</v>
      </c>
      <c r="E10" s="104">
        <f t="shared" si="1"/>
        <v>29</v>
      </c>
      <c r="F10" s="104">
        <f t="shared" si="2"/>
        <v>18</v>
      </c>
      <c r="G10" s="104" t="str">
        <f t="shared" si="3"/>
        <v>Soap</v>
      </c>
      <c r="H10" s="104" t="str">
        <f t="shared" si="4"/>
        <v>Mushtaq</v>
      </c>
      <c r="I10" s="105" t="s">
        <v>254</v>
      </c>
      <c r="J10" s="106">
        <v>621.0</v>
      </c>
      <c r="K10" s="106">
        <v>63350.0</v>
      </c>
      <c r="L10" s="19"/>
      <c r="M10" s="19"/>
      <c r="N10" s="19"/>
      <c r="O10" s="107">
        <v>7000.0</v>
      </c>
      <c r="P10" s="107">
        <v>1500.0</v>
      </c>
      <c r="Q10" s="107">
        <v>3000.0</v>
      </c>
      <c r="R10" s="108"/>
      <c r="S10" s="110"/>
      <c r="T10" s="110">
        <v>2000.0</v>
      </c>
      <c r="U10" s="109"/>
      <c r="V10" s="110"/>
      <c r="W10" s="110">
        <v>3900.0</v>
      </c>
      <c r="X10" s="110"/>
      <c r="Y10" s="109"/>
      <c r="Z10" s="109"/>
      <c r="AA10" s="109"/>
      <c r="AB10" s="109"/>
      <c r="AC10" s="109"/>
      <c r="AD10" s="110" t="s">
        <v>304</v>
      </c>
      <c r="AE10" s="110">
        <v>700.0</v>
      </c>
      <c r="AF10" s="109"/>
      <c r="AG10" s="109"/>
      <c r="AH10" s="116"/>
      <c r="AI10" s="114"/>
      <c r="AJ10" s="113"/>
      <c r="AK10" s="114"/>
      <c r="AL10" s="114"/>
      <c r="AM10" s="113"/>
      <c r="AN10" s="112" t="s">
        <v>305</v>
      </c>
      <c r="AO10" s="112">
        <v>400.0</v>
      </c>
      <c r="AP10" s="113"/>
      <c r="AQ10" s="115"/>
      <c r="AR10" s="114"/>
      <c r="AS10" s="113"/>
      <c r="AT10" s="113"/>
      <c r="AU10" s="113"/>
      <c r="AV10" s="113"/>
      <c r="AW10" s="113"/>
      <c r="AX10" s="113"/>
      <c r="AY10" s="113"/>
      <c r="AZ10" s="113"/>
      <c r="BA10" s="113"/>
      <c r="BB10" s="113"/>
      <c r="BC10" s="113"/>
      <c r="BD10" s="113"/>
      <c r="BE10" s="113"/>
      <c r="BF10" s="119"/>
      <c r="BG10" s="119"/>
      <c r="BH10" s="119"/>
      <c r="BI10" s="120">
        <v>21840.0</v>
      </c>
      <c r="BJ10" s="121">
        <f t="shared" ref="BJ10:BJ11" si="24">Q10+R10+T10+V10+W10+Z10+AC10+AE10+AG10+AI10+AL10+AO10+AR10+BI10+BG10+X10+U10</f>
        <v>31840</v>
      </c>
      <c r="BK10" s="122">
        <v>30000.0</v>
      </c>
      <c r="BL10" s="123"/>
      <c r="BM10" s="124">
        <f t="shared" si="6"/>
        <v>140000</v>
      </c>
      <c r="BN10" s="125" t="s">
        <v>59</v>
      </c>
      <c r="BO10" s="126">
        <f t="shared" si="7"/>
        <v>30000</v>
      </c>
      <c r="BP10" s="125">
        <v>16340.0</v>
      </c>
      <c r="BQ10" s="127">
        <f t="shared" si="8"/>
        <v>15000</v>
      </c>
      <c r="BR10" s="125" t="s">
        <v>47</v>
      </c>
      <c r="BS10" s="126">
        <f t="shared" si="9"/>
        <v>46340</v>
      </c>
      <c r="BT10" s="128">
        <f t="shared" si="10"/>
        <v>27000</v>
      </c>
      <c r="BU10" s="125" t="s">
        <v>47</v>
      </c>
      <c r="BV10" s="129">
        <f t="shared" si="11"/>
        <v>73340</v>
      </c>
      <c r="BW10" s="119"/>
      <c r="BX10" s="131">
        <f t="shared" si="12"/>
        <v>0</v>
      </c>
      <c r="BY10" s="131">
        <f t="shared" si="13"/>
        <v>0</v>
      </c>
      <c r="BZ10" s="131" t="str">
        <f t="shared" si="14"/>
        <v/>
      </c>
      <c r="CA10" s="132" t="str">
        <f t="shared" si="15"/>
        <v/>
      </c>
      <c r="CB10" s="119"/>
      <c r="CC10" s="119"/>
      <c r="CD10" s="125" t="s">
        <v>306</v>
      </c>
      <c r="CE10" s="125">
        <v>1000.0</v>
      </c>
      <c r="CF10" s="133">
        <f t="shared" si="16"/>
        <v>73340</v>
      </c>
      <c r="CG10" s="133">
        <f t="shared" si="17"/>
        <v>40500</v>
      </c>
      <c r="CH10" s="119">
        <f t="shared" si="18"/>
        <v>10500</v>
      </c>
      <c r="CI10" s="119"/>
      <c r="CJ10" s="119"/>
      <c r="CK10" s="119"/>
      <c r="CL10" s="134"/>
      <c r="CM10" s="119"/>
      <c r="CN10" s="135">
        <f t="shared" si="19"/>
        <v>182000</v>
      </c>
      <c r="CO10" s="135">
        <f t="shared" si="20"/>
        <v>103690</v>
      </c>
      <c r="CP10" s="136">
        <f t="shared" si="21"/>
        <v>78310</v>
      </c>
      <c r="CQ10" s="137">
        <v>43701.0</v>
      </c>
      <c r="CR10" s="138" t="s">
        <v>260</v>
      </c>
      <c r="CS10" s="138">
        <v>26.0</v>
      </c>
      <c r="CT10" s="139" t="s">
        <v>298</v>
      </c>
      <c r="CU10" s="154" t="s">
        <v>299</v>
      </c>
      <c r="CV10" s="139">
        <v>0.0</v>
      </c>
      <c r="CW10" s="141"/>
      <c r="CX10" s="141"/>
      <c r="CY10" s="141"/>
      <c r="CZ10" s="139" t="s">
        <v>300</v>
      </c>
      <c r="DA10" s="139">
        <v>135000.0</v>
      </c>
      <c r="DB10" s="139"/>
      <c r="DC10" s="139">
        <v>140000.0</v>
      </c>
      <c r="DD10" s="141"/>
      <c r="DE10" s="141"/>
      <c r="DF10" s="141"/>
      <c r="DG10" s="139">
        <v>300.0</v>
      </c>
      <c r="DH10" s="141"/>
      <c r="DI10" s="141"/>
      <c r="DJ10" s="141"/>
      <c r="DK10" s="141"/>
      <c r="DL10" s="139">
        <v>5000.0</v>
      </c>
      <c r="DM10" s="139"/>
      <c r="DN10" s="139" t="s">
        <v>301</v>
      </c>
      <c r="DO10" s="141">
        <f t="shared" si="22"/>
        <v>300</v>
      </c>
      <c r="DP10" s="162"/>
      <c r="DQ10" s="156">
        <v>43701.0</v>
      </c>
      <c r="DR10" s="139">
        <v>3.0</v>
      </c>
      <c r="DS10" s="33">
        <v>3.0</v>
      </c>
      <c r="DT10" s="163" t="s">
        <v>283</v>
      </c>
      <c r="DU10" s="163" t="s">
        <v>307</v>
      </c>
      <c r="DV10" s="33"/>
      <c r="DW10" s="33"/>
      <c r="DX10" s="33"/>
      <c r="DY10" s="33"/>
      <c r="DZ10" s="33"/>
      <c r="EA10" s="33">
        <v>16340.0</v>
      </c>
      <c r="EB10" s="33">
        <v>15000.0</v>
      </c>
      <c r="EC10" s="143"/>
      <c r="ED10" s="143"/>
      <c r="EE10" s="143"/>
      <c r="EF10" s="143"/>
      <c r="EG10" s="143"/>
      <c r="EH10" s="143"/>
      <c r="EI10" s="143"/>
      <c r="EJ10" s="143"/>
      <c r="EK10" s="143"/>
      <c r="EL10" s="143"/>
      <c r="EM10" s="143"/>
      <c r="EN10" s="33"/>
      <c r="EO10" s="143">
        <f t="shared" si="23"/>
        <v>-1340</v>
      </c>
      <c r="EP10" s="33" t="s">
        <v>308</v>
      </c>
      <c r="EQ10" s="144">
        <v>43710.0</v>
      </c>
      <c r="ER10" s="145" t="s">
        <v>309</v>
      </c>
      <c r="ES10" s="145">
        <v>18.0</v>
      </c>
      <c r="ET10" s="145" t="s">
        <v>265</v>
      </c>
      <c r="EU10" s="145" t="s">
        <v>266</v>
      </c>
      <c r="EV10" s="145"/>
      <c r="EW10" s="145"/>
      <c r="EX10" s="145"/>
      <c r="EY10" s="145"/>
      <c r="EZ10" s="145">
        <v>26000.0</v>
      </c>
      <c r="FA10" s="145">
        <v>27000.0</v>
      </c>
      <c r="FB10" s="146"/>
      <c r="FC10" s="146"/>
      <c r="FD10" s="146"/>
      <c r="FE10" s="146"/>
      <c r="FF10" s="146"/>
      <c r="FG10" s="145"/>
      <c r="FH10" s="146"/>
      <c r="FI10" s="146"/>
      <c r="FJ10" s="146"/>
      <c r="FK10" s="146"/>
      <c r="FL10" s="146"/>
      <c r="FM10" s="146"/>
      <c r="FN10" s="146"/>
      <c r="FO10" s="146"/>
      <c r="FP10" s="146"/>
      <c r="FQ10" s="146"/>
      <c r="FR10" s="145"/>
    </row>
    <row r="11">
      <c r="A11" s="101" t="s">
        <v>43</v>
      </c>
      <c r="B11" s="102">
        <v>43701.0</v>
      </c>
      <c r="C11" s="103">
        <v>43710.0</v>
      </c>
      <c r="D11" s="33" t="s">
        <v>57</v>
      </c>
      <c r="E11" s="104">
        <f t="shared" si="1"/>
        <v>23</v>
      </c>
      <c r="F11" s="104">
        <f t="shared" si="2"/>
        <v>18</v>
      </c>
      <c r="G11" s="104" t="str">
        <f t="shared" si="3"/>
        <v>Paper</v>
      </c>
      <c r="H11" s="104" t="str">
        <f t="shared" si="4"/>
        <v>Asif</v>
      </c>
      <c r="I11" s="105" t="s">
        <v>254</v>
      </c>
      <c r="J11" s="106">
        <v>619.0</v>
      </c>
      <c r="K11" s="106">
        <v>63140.0</v>
      </c>
      <c r="L11" s="19"/>
      <c r="M11" s="19"/>
      <c r="N11" s="19"/>
      <c r="O11" s="107">
        <v>7000.0</v>
      </c>
      <c r="P11" s="107">
        <v>1500.0</v>
      </c>
      <c r="Q11" s="107">
        <v>3000.0</v>
      </c>
      <c r="R11" s="148">
        <v>115000.0</v>
      </c>
      <c r="S11" s="109"/>
      <c r="T11" s="109"/>
      <c r="U11" s="109"/>
      <c r="V11" s="110"/>
      <c r="W11" s="110">
        <v>4700.0</v>
      </c>
      <c r="X11" s="110"/>
      <c r="Y11" s="110" t="s">
        <v>310</v>
      </c>
      <c r="Z11" s="110">
        <v>1200.0</v>
      </c>
      <c r="AA11" s="110">
        <v>1200.0</v>
      </c>
      <c r="AB11" s="109"/>
      <c r="AC11" s="109"/>
      <c r="AD11" s="110" t="s">
        <v>311</v>
      </c>
      <c r="AE11" s="110">
        <v>500.0</v>
      </c>
      <c r="AF11" s="109"/>
      <c r="AG11" s="109"/>
      <c r="AH11" s="116"/>
      <c r="AI11" s="114"/>
      <c r="AJ11" s="113"/>
      <c r="AK11" s="114"/>
      <c r="AL11" s="114"/>
      <c r="AM11" s="113"/>
      <c r="AN11" s="114"/>
      <c r="AO11" s="114"/>
      <c r="AP11" s="113"/>
      <c r="AQ11" s="115"/>
      <c r="AR11" s="114"/>
      <c r="AS11" s="113"/>
      <c r="AT11" s="113"/>
      <c r="AU11" s="113"/>
      <c r="AV11" s="113"/>
      <c r="AW11" s="113"/>
      <c r="AX11" s="113"/>
      <c r="AY11" s="113"/>
      <c r="AZ11" s="113"/>
      <c r="BA11" s="113"/>
      <c r="BB11" s="113"/>
      <c r="BC11" s="113"/>
      <c r="BD11" s="113"/>
      <c r="BE11" s="113"/>
      <c r="BF11" s="119"/>
      <c r="BG11" s="119"/>
      <c r="BH11" s="119"/>
      <c r="BI11" s="120">
        <v>21100.0</v>
      </c>
      <c r="BJ11" s="121">
        <f t="shared" si="24"/>
        <v>145500</v>
      </c>
      <c r="BK11" s="122">
        <v>30000.0</v>
      </c>
      <c r="BL11" s="149">
        <v>145000.0</v>
      </c>
      <c r="BM11" s="124">
        <f t="shared" si="6"/>
        <v>147000</v>
      </c>
      <c r="BN11" s="125" t="s">
        <v>47</v>
      </c>
      <c r="BO11" s="126">
        <f t="shared" si="7"/>
        <v>175000</v>
      </c>
      <c r="BP11" s="119"/>
      <c r="BQ11" s="127" t="str">
        <f t="shared" si="8"/>
        <v/>
      </c>
      <c r="BR11" s="119"/>
      <c r="BS11" s="126">
        <f t="shared" si="9"/>
        <v>175000</v>
      </c>
      <c r="BT11" s="128">
        <f t="shared" si="10"/>
        <v>28000</v>
      </c>
      <c r="BU11" s="125" t="s">
        <v>59</v>
      </c>
      <c r="BV11" s="129">
        <f t="shared" si="11"/>
        <v>175000</v>
      </c>
      <c r="BW11" s="119"/>
      <c r="BX11" s="131">
        <f t="shared" si="12"/>
        <v>0</v>
      </c>
      <c r="BY11" s="131">
        <f t="shared" si="13"/>
        <v>0</v>
      </c>
      <c r="BZ11" s="131" t="str">
        <f t="shared" si="14"/>
        <v/>
      </c>
      <c r="CA11" s="132" t="str">
        <f t="shared" si="15"/>
        <v/>
      </c>
      <c r="CB11" s="119"/>
      <c r="CC11" s="119"/>
      <c r="CD11" s="125" t="s">
        <v>312</v>
      </c>
      <c r="CE11" s="125">
        <v>1000.0</v>
      </c>
      <c r="CF11" s="133">
        <f t="shared" si="16"/>
        <v>175000</v>
      </c>
      <c r="CG11" s="133">
        <f t="shared" si="17"/>
        <v>28500</v>
      </c>
      <c r="CH11" s="119">
        <f t="shared" si="18"/>
        <v>-1500</v>
      </c>
      <c r="CI11" s="119"/>
      <c r="CJ11" s="119"/>
      <c r="CK11" s="119"/>
      <c r="CL11" s="134"/>
      <c r="CM11" s="119"/>
      <c r="CN11" s="135">
        <f t="shared" si="19"/>
        <v>175000</v>
      </c>
      <c r="CO11" s="135">
        <f t="shared" si="20"/>
        <v>102140</v>
      </c>
      <c r="CP11" s="136">
        <f t="shared" si="21"/>
        <v>72860</v>
      </c>
      <c r="CQ11" s="137">
        <v>43701.0</v>
      </c>
      <c r="CR11" s="138" t="s">
        <v>260</v>
      </c>
      <c r="CS11" s="138">
        <v>23.0</v>
      </c>
      <c r="CT11" s="139" t="s">
        <v>57</v>
      </c>
      <c r="CU11" s="154" t="s">
        <v>313</v>
      </c>
      <c r="CV11" s="141"/>
      <c r="CW11" s="141"/>
      <c r="CX11" s="141"/>
      <c r="CY11" s="141"/>
      <c r="CZ11" s="141"/>
      <c r="DA11" s="139">
        <v>145000.0</v>
      </c>
      <c r="DB11" s="139"/>
      <c r="DC11" s="139">
        <v>147000.0</v>
      </c>
      <c r="DD11" s="141"/>
      <c r="DE11" s="141"/>
      <c r="DF11" s="139">
        <v>500.0</v>
      </c>
      <c r="DG11" s="141"/>
      <c r="DH11" s="141"/>
      <c r="DI11" s="141"/>
      <c r="DJ11" s="141"/>
      <c r="DK11" s="141"/>
      <c r="DL11" s="139">
        <v>2500.0</v>
      </c>
      <c r="DM11" s="139"/>
      <c r="DN11" s="141"/>
      <c r="DO11" s="141">
        <f t="shared" si="22"/>
        <v>0</v>
      </c>
      <c r="DP11" s="138" t="s">
        <v>314</v>
      </c>
      <c r="DQ11" s="142"/>
      <c r="DR11" s="141"/>
      <c r="DS11" s="143"/>
      <c r="DT11" s="164"/>
      <c r="DU11" s="164"/>
      <c r="DV11" s="143"/>
      <c r="DW11" s="143"/>
      <c r="DX11" s="143"/>
      <c r="DY11" s="143"/>
      <c r="DZ11" s="143"/>
      <c r="EA11" s="143"/>
      <c r="EB11" s="143"/>
      <c r="EC11" s="143"/>
      <c r="ED11" s="143"/>
      <c r="EE11" s="143"/>
      <c r="EF11" s="143"/>
      <c r="EG11" s="143"/>
      <c r="EH11" s="143"/>
      <c r="EI11" s="143"/>
      <c r="EJ11" s="143"/>
      <c r="EK11" s="143"/>
      <c r="EL11" s="143"/>
      <c r="EM11" s="143"/>
      <c r="EN11" s="143"/>
      <c r="EO11" s="143">
        <f t="shared" si="23"/>
        <v>0</v>
      </c>
      <c r="EP11" s="143"/>
      <c r="EQ11" s="144">
        <v>43710.0</v>
      </c>
      <c r="ER11" s="145" t="s">
        <v>302</v>
      </c>
      <c r="ES11" s="145">
        <v>18.0</v>
      </c>
      <c r="ET11" s="145" t="s">
        <v>265</v>
      </c>
      <c r="EU11" s="145" t="s">
        <v>315</v>
      </c>
      <c r="EV11" s="145"/>
      <c r="EW11" s="145"/>
      <c r="EX11" s="145"/>
      <c r="EY11" s="145"/>
      <c r="EZ11" s="145">
        <v>29000.0</v>
      </c>
      <c r="FA11" s="145">
        <v>28000.0</v>
      </c>
      <c r="FB11" s="146"/>
      <c r="FC11" s="146"/>
      <c r="FD11" s="146"/>
      <c r="FE11" s="146"/>
      <c r="FF11" s="146"/>
      <c r="FG11" s="145" t="s">
        <v>303</v>
      </c>
      <c r="FH11" s="146"/>
      <c r="FI11" s="146"/>
      <c r="FJ11" s="146"/>
      <c r="FK11" s="146"/>
      <c r="FL11" s="146"/>
      <c r="FM11" s="146"/>
      <c r="FN11" s="146"/>
      <c r="FO11" s="146"/>
      <c r="FP11" s="146"/>
      <c r="FQ11" s="146"/>
      <c r="FR11" s="151">
        <v>43564.0</v>
      </c>
    </row>
    <row r="12">
      <c r="A12" s="101" t="s">
        <v>316</v>
      </c>
      <c r="B12" s="102">
        <v>43701.0</v>
      </c>
      <c r="C12" s="103">
        <v>43710.0</v>
      </c>
      <c r="D12" s="33" t="s">
        <v>68</v>
      </c>
      <c r="E12" s="104">
        <f t="shared" si="1"/>
        <v>22.5</v>
      </c>
      <c r="F12" s="104">
        <f t="shared" si="2"/>
        <v>18</v>
      </c>
      <c r="G12" s="104" t="str">
        <f t="shared" si="3"/>
        <v>Paper</v>
      </c>
      <c r="H12" s="104" t="str">
        <f t="shared" si="4"/>
        <v>Asif</v>
      </c>
      <c r="I12" s="105" t="s">
        <v>254</v>
      </c>
      <c r="J12" s="106">
        <v>640.0</v>
      </c>
      <c r="K12" s="106">
        <v>65290.0</v>
      </c>
      <c r="L12" s="19"/>
      <c r="M12" s="19"/>
      <c r="N12" s="19"/>
      <c r="O12" s="107">
        <v>7000.0</v>
      </c>
      <c r="P12" s="107">
        <v>1500.0</v>
      </c>
      <c r="Q12" s="107">
        <v>3000.0</v>
      </c>
      <c r="R12" s="108"/>
      <c r="S12" s="110"/>
      <c r="T12" s="110">
        <v>2000.0</v>
      </c>
      <c r="U12" s="109"/>
      <c r="V12" s="110">
        <v>1600.0</v>
      </c>
      <c r="W12" s="110">
        <v>4700.0</v>
      </c>
      <c r="X12" s="110"/>
      <c r="Y12" s="110" t="s">
        <v>317</v>
      </c>
      <c r="Z12" s="110">
        <v>700.0</v>
      </c>
      <c r="AA12" s="110">
        <v>700.0</v>
      </c>
      <c r="AB12" s="110" t="s">
        <v>318</v>
      </c>
      <c r="AC12" s="110">
        <v>90000.0</v>
      </c>
      <c r="AD12" s="110" t="s">
        <v>276</v>
      </c>
      <c r="AE12" s="110">
        <v>1000.0</v>
      </c>
      <c r="AF12" s="110" t="s">
        <v>319</v>
      </c>
      <c r="AG12" s="110">
        <v>500.0</v>
      </c>
      <c r="AH12" s="111" t="s">
        <v>320</v>
      </c>
      <c r="AI12" s="112">
        <v>36000.0</v>
      </c>
      <c r="AJ12" s="113"/>
      <c r="AK12" s="114"/>
      <c r="AL12" s="114"/>
      <c r="AM12" s="113"/>
      <c r="AN12" s="112" t="s">
        <v>321</v>
      </c>
      <c r="AO12" s="112">
        <v>700.0</v>
      </c>
      <c r="AP12" s="113"/>
      <c r="AQ12" s="115"/>
      <c r="AR12" s="114"/>
      <c r="AS12" s="113"/>
      <c r="AT12" s="113"/>
      <c r="AU12" s="113"/>
      <c r="AV12" s="113"/>
      <c r="AW12" s="113"/>
      <c r="AX12" s="113"/>
      <c r="AY12" s="113"/>
      <c r="AZ12" s="113"/>
      <c r="BA12" s="113"/>
      <c r="BB12" s="113"/>
      <c r="BC12" s="113"/>
      <c r="BD12" s="113"/>
      <c r="BE12" s="113"/>
      <c r="BF12" s="119"/>
      <c r="BG12" s="119"/>
      <c r="BH12" s="119"/>
      <c r="BI12" s="120">
        <v>21000.0</v>
      </c>
      <c r="BJ12" s="121">
        <f>Q12+R12+T12+V12+W12+Z12+AC12+AE12+AG12+AI12+AL12+AO12+AR12+BI12+X12+U12+S12</f>
        <v>161200</v>
      </c>
      <c r="BK12" s="122">
        <v>30000.0</v>
      </c>
      <c r="BL12" s="149">
        <v>144700.0</v>
      </c>
      <c r="BM12" s="124">
        <f t="shared" si="6"/>
        <v>140000</v>
      </c>
      <c r="BN12" s="125" t="s">
        <v>47</v>
      </c>
      <c r="BO12" s="126">
        <f t="shared" si="7"/>
        <v>174700</v>
      </c>
      <c r="BP12" s="119"/>
      <c r="BQ12" s="127" t="str">
        <f t="shared" si="8"/>
        <v/>
      </c>
      <c r="BR12" s="119"/>
      <c r="BS12" s="126">
        <f t="shared" si="9"/>
        <v>174700</v>
      </c>
      <c r="BT12" s="128">
        <f t="shared" si="10"/>
        <v>29000</v>
      </c>
      <c r="BU12" s="125" t="s">
        <v>59</v>
      </c>
      <c r="BV12" s="129">
        <f t="shared" si="11"/>
        <v>174700</v>
      </c>
      <c r="BW12" s="119"/>
      <c r="BX12" s="131">
        <f t="shared" si="12"/>
        <v>0</v>
      </c>
      <c r="BY12" s="131">
        <f t="shared" si="13"/>
        <v>0</v>
      </c>
      <c r="BZ12" s="131" t="str">
        <f t="shared" si="14"/>
        <v/>
      </c>
      <c r="CA12" s="132" t="str">
        <f t="shared" si="15"/>
        <v/>
      </c>
      <c r="CB12" s="119"/>
      <c r="CC12" s="119"/>
      <c r="CD12" s="125" t="s">
        <v>312</v>
      </c>
      <c r="CE12" s="125">
        <v>1000.0</v>
      </c>
      <c r="CF12" s="133">
        <f t="shared" si="16"/>
        <v>174700</v>
      </c>
      <c r="CG12" s="133">
        <f t="shared" si="17"/>
        <v>12500</v>
      </c>
      <c r="CH12" s="119">
        <f t="shared" si="18"/>
        <v>-17500</v>
      </c>
      <c r="CI12" s="119"/>
      <c r="CJ12" s="119"/>
      <c r="CK12" s="119"/>
      <c r="CL12" s="134"/>
      <c r="CM12" s="119"/>
      <c r="CN12" s="135">
        <f t="shared" si="19"/>
        <v>169000</v>
      </c>
      <c r="CO12" s="135">
        <f t="shared" si="20"/>
        <v>144990</v>
      </c>
      <c r="CP12" s="136">
        <f t="shared" si="21"/>
        <v>24010</v>
      </c>
      <c r="CQ12" s="137">
        <v>43701.0</v>
      </c>
      <c r="CR12" s="138" t="s">
        <v>260</v>
      </c>
      <c r="CS12" s="138">
        <v>22.5</v>
      </c>
      <c r="CT12" s="139" t="s">
        <v>298</v>
      </c>
      <c r="CU12" s="154" t="s">
        <v>322</v>
      </c>
      <c r="CV12" s="141"/>
      <c r="CW12" s="141"/>
      <c r="CX12" s="141"/>
      <c r="CY12" s="141"/>
      <c r="CZ12" s="141"/>
      <c r="DA12" s="139">
        <v>144700.0</v>
      </c>
      <c r="DB12" s="139"/>
      <c r="DC12" s="139">
        <v>140000.0</v>
      </c>
      <c r="DD12" s="141"/>
      <c r="DE12" s="141"/>
      <c r="DF12" s="141"/>
      <c r="DG12" s="139">
        <v>500.0</v>
      </c>
      <c r="DH12" s="141"/>
      <c r="DI12" s="141"/>
      <c r="DJ12" s="141"/>
      <c r="DK12" s="141"/>
      <c r="DL12" s="141"/>
      <c r="DM12" s="141"/>
      <c r="DN12" s="141"/>
      <c r="DO12" s="141">
        <f t="shared" si="22"/>
        <v>-4200</v>
      </c>
      <c r="DP12" s="162"/>
      <c r="DQ12" s="142"/>
      <c r="DR12" s="141"/>
      <c r="DS12" s="143"/>
      <c r="DT12" s="143"/>
      <c r="DU12" s="143"/>
      <c r="DV12" s="143"/>
      <c r="DW12" s="143"/>
      <c r="DX12" s="143"/>
      <c r="DY12" s="143"/>
      <c r="DZ12" s="143"/>
      <c r="EA12" s="143"/>
      <c r="EB12" s="143"/>
      <c r="EC12" s="143"/>
      <c r="ED12" s="143"/>
      <c r="EE12" s="143"/>
      <c r="EF12" s="143"/>
      <c r="EG12" s="143"/>
      <c r="EH12" s="143"/>
      <c r="EI12" s="143"/>
      <c r="EJ12" s="143"/>
      <c r="EK12" s="143"/>
      <c r="EL12" s="143"/>
      <c r="EM12" s="143"/>
      <c r="EN12" s="143"/>
      <c r="EO12" s="143">
        <f t="shared" si="23"/>
        <v>0</v>
      </c>
      <c r="EP12" s="143"/>
      <c r="EQ12" s="144">
        <v>43710.0</v>
      </c>
      <c r="ER12" s="145" t="s">
        <v>302</v>
      </c>
      <c r="ES12" s="145">
        <v>18.0</v>
      </c>
      <c r="ET12" s="145" t="s">
        <v>265</v>
      </c>
      <c r="EU12" s="145" t="s">
        <v>315</v>
      </c>
      <c r="EV12" s="145"/>
      <c r="EW12" s="145"/>
      <c r="EX12" s="145"/>
      <c r="EY12" s="145"/>
      <c r="EZ12" s="145">
        <v>30000.0</v>
      </c>
      <c r="FA12" s="145">
        <v>29000.0</v>
      </c>
      <c r="FB12" s="146"/>
      <c r="FC12" s="146"/>
      <c r="FD12" s="146"/>
      <c r="FE12" s="146"/>
      <c r="FF12" s="146"/>
      <c r="FG12" s="145" t="s">
        <v>303</v>
      </c>
      <c r="FH12" s="146"/>
      <c r="FI12" s="146"/>
      <c r="FJ12" s="146"/>
      <c r="FK12" s="146"/>
      <c r="FL12" s="146"/>
      <c r="FM12" s="146"/>
      <c r="FN12" s="146"/>
      <c r="FO12" s="146"/>
      <c r="FP12" s="146"/>
      <c r="FQ12" s="146"/>
      <c r="FR12" s="151">
        <v>43564.0</v>
      </c>
    </row>
    <row r="13">
      <c r="A13" s="101" t="s">
        <v>44</v>
      </c>
      <c r="B13" s="102">
        <v>43701.0</v>
      </c>
      <c r="C13" s="103">
        <v>43710.0</v>
      </c>
      <c r="D13" s="33" t="s">
        <v>68</v>
      </c>
      <c r="E13" s="104">
        <f t="shared" si="1"/>
        <v>29</v>
      </c>
      <c r="F13" s="104">
        <f t="shared" si="2"/>
        <v>13</v>
      </c>
      <c r="G13" s="104" t="str">
        <f t="shared" si="3"/>
        <v>Crockery</v>
      </c>
      <c r="H13" s="104" t="str">
        <f t="shared" si="4"/>
        <v>Anees Broker</v>
      </c>
      <c r="I13" s="105" t="s">
        <v>254</v>
      </c>
      <c r="J13" s="106">
        <v>582.0</v>
      </c>
      <c r="K13" s="106">
        <v>59370.0</v>
      </c>
      <c r="L13" s="19"/>
      <c r="M13" s="19"/>
      <c r="N13" s="19"/>
      <c r="O13" s="107">
        <v>7000.0</v>
      </c>
      <c r="P13" s="107">
        <v>1500.0</v>
      </c>
      <c r="Q13" s="107">
        <v>3000.0</v>
      </c>
      <c r="R13" s="108"/>
      <c r="S13" s="109"/>
      <c r="T13" s="109"/>
      <c r="U13" s="110">
        <v>1000.0</v>
      </c>
      <c r="V13" s="110">
        <v>1800.0</v>
      </c>
      <c r="W13" s="110">
        <v>4700.0</v>
      </c>
      <c r="X13" s="110"/>
      <c r="Y13" s="109"/>
      <c r="Z13" s="109"/>
      <c r="AA13" s="109"/>
      <c r="AB13" s="109"/>
      <c r="AC13" s="109"/>
      <c r="AD13" s="110" t="s">
        <v>323</v>
      </c>
      <c r="AE13" s="110">
        <v>500.0</v>
      </c>
      <c r="AF13" s="110" t="s">
        <v>324</v>
      </c>
      <c r="AG13" s="110">
        <v>500.0</v>
      </c>
      <c r="AH13" s="116"/>
      <c r="AI13" s="114"/>
      <c r="AJ13" s="113"/>
      <c r="AK13" s="114"/>
      <c r="AL13" s="114"/>
      <c r="AM13" s="113"/>
      <c r="AN13" s="114"/>
      <c r="AO13" s="114"/>
      <c r="AP13" s="113"/>
      <c r="AQ13" s="115"/>
      <c r="AR13" s="114"/>
      <c r="AS13" s="113"/>
      <c r="AT13" s="113"/>
      <c r="AU13" s="113"/>
      <c r="AV13" s="113"/>
      <c r="AW13" s="113"/>
      <c r="AX13" s="113"/>
      <c r="AY13" s="113"/>
      <c r="AZ13" s="113"/>
      <c r="BA13" s="113"/>
      <c r="BB13" s="113"/>
      <c r="BC13" s="113"/>
      <c r="BD13" s="113"/>
      <c r="BE13" s="113"/>
      <c r="BF13" s="119"/>
      <c r="BG13" s="119"/>
      <c r="BH13" s="119"/>
      <c r="BI13" s="120">
        <v>20500.0</v>
      </c>
      <c r="BJ13" s="121">
        <f>Q13+R13+T13+V13+W13+Z13+AC13+AE13+AG13+AI13+AL13+AO13+AR13+BI13+U13+S13</f>
        <v>32000</v>
      </c>
      <c r="BK13" s="122">
        <v>30000.0</v>
      </c>
      <c r="BL13" s="123"/>
      <c r="BM13" s="124">
        <f t="shared" si="6"/>
        <v>155000</v>
      </c>
      <c r="BN13" s="125" t="s">
        <v>59</v>
      </c>
      <c r="BO13" s="126">
        <f t="shared" si="7"/>
        <v>30000</v>
      </c>
      <c r="BP13" s="119"/>
      <c r="BQ13" s="127" t="str">
        <f t="shared" si="8"/>
        <v/>
      </c>
      <c r="BR13" s="119"/>
      <c r="BS13" s="126">
        <f t="shared" si="9"/>
        <v>30000</v>
      </c>
      <c r="BT13" s="128">
        <f t="shared" si="10"/>
        <v>26500</v>
      </c>
      <c r="BU13" s="125" t="s">
        <v>47</v>
      </c>
      <c r="BV13" s="129">
        <f t="shared" si="11"/>
        <v>56500</v>
      </c>
      <c r="BW13" s="119"/>
      <c r="BX13" s="131">
        <f t="shared" si="12"/>
        <v>2000</v>
      </c>
      <c r="BY13" s="131">
        <f t="shared" si="13"/>
        <v>0</v>
      </c>
      <c r="BZ13" s="131" t="str">
        <f t="shared" si="14"/>
        <v/>
      </c>
      <c r="CA13" s="132" t="str">
        <f t="shared" si="15"/>
        <v/>
      </c>
      <c r="CB13" s="125" t="s">
        <v>290</v>
      </c>
      <c r="CC13" s="125">
        <v>30000.0</v>
      </c>
      <c r="CD13" s="119"/>
      <c r="CE13" s="119"/>
      <c r="CF13" s="133">
        <f t="shared" si="16"/>
        <v>86500</v>
      </c>
      <c r="CG13" s="133">
        <f t="shared" si="17"/>
        <v>54500</v>
      </c>
      <c r="CH13" s="119">
        <f t="shared" si="18"/>
        <v>24500</v>
      </c>
      <c r="CI13" s="119"/>
      <c r="CJ13" s="119"/>
      <c r="CK13" s="119"/>
      <c r="CL13" s="134"/>
      <c r="CM13" s="119"/>
      <c r="CN13" s="135">
        <f t="shared" si="19"/>
        <v>183500</v>
      </c>
      <c r="CO13" s="135">
        <f t="shared" si="20"/>
        <v>98870</v>
      </c>
      <c r="CP13" s="136">
        <f t="shared" si="21"/>
        <v>84630</v>
      </c>
      <c r="CQ13" s="137">
        <v>43701.0</v>
      </c>
      <c r="CR13" s="138" t="s">
        <v>260</v>
      </c>
      <c r="CS13" s="138">
        <v>29.0</v>
      </c>
      <c r="CT13" s="140" t="s">
        <v>68</v>
      </c>
      <c r="CU13" s="154" t="s">
        <v>291</v>
      </c>
      <c r="CV13" s="141"/>
      <c r="CW13" s="141"/>
      <c r="CX13" s="141"/>
      <c r="CY13" s="141"/>
      <c r="CZ13" s="139" t="s">
        <v>292</v>
      </c>
      <c r="DA13" s="139">
        <v>151000.0</v>
      </c>
      <c r="DB13" s="139"/>
      <c r="DC13" s="139">
        <v>155000.0</v>
      </c>
      <c r="DD13" s="139"/>
      <c r="DE13" s="141"/>
      <c r="DF13" s="141"/>
      <c r="DG13" s="141"/>
      <c r="DH13" s="141"/>
      <c r="DI13" s="139">
        <v>2000.0</v>
      </c>
      <c r="DJ13" s="141"/>
      <c r="DK13" s="141"/>
      <c r="DL13" s="139">
        <v>6000.0</v>
      </c>
      <c r="DM13" s="139"/>
      <c r="DN13" s="139" t="s">
        <v>325</v>
      </c>
      <c r="DO13" s="141">
        <f t="shared" si="22"/>
        <v>0</v>
      </c>
      <c r="DP13" s="138" t="s">
        <v>69</v>
      </c>
      <c r="DQ13" s="142"/>
      <c r="DR13" s="141"/>
      <c r="DS13" s="143"/>
      <c r="DT13" s="143"/>
      <c r="DU13" s="143"/>
      <c r="DV13" s="143"/>
      <c r="DW13" s="143"/>
      <c r="DX13" s="143"/>
      <c r="DY13" s="143"/>
      <c r="DZ13" s="143"/>
      <c r="EA13" s="143"/>
      <c r="EB13" s="143"/>
      <c r="EC13" s="143"/>
      <c r="ED13" s="143"/>
      <c r="EE13" s="143"/>
      <c r="EF13" s="143"/>
      <c r="EG13" s="143"/>
      <c r="EH13" s="143"/>
      <c r="EI13" s="143"/>
      <c r="EJ13" s="143"/>
      <c r="EK13" s="143"/>
      <c r="EL13" s="143"/>
      <c r="EM13" s="143"/>
      <c r="EN13" s="143"/>
      <c r="EO13" s="143">
        <f t="shared" si="23"/>
        <v>0</v>
      </c>
      <c r="EP13" s="143"/>
      <c r="EQ13" s="144">
        <v>43710.0</v>
      </c>
      <c r="ER13" s="145" t="s">
        <v>271</v>
      </c>
      <c r="ES13" s="145">
        <v>13.0</v>
      </c>
      <c r="ET13" s="145" t="s">
        <v>265</v>
      </c>
      <c r="EU13" s="145" t="s">
        <v>326</v>
      </c>
      <c r="EV13" s="145"/>
      <c r="EW13" s="145"/>
      <c r="EX13" s="145"/>
      <c r="EY13" s="145"/>
      <c r="EZ13" s="145">
        <v>26500.0</v>
      </c>
      <c r="FA13" s="145">
        <v>26500.0</v>
      </c>
      <c r="FB13" s="146"/>
      <c r="FC13" s="146"/>
      <c r="FD13" s="146"/>
      <c r="FE13" s="146"/>
      <c r="FF13" s="146"/>
      <c r="FG13" s="145" t="s">
        <v>273</v>
      </c>
      <c r="FH13" s="146"/>
      <c r="FI13" s="146"/>
      <c r="FJ13" s="146"/>
      <c r="FK13" s="146"/>
      <c r="FL13" s="146"/>
      <c r="FM13" s="146"/>
      <c r="FN13" s="146"/>
      <c r="FO13" s="146"/>
      <c r="FP13" s="146"/>
      <c r="FQ13" s="146"/>
      <c r="FR13" s="151">
        <v>43505.0</v>
      </c>
    </row>
    <row r="14">
      <c r="A14" s="101" t="s">
        <v>14</v>
      </c>
      <c r="B14" s="102">
        <v>43702.0</v>
      </c>
      <c r="C14" s="103">
        <v>43710.0</v>
      </c>
      <c r="D14" s="33" t="s">
        <v>83</v>
      </c>
      <c r="E14" s="104">
        <f t="shared" si="1"/>
        <v>31</v>
      </c>
      <c r="F14" s="104">
        <f t="shared" si="2"/>
        <v>15</v>
      </c>
      <c r="G14" s="104" t="str">
        <f t="shared" si="3"/>
        <v>Soap</v>
      </c>
      <c r="H14" s="104" t="str">
        <f t="shared" si="4"/>
        <v>Mushtaq</v>
      </c>
      <c r="I14" s="105" t="s">
        <v>254</v>
      </c>
      <c r="J14" s="106">
        <v>475.0</v>
      </c>
      <c r="K14" s="106">
        <v>48450.0</v>
      </c>
      <c r="L14" s="19"/>
      <c r="M14" s="19"/>
      <c r="N14" s="19"/>
      <c r="O14" s="107">
        <v>7000.0</v>
      </c>
      <c r="P14" s="107">
        <v>1500.0</v>
      </c>
      <c r="Q14" s="107">
        <v>3000.0</v>
      </c>
      <c r="R14" s="108"/>
      <c r="S14" s="110"/>
      <c r="T14" s="110">
        <v>2000.0</v>
      </c>
      <c r="U14" s="109"/>
      <c r="V14" s="110"/>
      <c r="W14" s="110">
        <v>4700.0</v>
      </c>
      <c r="X14" s="110"/>
      <c r="Y14" s="109"/>
      <c r="Z14" s="109"/>
      <c r="AA14" s="109"/>
      <c r="AB14" s="109"/>
      <c r="AC14" s="109"/>
      <c r="AD14" s="110" t="s">
        <v>276</v>
      </c>
      <c r="AE14" s="110">
        <v>1000.0</v>
      </c>
      <c r="AF14" s="110" t="s">
        <v>327</v>
      </c>
      <c r="AG14" s="110">
        <v>13990.0</v>
      </c>
      <c r="AH14" s="111" t="s">
        <v>328</v>
      </c>
      <c r="AI14" s="112">
        <v>14000.0</v>
      </c>
      <c r="AJ14" s="113"/>
      <c r="AK14" s="112" t="s">
        <v>329</v>
      </c>
      <c r="AL14" s="112">
        <v>1000.0</v>
      </c>
      <c r="AM14" s="113"/>
      <c r="AN14" s="114"/>
      <c r="AO14" s="114"/>
      <c r="AP14" s="113"/>
      <c r="AQ14" s="115"/>
      <c r="AR14" s="114"/>
      <c r="AS14" s="117"/>
      <c r="AT14" s="117"/>
      <c r="AU14" s="117"/>
      <c r="AV14" s="117"/>
      <c r="AW14" s="117"/>
      <c r="AX14" s="117"/>
      <c r="AY14" s="117"/>
      <c r="AZ14" s="117"/>
      <c r="BA14" s="117"/>
      <c r="BB14" s="117"/>
      <c r="BC14" s="117"/>
      <c r="BD14" s="117"/>
      <c r="BE14" s="117"/>
      <c r="BF14" s="119"/>
      <c r="BG14" s="119"/>
      <c r="BH14" s="119"/>
      <c r="BI14" s="120">
        <v>21130.0</v>
      </c>
      <c r="BJ14" s="121">
        <f>Q14+R14+T14+V14+W14+Z14+AC14+AE14+AG14+AI14+AL14+AO14+AR14+BI14+BG14+X14+U14</f>
        <v>60820</v>
      </c>
      <c r="BK14" s="122">
        <v>30000.0</v>
      </c>
      <c r="BL14" s="123"/>
      <c r="BM14" s="124">
        <f t="shared" si="6"/>
        <v>137000</v>
      </c>
      <c r="BN14" s="125" t="s">
        <v>59</v>
      </c>
      <c r="BO14" s="126">
        <f t="shared" si="7"/>
        <v>30000</v>
      </c>
      <c r="BP14" s="125">
        <v>41820.0</v>
      </c>
      <c r="BQ14" s="127">
        <f t="shared" si="8"/>
        <v>30000</v>
      </c>
      <c r="BR14" s="125" t="s">
        <v>47</v>
      </c>
      <c r="BS14" s="126">
        <f t="shared" si="9"/>
        <v>71820</v>
      </c>
      <c r="BT14" s="128">
        <f t="shared" si="10"/>
        <v>27500</v>
      </c>
      <c r="BU14" s="125" t="s">
        <v>59</v>
      </c>
      <c r="BV14" s="129">
        <f t="shared" si="11"/>
        <v>71820</v>
      </c>
      <c r="BW14" s="130">
        <v>15000.0</v>
      </c>
      <c r="BX14" s="131">
        <f t="shared" si="12"/>
        <v>0</v>
      </c>
      <c r="BY14" s="131">
        <f t="shared" si="13"/>
        <v>0</v>
      </c>
      <c r="BZ14" s="131" t="str">
        <f t="shared" si="14"/>
        <v/>
      </c>
      <c r="CA14" s="132" t="str">
        <f t="shared" si="15"/>
        <v/>
      </c>
      <c r="CB14" s="119"/>
      <c r="CC14" s="119"/>
      <c r="CD14" s="119"/>
      <c r="CE14" s="119"/>
      <c r="CF14" s="133">
        <f t="shared" si="16"/>
        <v>86820</v>
      </c>
      <c r="CG14" s="133">
        <f t="shared" si="17"/>
        <v>26000</v>
      </c>
      <c r="CH14" s="119">
        <f t="shared" si="18"/>
        <v>-4000</v>
      </c>
      <c r="CI14" s="119"/>
      <c r="CJ14" s="119"/>
      <c r="CK14" s="119"/>
      <c r="CL14" s="134"/>
      <c r="CM14" s="119"/>
      <c r="CN14" s="135">
        <f t="shared" si="19"/>
        <v>194500</v>
      </c>
      <c r="CO14" s="135">
        <f t="shared" si="20"/>
        <v>117770</v>
      </c>
      <c r="CP14" s="136">
        <f t="shared" si="21"/>
        <v>76730</v>
      </c>
      <c r="CQ14" s="137">
        <v>43701.0</v>
      </c>
      <c r="CR14" s="138" t="s">
        <v>280</v>
      </c>
      <c r="CS14" s="138">
        <v>25.0</v>
      </c>
      <c r="CT14" s="139" t="s">
        <v>83</v>
      </c>
      <c r="CU14" s="154" t="s">
        <v>281</v>
      </c>
      <c r="CV14" s="139">
        <v>0.0</v>
      </c>
      <c r="CW14" s="141"/>
      <c r="CX14" s="141"/>
      <c r="CY14" s="141"/>
      <c r="CZ14" s="139" t="s">
        <v>282</v>
      </c>
      <c r="DA14" s="139">
        <v>120000.0</v>
      </c>
      <c r="DB14" s="139"/>
      <c r="DC14" s="139">
        <v>137000.0</v>
      </c>
      <c r="DD14" s="141"/>
      <c r="DE14" s="141"/>
      <c r="DF14" s="141"/>
      <c r="DG14" s="141"/>
      <c r="DH14" s="141"/>
      <c r="DI14" s="141"/>
      <c r="DJ14" s="141"/>
      <c r="DK14" s="141"/>
      <c r="DL14" s="139">
        <v>17000.0</v>
      </c>
      <c r="DM14" s="139"/>
      <c r="DN14" s="165">
        <v>43655.0</v>
      </c>
      <c r="DO14" s="141">
        <f t="shared" si="22"/>
        <v>0</v>
      </c>
      <c r="DP14" s="155">
        <v>43655.0</v>
      </c>
      <c r="DQ14" s="156">
        <v>43702.0</v>
      </c>
      <c r="DR14" s="139">
        <v>6.0</v>
      </c>
      <c r="DS14" s="33">
        <v>6.0</v>
      </c>
      <c r="DT14" s="33" t="s">
        <v>283</v>
      </c>
      <c r="DU14" s="163" t="s">
        <v>330</v>
      </c>
      <c r="DV14" s="33"/>
      <c r="DW14" s="33"/>
      <c r="DX14" s="33"/>
      <c r="DY14" s="33"/>
      <c r="DZ14" s="33"/>
      <c r="EA14" s="33">
        <v>41820.0</v>
      </c>
      <c r="EB14" s="33">
        <v>30000.0</v>
      </c>
      <c r="EC14" s="143"/>
      <c r="ED14" s="143"/>
      <c r="EE14" s="143"/>
      <c r="EF14" s="143"/>
      <c r="EG14" s="143"/>
      <c r="EH14" s="143"/>
      <c r="EI14" s="143"/>
      <c r="EJ14" s="143"/>
      <c r="EK14" s="143"/>
      <c r="EL14" s="143"/>
      <c r="EM14" s="143"/>
      <c r="EN14" s="166"/>
      <c r="EO14" s="143">
        <f t="shared" si="23"/>
        <v>-11820</v>
      </c>
      <c r="EP14" s="166">
        <v>43533.0</v>
      </c>
      <c r="EQ14" s="144">
        <v>43710.0</v>
      </c>
      <c r="ER14" s="145" t="s">
        <v>309</v>
      </c>
      <c r="ES14" s="145">
        <v>15.0</v>
      </c>
      <c r="ET14" s="145" t="s">
        <v>265</v>
      </c>
      <c r="EU14" s="145" t="s">
        <v>266</v>
      </c>
      <c r="EV14" s="146"/>
      <c r="EW14" s="146"/>
      <c r="EX14" s="146"/>
      <c r="EY14" s="146"/>
      <c r="EZ14" s="146"/>
      <c r="FA14" s="145">
        <v>27500.0</v>
      </c>
      <c r="FB14" s="146"/>
      <c r="FC14" s="146"/>
      <c r="FD14" s="146"/>
      <c r="FE14" s="146"/>
      <c r="FF14" s="146"/>
      <c r="FG14" s="146"/>
      <c r="FH14" s="146"/>
      <c r="FI14" s="146"/>
      <c r="FJ14" s="146"/>
      <c r="FK14" s="146"/>
      <c r="FL14" s="146"/>
      <c r="FM14" s="146"/>
      <c r="FN14" s="146"/>
      <c r="FO14" s="146"/>
      <c r="FP14" s="146"/>
      <c r="FQ14" s="146"/>
      <c r="FR14" s="146"/>
    </row>
    <row r="15">
      <c r="A15" s="101" t="s">
        <v>19</v>
      </c>
      <c r="B15" s="102">
        <v>43703.0</v>
      </c>
      <c r="C15" s="103">
        <v>43710.0</v>
      </c>
      <c r="D15" s="33" t="s">
        <v>68</v>
      </c>
      <c r="E15" s="104">
        <f t="shared" si="1"/>
        <v>27</v>
      </c>
      <c r="F15" s="104">
        <f t="shared" si="2"/>
        <v>12</v>
      </c>
      <c r="G15" s="104" t="str">
        <f t="shared" si="3"/>
        <v>Cloth Seal</v>
      </c>
      <c r="H15" s="104" t="str">
        <f t="shared" si="4"/>
        <v>Mushtaq</v>
      </c>
      <c r="I15" s="105" t="s">
        <v>254</v>
      </c>
      <c r="J15" s="106">
        <v>678.4</v>
      </c>
      <c r="K15" s="106">
        <v>69200.0</v>
      </c>
      <c r="L15" s="19"/>
      <c r="M15" s="19"/>
      <c r="N15" s="19"/>
      <c r="O15" s="107">
        <v>7000.0</v>
      </c>
      <c r="P15" s="107">
        <v>1500.0</v>
      </c>
      <c r="Q15" s="107">
        <v>3000.0</v>
      </c>
      <c r="R15" s="148">
        <v>120000.0</v>
      </c>
      <c r="S15" s="109"/>
      <c r="T15" s="109"/>
      <c r="U15" s="109"/>
      <c r="V15" s="110">
        <v>1800.0</v>
      </c>
      <c r="W15" s="110">
        <v>6000.0</v>
      </c>
      <c r="X15" s="110"/>
      <c r="Y15" s="110" t="s">
        <v>255</v>
      </c>
      <c r="Z15" s="110">
        <v>300.0</v>
      </c>
      <c r="AA15" s="110">
        <v>300.0</v>
      </c>
      <c r="AB15" s="109"/>
      <c r="AC15" s="109"/>
      <c r="AD15" s="110" t="s">
        <v>323</v>
      </c>
      <c r="AE15" s="110">
        <v>500.0</v>
      </c>
      <c r="AF15" s="110" t="s">
        <v>331</v>
      </c>
      <c r="AG15" s="110">
        <v>2000.0</v>
      </c>
      <c r="AH15" s="111" t="s">
        <v>332</v>
      </c>
      <c r="AI15" s="112">
        <v>14000.0</v>
      </c>
      <c r="AJ15" s="113"/>
      <c r="AK15" s="167" t="s">
        <v>333</v>
      </c>
      <c r="AL15" s="112"/>
      <c r="AM15" s="160">
        <v>2000.0</v>
      </c>
      <c r="AN15" s="112" t="s">
        <v>334</v>
      </c>
      <c r="AO15" s="112">
        <v>400.0</v>
      </c>
      <c r="AP15" s="113"/>
      <c r="AQ15" s="159" t="s">
        <v>335</v>
      </c>
      <c r="AR15" s="114"/>
      <c r="AS15" s="160">
        <v>2500.0</v>
      </c>
      <c r="AT15" s="113"/>
      <c r="AU15" s="113"/>
      <c r="AV15" s="113"/>
      <c r="AW15" s="113"/>
      <c r="AX15" s="113"/>
      <c r="AY15" s="113"/>
      <c r="AZ15" s="113"/>
      <c r="BA15" s="113"/>
      <c r="BB15" s="113"/>
      <c r="BC15" s="113"/>
      <c r="BD15" s="113"/>
      <c r="BE15" s="113"/>
      <c r="BF15" s="119"/>
      <c r="BG15" s="119"/>
      <c r="BH15" s="119"/>
      <c r="BI15" s="120">
        <v>18250.0</v>
      </c>
      <c r="BJ15" s="121">
        <f t="shared" ref="BJ15:BJ16" si="25">Q15+R15+T15+V15+W15+Z15+AC15+AE15+AG15+AI15+AL15+AO15+AR15+BI15+U15+S15</f>
        <v>166250</v>
      </c>
      <c r="BK15" s="122">
        <v>30000.0</v>
      </c>
      <c r="BL15" s="149">
        <v>178000.0</v>
      </c>
      <c r="BM15" s="124">
        <f t="shared" si="6"/>
        <v>153000</v>
      </c>
      <c r="BN15" s="125" t="s">
        <v>47</v>
      </c>
      <c r="BO15" s="126">
        <f t="shared" si="7"/>
        <v>208000</v>
      </c>
      <c r="BP15" s="119"/>
      <c r="BQ15" s="127" t="str">
        <f t="shared" si="8"/>
        <v/>
      </c>
      <c r="BR15" s="119"/>
      <c r="BS15" s="126">
        <f t="shared" si="9"/>
        <v>208000</v>
      </c>
      <c r="BT15" s="128">
        <f t="shared" si="10"/>
        <v>24000</v>
      </c>
      <c r="BU15" s="125" t="s">
        <v>59</v>
      </c>
      <c r="BV15" s="129">
        <f t="shared" si="11"/>
        <v>208000</v>
      </c>
      <c r="BW15" s="119"/>
      <c r="BX15" s="131">
        <f t="shared" si="12"/>
        <v>0</v>
      </c>
      <c r="BY15" s="131">
        <f t="shared" si="13"/>
        <v>0</v>
      </c>
      <c r="BZ15" s="131" t="str">
        <f t="shared" si="14"/>
        <v/>
      </c>
      <c r="CA15" s="132" t="str">
        <f t="shared" si="15"/>
        <v/>
      </c>
      <c r="CB15" s="119"/>
      <c r="CC15" s="119"/>
      <c r="CD15" s="125" t="s">
        <v>312</v>
      </c>
      <c r="CE15" s="125">
        <v>250.0</v>
      </c>
      <c r="CF15" s="133">
        <f t="shared" si="16"/>
        <v>208000</v>
      </c>
      <c r="CG15" s="133">
        <f t="shared" si="17"/>
        <v>41500</v>
      </c>
      <c r="CH15" s="119">
        <f t="shared" si="18"/>
        <v>11500</v>
      </c>
      <c r="CI15" s="119"/>
      <c r="CJ15" s="119"/>
      <c r="CK15" s="119"/>
      <c r="CL15" s="134"/>
      <c r="CM15" s="119"/>
      <c r="CN15" s="135">
        <f t="shared" si="19"/>
        <v>177000</v>
      </c>
      <c r="CO15" s="135">
        <f t="shared" si="20"/>
        <v>128450</v>
      </c>
      <c r="CP15" s="136">
        <f t="shared" si="21"/>
        <v>48550</v>
      </c>
      <c r="CQ15" s="137">
        <v>43703.0</v>
      </c>
      <c r="CR15" s="138" t="s">
        <v>280</v>
      </c>
      <c r="CS15" s="138">
        <v>27.0</v>
      </c>
      <c r="CT15" s="139" t="s">
        <v>68</v>
      </c>
      <c r="CU15" s="154" t="s">
        <v>336</v>
      </c>
      <c r="CV15" s="141"/>
      <c r="CW15" s="141"/>
      <c r="CX15" s="141"/>
      <c r="CY15" s="141"/>
      <c r="CZ15" s="141"/>
      <c r="DA15" s="139">
        <v>178000.0</v>
      </c>
      <c r="DB15" s="139"/>
      <c r="DC15" s="139">
        <v>153000.0</v>
      </c>
      <c r="DD15" s="141"/>
      <c r="DE15" s="139">
        <v>25000.0</v>
      </c>
      <c r="DF15" s="141"/>
      <c r="DG15" s="141"/>
      <c r="DH15" s="141"/>
      <c r="DI15" s="141"/>
      <c r="DJ15" s="139">
        <v>0.0</v>
      </c>
      <c r="DK15" s="139"/>
      <c r="DL15" s="141"/>
      <c r="DM15" s="141"/>
      <c r="DN15" s="165">
        <v>43564.0</v>
      </c>
      <c r="DO15" s="141">
        <f t="shared" si="22"/>
        <v>0</v>
      </c>
      <c r="DP15" s="162"/>
      <c r="DQ15" s="142"/>
      <c r="DR15" s="141"/>
      <c r="DS15" s="143"/>
      <c r="DT15" s="143"/>
      <c r="DU15" s="143"/>
      <c r="DV15" s="143"/>
      <c r="DW15" s="143"/>
      <c r="DX15" s="143"/>
      <c r="DY15" s="143"/>
      <c r="DZ15" s="143"/>
      <c r="EA15" s="143"/>
      <c r="EB15" s="143"/>
      <c r="EC15" s="143"/>
      <c r="ED15" s="143"/>
      <c r="EE15" s="143"/>
      <c r="EF15" s="143"/>
      <c r="EG15" s="143"/>
      <c r="EH15" s="143"/>
      <c r="EI15" s="143"/>
      <c r="EJ15" s="143"/>
      <c r="EK15" s="143"/>
      <c r="EL15" s="143"/>
      <c r="EM15" s="143"/>
      <c r="EN15" s="143"/>
      <c r="EO15" s="143">
        <f t="shared" si="23"/>
        <v>0</v>
      </c>
      <c r="EP15" s="143"/>
      <c r="EQ15" s="144">
        <v>43710.0</v>
      </c>
      <c r="ER15" s="145" t="s">
        <v>337</v>
      </c>
      <c r="ES15" s="145">
        <v>12.0</v>
      </c>
      <c r="ET15" s="145" t="s">
        <v>265</v>
      </c>
      <c r="EU15" s="145" t="s">
        <v>266</v>
      </c>
      <c r="EV15" s="145"/>
      <c r="EW15" s="145"/>
      <c r="EX15" s="145">
        <v>25000.0</v>
      </c>
      <c r="EY15" s="145"/>
      <c r="EZ15" s="145">
        <v>25000.0</v>
      </c>
      <c r="FA15" s="145">
        <v>24000.0</v>
      </c>
      <c r="FB15" s="146"/>
      <c r="FC15" s="146"/>
      <c r="FD15" s="146"/>
      <c r="FE15" s="145">
        <v>250.0</v>
      </c>
      <c r="FF15" s="146"/>
      <c r="FG15" s="145" t="s">
        <v>303</v>
      </c>
      <c r="FH15" s="146"/>
      <c r="FI15" s="146"/>
      <c r="FJ15" s="146"/>
      <c r="FK15" s="146"/>
      <c r="FL15" s="146"/>
      <c r="FM15" s="146"/>
      <c r="FN15" s="146"/>
      <c r="FO15" s="146"/>
      <c r="FP15" s="146"/>
      <c r="FQ15" s="146"/>
      <c r="FR15" s="151">
        <v>43505.0</v>
      </c>
    </row>
    <row r="16">
      <c r="A16" s="101" t="s">
        <v>12</v>
      </c>
      <c r="B16" s="102">
        <v>43703.0</v>
      </c>
      <c r="C16" s="103">
        <v>43710.0</v>
      </c>
      <c r="D16" s="33" t="s">
        <v>68</v>
      </c>
      <c r="E16" s="104">
        <f t="shared" si="1"/>
        <v>24</v>
      </c>
      <c r="F16" s="104">
        <f t="shared" si="2"/>
        <v>12</v>
      </c>
      <c r="G16" s="104" t="str">
        <f t="shared" si="3"/>
        <v>Medicine</v>
      </c>
      <c r="H16" s="104" t="str">
        <f t="shared" si="4"/>
        <v>M Nawaz Cargo</v>
      </c>
      <c r="I16" s="105" t="s">
        <v>254</v>
      </c>
      <c r="J16" s="106">
        <v>484.0</v>
      </c>
      <c r="K16" s="106">
        <v>49370.0</v>
      </c>
      <c r="L16" s="19"/>
      <c r="M16" s="19"/>
      <c r="N16" s="19"/>
      <c r="O16" s="107">
        <v>7000.0</v>
      </c>
      <c r="P16" s="107">
        <v>1500.0</v>
      </c>
      <c r="Q16" s="107">
        <v>3000.0</v>
      </c>
      <c r="R16" s="108"/>
      <c r="S16" s="109"/>
      <c r="T16" s="109"/>
      <c r="U16" s="109"/>
      <c r="V16" s="110">
        <v>950.0</v>
      </c>
      <c r="W16" s="110">
        <v>4300.0</v>
      </c>
      <c r="X16" s="110"/>
      <c r="Y16" s="109"/>
      <c r="Z16" s="109"/>
      <c r="AA16" s="109"/>
      <c r="AB16" s="109"/>
      <c r="AC16" s="109"/>
      <c r="AD16" s="110" t="s">
        <v>338</v>
      </c>
      <c r="AE16" s="110">
        <v>1300.0</v>
      </c>
      <c r="AF16" s="109"/>
      <c r="AG16" s="109"/>
      <c r="AH16" s="111" t="s">
        <v>339</v>
      </c>
      <c r="AI16" s="112">
        <v>9000.0</v>
      </c>
      <c r="AJ16" s="113"/>
      <c r="AK16" s="114"/>
      <c r="AL16" s="114"/>
      <c r="AM16" s="113"/>
      <c r="AN16" s="114"/>
      <c r="AO16" s="114"/>
      <c r="AP16" s="113"/>
      <c r="AQ16" s="115"/>
      <c r="AR16" s="114"/>
      <c r="AS16" s="113"/>
      <c r="AT16" s="113"/>
      <c r="AU16" s="113"/>
      <c r="AV16" s="113"/>
      <c r="AW16" s="113"/>
      <c r="AX16" s="113"/>
      <c r="AY16" s="113"/>
      <c r="AZ16" s="113"/>
      <c r="BA16" s="113"/>
      <c r="BB16" s="113"/>
      <c r="BC16" s="113"/>
      <c r="BD16" s="113"/>
      <c r="BE16" s="113"/>
      <c r="BF16" s="119"/>
      <c r="BG16" s="119"/>
      <c r="BH16" s="119"/>
      <c r="BI16" s="120">
        <v>18450.0</v>
      </c>
      <c r="BJ16" s="121">
        <f t="shared" si="25"/>
        <v>37000</v>
      </c>
      <c r="BK16" s="122">
        <v>30000.0</v>
      </c>
      <c r="BL16" s="123"/>
      <c r="BM16" s="124">
        <f t="shared" si="6"/>
        <v>137000</v>
      </c>
      <c r="BN16" s="125" t="s">
        <v>59</v>
      </c>
      <c r="BO16" s="126">
        <f t="shared" si="7"/>
        <v>30000</v>
      </c>
      <c r="BP16" s="119"/>
      <c r="BQ16" s="127" t="str">
        <f t="shared" si="8"/>
        <v/>
      </c>
      <c r="BR16" s="119"/>
      <c r="BS16" s="126">
        <f t="shared" si="9"/>
        <v>30000</v>
      </c>
      <c r="BT16" s="128">
        <f t="shared" si="10"/>
        <v>28000</v>
      </c>
      <c r="BU16" s="125" t="s">
        <v>59</v>
      </c>
      <c r="BV16" s="129">
        <f t="shared" si="11"/>
        <v>30000</v>
      </c>
      <c r="BW16" s="119"/>
      <c r="BX16" s="131">
        <f t="shared" si="12"/>
        <v>2000</v>
      </c>
      <c r="BY16" s="131">
        <f t="shared" si="13"/>
        <v>0</v>
      </c>
      <c r="BZ16" s="131" t="str">
        <f t="shared" si="14"/>
        <v/>
      </c>
      <c r="CA16" s="132" t="str">
        <f t="shared" si="15"/>
        <v/>
      </c>
      <c r="CB16" s="125" t="s">
        <v>290</v>
      </c>
      <c r="CC16" s="125">
        <v>40000.0</v>
      </c>
      <c r="CD16" s="119"/>
      <c r="CE16" s="119"/>
      <c r="CF16" s="133">
        <f t="shared" si="16"/>
        <v>70000</v>
      </c>
      <c r="CG16" s="133">
        <f t="shared" si="17"/>
        <v>33000</v>
      </c>
      <c r="CH16" s="119">
        <f t="shared" si="18"/>
        <v>3000</v>
      </c>
      <c r="CI16" s="119"/>
      <c r="CJ16" s="119"/>
      <c r="CK16" s="119"/>
      <c r="CL16" s="134"/>
      <c r="CM16" s="119"/>
      <c r="CN16" s="135">
        <f t="shared" si="19"/>
        <v>167000</v>
      </c>
      <c r="CO16" s="135">
        <f t="shared" si="20"/>
        <v>94870</v>
      </c>
      <c r="CP16" s="136">
        <f t="shared" si="21"/>
        <v>72130</v>
      </c>
      <c r="CQ16" s="137">
        <v>43703.0</v>
      </c>
      <c r="CR16" s="138" t="s">
        <v>260</v>
      </c>
      <c r="CS16" s="138">
        <v>24.0</v>
      </c>
      <c r="CT16" s="140" t="s">
        <v>68</v>
      </c>
      <c r="CU16" s="154" t="s">
        <v>291</v>
      </c>
      <c r="CV16" s="141"/>
      <c r="CW16" s="141"/>
      <c r="CX16" s="141"/>
      <c r="CY16" s="141"/>
      <c r="CZ16" s="139" t="s">
        <v>292</v>
      </c>
      <c r="DA16" s="139">
        <v>132000.0</v>
      </c>
      <c r="DB16" s="139"/>
      <c r="DC16" s="139">
        <v>137000.0</v>
      </c>
      <c r="DD16" s="141"/>
      <c r="DE16" s="141"/>
      <c r="DF16" s="141"/>
      <c r="DG16" s="141"/>
      <c r="DH16" s="141"/>
      <c r="DI16" s="139">
        <v>2000.0</v>
      </c>
      <c r="DJ16" s="139">
        <v>0.0</v>
      </c>
      <c r="DK16" s="139"/>
      <c r="DL16" s="139">
        <v>5000.0</v>
      </c>
      <c r="DM16" s="139"/>
      <c r="DN16" s="139" t="s">
        <v>325</v>
      </c>
      <c r="DO16" s="141">
        <f t="shared" si="22"/>
        <v>2000</v>
      </c>
      <c r="DP16" s="162"/>
      <c r="DQ16" s="142"/>
      <c r="DR16" s="141"/>
      <c r="DS16" s="143"/>
      <c r="DT16" s="143"/>
      <c r="DU16" s="143"/>
      <c r="DV16" s="143"/>
      <c r="DW16" s="143"/>
      <c r="DX16" s="143"/>
      <c r="DY16" s="143"/>
      <c r="DZ16" s="143"/>
      <c r="EA16" s="143"/>
      <c r="EB16" s="143"/>
      <c r="EC16" s="143"/>
      <c r="ED16" s="143"/>
      <c r="EE16" s="143"/>
      <c r="EF16" s="143"/>
      <c r="EG16" s="143"/>
      <c r="EH16" s="143"/>
      <c r="EI16" s="143"/>
      <c r="EJ16" s="143"/>
      <c r="EK16" s="143"/>
      <c r="EL16" s="143"/>
      <c r="EM16" s="143"/>
      <c r="EN16" s="143"/>
      <c r="EO16" s="143">
        <f t="shared" si="23"/>
        <v>0</v>
      </c>
      <c r="EP16" s="143"/>
      <c r="EQ16" s="144">
        <v>43710.0</v>
      </c>
      <c r="ER16" s="145" t="s">
        <v>321</v>
      </c>
      <c r="ES16" s="145">
        <v>12.0</v>
      </c>
      <c r="ET16" s="145" t="s">
        <v>265</v>
      </c>
      <c r="EU16" s="161" t="s">
        <v>340</v>
      </c>
      <c r="EV16" s="145"/>
      <c r="EW16" s="145"/>
      <c r="EX16" s="145"/>
      <c r="EY16" s="145"/>
      <c r="EZ16" s="145">
        <v>28000.0</v>
      </c>
      <c r="FA16" s="145">
        <v>28000.0</v>
      </c>
      <c r="FB16" s="146"/>
      <c r="FC16" s="146"/>
      <c r="FD16" s="146"/>
      <c r="FE16" s="145">
        <v>200.0</v>
      </c>
      <c r="FF16" s="146"/>
      <c r="FG16" s="145" t="s">
        <v>341</v>
      </c>
      <c r="FH16" s="146"/>
      <c r="FI16" s="146"/>
      <c r="FJ16" s="146"/>
      <c r="FK16" s="146"/>
      <c r="FL16" s="146"/>
      <c r="FM16" s="146"/>
      <c r="FN16" s="146"/>
      <c r="FO16" s="146"/>
      <c r="FP16" s="146"/>
      <c r="FQ16" s="146"/>
      <c r="FR16" s="151">
        <v>43594.0</v>
      </c>
    </row>
    <row r="17">
      <c r="A17" s="101" t="s">
        <v>15</v>
      </c>
      <c r="B17" s="102">
        <v>43703.0</v>
      </c>
      <c r="C17" s="103">
        <v>43711.0</v>
      </c>
      <c r="D17" s="33" t="s">
        <v>57</v>
      </c>
      <c r="E17" s="104">
        <f t="shared" si="1"/>
        <v>25</v>
      </c>
      <c r="F17" s="104">
        <f t="shared" si="2"/>
        <v>15.5</v>
      </c>
      <c r="G17" s="104" t="str">
        <f t="shared" si="3"/>
        <v>Crockery</v>
      </c>
      <c r="H17" s="104" t="str">
        <f t="shared" si="4"/>
        <v>Gujranawala Broker</v>
      </c>
      <c r="I17" s="105" t="s">
        <v>254</v>
      </c>
      <c r="J17" s="106">
        <v>610.0</v>
      </c>
      <c r="K17" s="106">
        <v>62220.0</v>
      </c>
      <c r="L17" s="19"/>
      <c r="M17" s="19"/>
      <c r="N17" s="19"/>
      <c r="O17" s="107">
        <v>7000.0</v>
      </c>
      <c r="P17" s="107">
        <v>1500.0</v>
      </c>
      <c r="Q17" s="107">
        <v>3000.0</v>
      </c>
      <c r="R17" s="148">
        <v>130000.0</v>
      </c>
      <c r="S17" s="109"/>
      <c r="T17" s="109"/>
      <c r="U17" s="109"/>
      <c r="V17" s="110">
        <v>2000.0</v>
      </c>
      <c r="W17" s="110">
        <v>5600.0</v>
      </c>
      <c r="X17" s="110"/>
      <c r="Y17" s="110" t="s">
        <v>342</v>
      </c>
      <c r="Z17" s="110">
        <v>500.0</v>
      </c>
      <c r="AA17" s="110">
        <v>500.0</v>
      </c>
      <c r="AB17" s="109"/>
      <c r="AC17" s="109"/>
      <c r="AD17" s="109"/>
      <c r="AE17" s="109"/>
      <c r="AF17" s="109"/>
      <c r="AG17" s="109"/>
      <c r="AH17" s="111" t="s">
        <v>343</v>
      </c>
      <c r="AI17" s="112">
        <v>9000.0</v>
      </c>
      <c r="AJ17" s="113"/>
      <c r="AK17" s="114"/>
      <c r="AL17" s="114"/>
      <c r="AM17" s="113"/>
      <c r="AN17" s="114"/>
      <c r="AO17" s="114"/>
      <c r="AP17" s="113"/>
      <c r="AQ17" s="115"/>
      <c r="AR17" s="114"/>
      <c r="AS17" s="113"/>
      <c r="AT17" s="113"/>
      <c r="AU17" s="113"/>
      <c r="AV17" s="113"/>
      <c r="AW17" s="113"/>
      <c r="AX17" s="113"/>
      <c r="AY17" s="113"/>
      <c r="AZ17" s="113"/>
      <c r="BA17" s="113"/>
      <c r="BB17" s="113"/>
      <c r="BC17" s="113"/>
      <c r="BD17" s="113"/>
      <c r="BE17" s="113"/>
      <c r="BF17" s="119"/>
      <c r="BG17" s="119"/>
      <c r="BH17" s="119"/>
      <c r="BI17" s="120">
        <v>20900.0</v>
      </c>
      <c r="BJ17" s="121">
        <f>Q17+R17+T17+V17+W17+Z17+AC17+AE17+AG17+AI17+AL17+AO17+AR17+BI17+BG17+X17+U17</f>
        <v>171000</v>
      </c>
      <c r="BK17" s="122">
        <v>30000.0</v>
      </c>
      <c r="BL17" s="149">
        <v>160000.0</v>
      </c>
      <c r="BM17" s="124">
        <f t="shared" si="6"/>
        <v>150000</v>
      </c>
      <c r="BN17" s="125" t="s">
        <v>47</v>
      </c>
      <c r="BO17" s="126">
        <f t="shared" si="7"/>
        <v>190000</v>
      </c>
      <c r="BP17" s="119"/>
      <c r="BQ17" s="127" t="str">
        <f t="shared" si="8"/>
        <v/>
      </c>
      <c r="BR17" s="119"/>
      <c r="BS17" s="126">
        <f t="shared" si="9"/>
        <v>190000</v>
      </c>
      <c r="BT17" s="128">
        <f t="shared" si="10"/>
        <v>29000</v>
      </c>
      <c r="BU17" s="125" t="s">
        <v>47</v>
      </c>
      <c r="BV17" s="129">
        <f t="shared" si="11"/>
        <v>219000</v>
      </c>
      <c r="BW17" s="119"/>
      <c r="BX17" s="131">
        <f t="shared" si="12"/>
        <v>0</v>
      </c>
      <c r="BY17" s="131">
        <f t="shared" si="13"/>
        <v>0</v>
      </c>
      <c r="BZ17" s="131" t="str">
        <f t="shared" si="14"/>
        <v/>
      </c>
      <c r="CA17" s="132" t="str">
        <f t="shared" si="15"/>
        <v/>
      </c>
      <c r="CB17" s="119"/>
      <c r="CC17" s="119"/>
      <c r="CD17" s="119"/>
      <c r="CE17" s="119"/>
      <c r="CF17" s="133">
        <f t="shared" si="16"/>
        <v>219000</v>
      </c>
      <c r="CG17" s="133">
        <f t="shared" si="17"/>
        <v>48000</v>
      </c>
      <c r="CH17" s="119">
        <f t="shared" si="18"/>
        <v>18000</v>
      </c>
      <c r="CI17" s="119"/>
      <c r="CJ17" s="119"/>
      <c r="CK17" s="119"/>
      <c r="CL17" s="134"/>
      <c r="CM17" s="119"/>
      <c r="CN17" s="135">
        <f t="shared" si="19"/>
        <v>179000</v>
      </c>
      <c r="CO17" s="135">
        <f t="shared" si="20"/>
        <v>111720</v>
      </c>
      <c r="CP17" s="136">
        <f t="shared" si="21"/>
        <v>67280</v>
      </c>
      <c r="CQ17" s="137">
        <v>43703.0</v>
      </c>
      <c r="CR17" s="138" t="s">
        <v>260</v>
      </c>
      <c r="CS17" s="138">
        <v>25.0</v>
      </c>
      <c r="CT17" s="139" t="s">
        <v>344</v>
      </c>
      <c r="CU17" s="154" t="s">
        <v>313</v>
      </c>
      <c r="CV17" s="141"/>
      <c r="CW17" s="141"/>
      <c r="CX17" s="141"/>
      <c r="CY17" s="141"/>
      <c r="CZ17" s="141"/>
      <c r="DA17" s="139">
        <v>160000.0</v>
      </c>
      <c r="DB17" s="139"/>
      <c r="DC17" s="139">
        <v>150000.0</v>
      </c>
      <c r="DD17" s="141"/>
      <c r="DE17" s="139">
        <v>10000.0</v>
      </c>
      <c r="DF17" s="141"/>
      <c r="DG17" s="141"/>
      <c r="DH17" s="141"/>
      <c r="DI17" s="141"/>
      <c r="DJ17" s="141"/>
      <c r="DK17" s="141"/>
      <c r="DL17" s="141"/>
      <c r="DM17" s="141"/>
      <c r="DN17" s="141"/>
      <c r="DO17" s="141">
        <f t="shared" si="22"/>
        <v>0</v>
      </c>
      <c r="DP17" s="138" t="s">
        <v>345</v>
      </c>
      <c r="DQ17" s="142"/>
      <c r="DR17" s="141"/>
      <c r="DS17" s="143"/>
      <c r="DT17" s="143"/>
      <c r="DU17" s="143"/>
      <c r="DV17" s="143"/>
      <c r="DW17" s="143"/>
      <c r="DX17" s="143"/>
      <c r="DY17" s="143"/>
      <c r="DZ17" s="143"/>
      <c r="EA17" s="143"/>
      <c r="EB17" s="143"/>
      <c r="EC17" s="143"/>
      <c r="ED17" s="143"/>
      <c r="EE17" s="143"/>
      <c r="EF17" s="143"/>
      <c r="EG17" s="143"/>
      <c r="EH17" s="143"/>
      <c r="EI17" s="143"/>
      <c r="EJ17" s="143"/>
      <c r="EK17" s="143"/>
      <c r="EL17" s="143"/>
      <c r="EM17" s="143"/>
      <c r="EN17" s="143"/>
      <c r="EO17" s="143">
        <f t="shared" si="23"/>
        <v>0</v>
      </c>
      <c r="EP17" s="143"/>
      <c r="EQ17" s="144">
        <v>43711.0</v>
      </c>
      <c r="ER17" s="145" t="s">
        <v>271</v>
      </c>
      <c r="ES17" s="145">
        <v>15.5</v>
      </c>
      <c r="ET17" s="145" t="s">
        <v>265</v>
      </c>
      <c r="EU17" s="161" t="s">
        <v>293</v>
      </c>
      <c r="EV17" s="145"/>
      <c r="EW17" s="145"/>
      <c r="EX17" s="145"/>
      <c r="EY17" s="145"/>
      <c r="EZ17" s="145">
        <v>29000.0</v>
      </c>
      <c r="FA17" s="145">
        <v>29000.0</v>
      </c>
      <c r="FB17" s="146"/>
      <c r="FC17" s="146"/>
      <c r="FD17" s="146"/>
      <c r="FE17" s="146"/>
      <c r="FF17" s="146"/>
      <c r="FG17" s="145" t="s">
        <v>273</v>
      </c>
      <c r="FH17" s="146"/>
      <c r="FI17" s="146"/>
      <c r="FJ17" s="146"/>
      <c r="FK17" s="146"/>
      <c r="FL17" s="146"/>
      <c r="FM17" s="146"/>
      <c r="FN17" s="146"/>
      <c r="FO17" s="146"/>
      <c r="FP17" s="146"/>
      <c r="FQ17" s="146"/>
      <c r="FR17" s="151">
        <v>43533.0</v>
      </c>
    </row>
    <row r="18">
      <c r="A18" s="101" t="s">
        <v>30</v>
      </c>
      <c r="B18" s="102">
        <v>43703.0</v>
      </c>
      <c r="C18" s="103">
        <v>43711.0</v>
      </c>
      <c r="D18" s="33" t="s">
        <v>57</v>
      </c>
      <c r="E18" s="104">
        <f t="shared" si="1"/>
        <v>25</v>
      </c>
      <c r="F18" s="104">
        <f t="shared" si="2"/>
        <v>14</v>
      </c>
      <c r="G18" s="104" t="str">
        <f t="shared" si="3"/>
        <v>Toilet Seat</v>
      </c>
      <c r="H18" s="104" t="str">
        <f t="shared" si="4"/>
        <v>Gujranawala Broker</v>
      </c>
      <c r="I18" s="105" t="s">
        <v>254</v>
      </c>
      <c r="J18" s="106">
        <v>580.0</v>
      </c>
      <c r="K18" s="106">
        <v>59180.0</v>
      </c>
      <c r="L18" s="19"/>
      <c r="M18" s="19"/>
      <c r="N18" s="19"/>
      <c r="O18" s="107">
        <v>7000.0</v>
      </c>
      <c r="P18" s="107">
        <v>1500.0</v>
      </c>
      <c r="Q18" s="107">
        <v>3000.0</v>
      </c>
      <c r="R18" s="148">
        <v>130000.0</v>
      </c>
      <c r="S18" s="109"/>
      <c r="T18" s="109"/>
      <c r="U18" s="109"/>
      <c r="V18" s="110"/>
      <c r="W18" s="110">
        <v>5000.0</v>
      </c>
      <c r="X18" s="110"/>
      <c r="Y18" s="110" t="s">
        <v>342</v>
      </c>
      <c r="Z18" s="110">
        <v>500.0</v>
      </c>
      <c r="AA18" s="110">
        <v>500.0</v>
      </c>
      <c r="AB18" s="109"/>
      <c r="AC18" s="109"/>
      <c r="AD18" s="110" t="s">
        <v>295</v>
      </c>
      <c r="AE18" s="110">
        <v>500.0</v>
      </c>
      <c r="AF18" s="109"/>
      <c r="AG18" s="109"/>
      <c r="AH18" s="168" t="s">
        <v>346</v>
      </c>
      <c r="AI18" s="169"/>
      <c r="AJ18" s="160">
        <v>14000.0</v>
      </c>
      <c r="AK18" s="114"/>
      <c r="AL18" s="114"/>
      <c r="AM18" s="113"/>
      <c r="AN18" s="114"/>
      <c r="AO18" s="114"/>
      <c r="AP18" s="113"/>
      <c r="AQ18" s="115"/>
      <c r="AR18" s="114"/>
      <c r="AS18" s="113"/>
      <c r="AT18" s="113"/>
      <c r="AU18" s="113"/>
      <c r="AV18" s="113"/>
      <c r="AW18" s="113"/>
      <c r="AX18" s="113"/>
      <c r="AY18" s="113"/>
      <c r="AZ18" s="113"/>
      <c r="BA18" s="113"/>
      <c r="BB18" s="113"/>
      <c r="BC18" s="113"/>
      <c r="BD18" s="113"/>
      <c r="BE18" s="113"/>
      <c r="BF18" s="119"/>
      <c r="BG18" s="119"/>
      <c r="BH18" s="119"/>
      <c r="BI18" s="120">
        <v>20500.0</v>
      </c>
      <c r="BJ18" s="121">
        <f t="shared" ref="BJ18:BJ19" si="26">Q18+R18+T18+V18+W18+Z18+AC18+AE18+AG18+AI18+AL18+AO18+AR18+BI18+X18+U18+S18</f>
        <v>159500</v>
      </c>
      <c r="BK18" s="122">
        <v>30000.0</v>
      </c>
      <c r="BL18" s="149">
        <v>160000.0</v>
      </c>
      <c r="BM18" s="124">
        <f t="shared" si="6"/>
        <v>150000</v>
      </c>
      <c r="BN18" s="125" t="s">
        <v>47</v>
      </c>
      <c r="BO18" s="126">
        <f t="shared" si="7"/>
        <v>190000</v>
      </c>
      <c r="BP18" s="119"/>
      <c r="BQ18" s="127" t="str">
        <f t="shared" si="8"/>
        <v/>
      </c>
      <c r="BR18" s="119"/>
      <c r="BS18" s="126">
        <f t="shared" si="9"/>
        <v>190000</v>
      </c>
      <c r="BT18" s="128">
        <f t="shared" si="10"/>
        <v>27000</v>
      </c>
      <c r="BU18" s="125" t="s">
        <v>47</v>
      </c>
      <c r="BV18" s="129">
        <f t="shared" si="11"/>
        <v>217000</v>
      </c>
      <c r="BW18" s="119"/>
      <c r="BX18" s="131">
        <f t="shared" si="12"/>
        <v>0</v>
      </c>
      <c r="BY18" s="131">
        <f t="shared" si="13"/>
        <v>0</v>
      </c>
      <c r="BZ18" s="131" t="str">
        <f t="shared" si="14"/>
        <v/>
      </c>
      <c r="CA18" s="132" t="str">
        <f t="shared" si="15"/>
        <v/>
      </c>
      <c r="CB18" s="119"/>
      <c r="CC18" s="119"/>
      <c r="CD18" s="119"/>
      <c r="CE18" s="119"/>
      <c r="CF18" s="133">
        <f t="shared" si="16"/>
        <v>217000</v>
      </c>
      <c r="CG18" s="133">
        <f t="shared" si="17"/>
        <v>57500</v>
      </c>
      <c r="CH18" s="119">
        <f t="shared" si="18"/>
        <v>27500</v>
      </c>
      <c r="CI18" s="119"/>
      <c r="CJ18" s="119"/>
      <c r="CK18" s="119"/>
      <c r="CL18" s="134"/>
      <c r="CM18" s="119"/>
      <c r="CN18" s="135">
        <f t="shared" si="19"/>
        <v>177000</v>
      </c>
      <c r="CO18" s="135">
        <f t="shared" si="20"/>
        <v>111180</v>
      </c>
      <c r="CP18" s="136">
        <f t="shared" si="21"/>
        <v>65820</v>
      </c>
      <c r="CQ18" s="137">
        <v>43703.0</v>
      </c>
      <c r="CR18" s="138" t="s">
        <v>260</v>
      </c>
      <c r="CS18" s="138">
        <v>25.0</v>
      </c>
      <c r="CT18" s="139" t="s">
        <v>344</v>
      </c>
      <c r="CU18" s="154" t="s">
        <v>313</v>
      </c>
      <c r="CV18" s="141"/>
      <c r="CW18" s="141"/>
      <c r="CX18" s="141"/>
      <c r="CY18" s="141"/>
      <c r="CZ18" s="141"/>
      <c r="DA18" s="139">
        <v>160000.0</v>
      </c>
      <c r="DB18" s="139"/>
      <c r="DC18" s="139">
        <v>150000.0</v>
      </c>
      <c r="DD18" s="141"/>
      <c r="DE18" s="139">
        <v>10000.0</v>
      </c>
      <c r="DF18" s="141"/>
      <c r="DG18" s="141"/>
      <c r="DH18" s="141"/>
      <c r="DI18" s="141"/>
      <c r="DJ18" s="141"/>
      <c r="DK18" s="141"/>
      <c r="DL18" s="141"/>
      <c r="DM18" s="141"/>
      <c r="DN18" s="141"/>
      <c r="DO18" s="141">
        <f t="shared" si="22"/>
        <v>0</v>
      </c>
      <c r="DP18" s="138" t="s">
        <v>314</v>
      </c>
      <c r="DQ18" s="142"/>
      <c r="DR18" s="141"/>
      <c r="DS18" s="143"/>
      <c r="DT18" s="143"/>
      <c r="DU18" s="143"/>
      <c r="DV18" s="143"/>
      <c r="DW18" s="143"/>
      <c r="DX18" s="143"/>
      <c r="DY18" s="143"/>
      <c r="DZ18" s="143"/>
      <c r="EA18" s="143"/>
      <c r="EB18" s="143"/>
      <c r="EC18" s="143"/>
      <c r="ED18" s="143"/>
      <c r="EE18" s="143"/>
      <c r="EF18" s="143"/>
      <c r="EG18" s="143"/>
      <c r="EH18" s="143"/>
      <c r="EI18" s="143"/>
      <c r="EJ18" s="143"/>
      <c r="EK18" s="143"/>
      <c r="EL18" s="143"/>
      <c r="EM18" s="143"/>
      <c r="EN18" s="143"/>
      <c r="EO18" s="143">
        <f t="shared" si="23"/>
        <v>0</v>
      </c>
      <c r="EP18" s="143"/>
      <c r="EQ18" s="144">
        <v>43711.0</v>
      </c>
      <c r="ER18" s="145" t="s">
        <v>347</v>
      </c>
      <c r="ES18" s="145">
        <v>14.0</v>
      </c>
      <c r="ET18" s="145" t="s">
        <v>265</v>
      </c>
      <c r="EU18" s="161" t="s">
        <v>293</v>
      </c>
      <c r="EV18" s="145"/>
      <c r="EW18" s="145"/>
      <c r="EX18" s="145"/>
      <c r="EY18" s="145"/>
      <c r="EZ18" s="145">
        <v>27000.0</v>
      </c>
      <c r="FA18" s="145">
        <v>27000.0</v>
      </c>
      <c r="FB18" s="146"/>
      <c r="FC18" s="146"/>
      <c r="FD18" s="146"/>
      <c r="FE18" s="146"/>
      <c r="FF18" s="146"/>
      <c r="FG18" s="145" t="s">
        <v>273</v>
      </c>
      <c r="FH18" s="146"/>
      <c r="FI18" s="146"/>
      <c r="FJ18" s="146"/>
      <c r="FK18" s="146"/>
      <c r="FL18" s="146"/>
      <c r="FM18" s="146"/>
      <c r="FN18" s="146"/>
      <c r="FO18" s="146"/>
      <c r="FP18" s="146"/>
      <c r="FQ18" s="146"/>
      <c r="FR18" s="151">
        <v>43533.0</v>
      </c>
    </row>
    <row r="19">
      <c r="A19" s="101" t="s">
        <v>24</v>
      </c>
      <c r="B19" s="102">
        <v>43703.0</v>
      </c>
      <c r="C19" s="103">
        <v>43712.0</v>
      </c>
      <c r="D19" s="33" t="s">
        <v>68</v>
      </c>
      <c r="E19" s="104">
        <f t="shared" si="1"/>
        <v>34</v>
      </c>
      <c r="F19" s="104">
        <f t="shared" si="2"/>
        <v>12</v>
      </c>
      <c r="G19" s="104" t="str">
        <f t="shared" si="3"/>
        <v>Cloth Seal</v>
      </c>
      <c r="H19" s="104" t="str">
        <f t="shared" si="4"/>
        <v>Asif</v>
      </c>
      <c r="I19" s="105" t="s">
        <v>254</v>
      </c>
      <c r="J19" s="106">
        <v>566.0</v>
      </c>
      <c r="K19" s="106">
        <v>57740.0</v>
      </c>
      <c r="L19" s="19"/>
      <c r="M19" s="19"/>
      <c r="N19" s="19"/>
      <c r="O19" s="107">
        <v>7000.0</v>
      </c>
      <c r="P19" s="107">
        <v>1500.0</v>
      </c>
      <c r="Q19" s="107">
        <v>3000.0</v>
      </c>
      <c r="R19" s="108"/>
      <c r="S19" s="109"/>
      <c r="T19" s="109"/>
      <c r="U19" s="109"/>
      <c r="V19" s="110">
        <v>1450.0</v>
      </c>
      <c r="W19" s="110">
        <v>5500.0</v>
      </c>
      <c r="X19" s="110"/>
      <c r="Y19" s="109"/>
      <c r="Z19" s="109"/>
      <c r="AA19" s="109"/>
      <c r="AB19" s="109"/>
      <c r="AC19" s="109"/>
      <c r="AD19" s="110" t="s">
        <v>276</v>
      </c>
      <c r="AE19" s="110">
        <v>1000.0</v>
      </c>
      <c r="AF19" s="110" t="s">
        <v>348</v>
      </c>
      <c r="AG19" s="110">
        <v>2300.0</v>
      </c>
      <c r="AH19" s="116"/>
      <c r="AI19" s="114"/>
      <c r="AJ19" s="113"/>
      <c r="AK19" s="167" t="s">
        <v>349</v>
      </c>
      <c r="AL19" s="114"/>
      <c r="AM19" s="160">
        <v>1000.0</v>
      </c>
      <c r="AN19" s="114"/>
      <c r="AO19" s="114"/>
      <c r="AP19" s="113"/>
      <c r="AQ19" s="170" t="s">
        <v>350</v>
      </c>
      <c r="AR19" s="112">
        <v>9000.0</v>
      </c>
      <c r="AS19" s="160">
        <v>5000.0</v>
      </c>
      <c r="AT19" s="160"/>
      <c r="AU19" s="160"/>
      <c r="AV19" s="160"/>
      <c r="AW19" s="160"/>
      <c r="AX19" s="160" t="s">
        <v>351</v>
      </c>
      <c r="AY19" s="160">
        <v>29500.0</v>
      </c>
      <c r="AZ19" s="113"/>
      <c r="BA19" s="113"/>
      <c r="BB19" s="113"/>
      <c r="BC19" s="113"/>
      <c r="BD19" s="113"/>
      <c r="BE19" s="113"/>
      <c r="BF19" s="119"/>
      <c r="BG19" s="119"/>
      <c r="BH19" s="119"/>
      <c r="BI19" s="120">
        <v>21460.0</v>
      </c>
      <c r="BJ19" s="121">
        <f t="shared" si="26"/>
        <v>43710</v>
      </c>
      <c r="BK19" s="122">
        <v>30000.0</v>
      </c>
      <c r="BL19" s="123"/>
      <c r="BM19" s="124">
        <f t="shared" si="6"/>
        <v>97000</v>
      </c>
      <c r="BN19" s="125" t="s">
        <v>59</v>
      </c>
      <c r="BO19" s="126">
        <f t="shared" si="7"/>
        <v>30000</v>
      </c>
      <c r="BP19" s="125">
        <v>52810.0</v>
      </c>
      <c r="BQ19" s="127">
        <f t="shared" si="8"/>
        <v>40000</v>
      </c>
      <c r="BR19" s="125" t="s">
        <v>47</v>
      </c>
      <c r="BS19" s="126">
        <f t="shared" si="9"/>
        <v>82810</v>
      </c>
      <c r="BT19" s="128">
        <f t="shared" si="10"/>
        <v>25000</v>
      </c>
      <c r="BU19" s="125" t="s">
        <v>59</v>
      </c>
      <c r="BV19" s="129">
        <f t="shared" si="11"/>
        <v>82810</v>
      </c>
      <c r="BW19" s="119"/>
      <c r="BX19" s="131">
        <f t="shared" si="12"/>
        <v>0</v>
      </c>
      <c r="BY19" s="131">
        <f t="shared" si="13"/>
        <v>0</v>
      </c>
      <c r="BZ19" s="131" t="str">
        <f t="shared" si="14"/>
        <v/>
      </c>
      <c r="CA19" s="132" t="str">
        <f t="shared" si="15"/>
        <v/>
      </c>
      <c r="CB19" s="119"/>
      <c r="CC19" s="119"/>
      <c r="CD19" s="125" t="s">
        <v>352</v>
      </c>
      <c r="CE19" s="125">
        <v>2100.0</v>
      </c>
      <c r="CF19" s="133">
        <f t="shared" si="16"/>
        <v>82810</v>
      </c>
      <c r="CG19" s="133">
        <f t="shared" si="17"/>
        <v>37000</v>
      </c>
      <c r="CH19" s="119">
        <f t="shared" si="18"/>
        <v>7000</v>
      </c>
      <c r="CI19" s="119"/>
      <c r="CJ19" s="119"/>
      <c r="CK19" s="119"/>
      <c r="CL19" s="134"/>
      <c r="CM19" s="119"/>
      <c r="CN19" s="135">
        <f t="shared" si="19"/>
        <v>162000</v>
      </c>
      <c r="CO19" s="135">
        <f t="shared" si="20"/>
        <v>145450</v>
      </c>
      <c r="CP19" s="136">
        <f t="shared" si="21"/>
        <v>16550</v>
      </c>
      <c r="CQ19" s="137">
        <v>43704.0</v>
      </c>
      <c r="CR19" s="138" t="s">
        <v>280</v>
      </c>
      <c r="CS19" s="138">
        <v>26.0</v>
      </c>
      <c r="CT19" s="139" t="s">
        <v>91</v>
      </c>
      <c r="CU19" s="154" t="s">
        <v>340</v>
      </c>
      <c r="CV19" s="141"/>
      <c r="CW19" s="141"/>
      <c r="CX19" s="141"/>
      <c r="CY19" s="141"/>
      <c r="CZ19" s="141"/>
      <c r="DA19" s="139">
        <f>CW19+CY19</f>
        <v>0</v>
      </c>
      <c r="DB19" s="139"/>
      <c r="DC19" s="139">
        <v>97000.0</v>
      </c>
      <c r="DD19" s="141"/>
      <c r="DE19" s="141"/>
      <c r="DF19" s="141"/>
      <c r="DG19" s="141"/>
      <c r="DH19" s="141"/>
      <c r="DI19" s="141"/>
      <c r="DJ19" s="139">
        <v>0.0</v>
      </c>
      <c r="DK19" s="139"/>
      <c r="DL19" s="141"/>
      <c r="DM19" s="141"/>
      <c r="DN19" s="141"/>
      <c r="DO19" s="141">
        <f t="shared" si="22"/>
        <v>97000</v>
      </c>
      <c r="DP19" s="162"/>
      <c r="DQ19" s="156">
        <v>43705.0</v>
      </c>
      <c r="DR19" s="139">
        <v>8.0</v>
      </c>
      <c r="DS19" s="33">
        <v>8.0</v>
      </c>
      <c r="DT19" s="163" t="s">
        <v>283</v>
      </c>
      <c r="DU19" s="163" t="s">
        <v>353</v>
      </c>
      <c r="DV19" s="33"/>
      <c r="DW19" s="33"/>
      <c r="DX19" s="33"/>
      <c r="DY19" s="33"/>
      <c r="DZ19" s="33"/>
      <c r="EA19" s="33">
        <v>52820.0</v>
      </c>
      <c r="EB19" s="33">
        <v>40000.0</v>
      </c>
      <c r="EC19" s="143"/>
      <c r="ED19" s="143"/>
      <c r="EE19" s="143"/>
      <c r="EF19" s="143"/>
      <c r="EG19" s="143"/>
      <c r="EH19" s="143"/>
      <c r="EI19" s="143"/>
      <c r="EJ19" s="143"/>
      <c r="EK19" s="143"/>
      <c r="EL19" s="143"/>
      <c r="EM19" s="143"/>
      <c r="EN19" s="33"/>
      <c r="EO19" s="143">
        <f t="shared" si="23"/>
        <v>-12820</v>
      </c>
      <c r="EP19" s="33" t="s">
        <v>354</v>
      </c>
      <c r="EQ19" s="144">
        <v>43712.0</v>
      </c>
      <c r="ER19" s="145" t="s">
        <v>337</v>
      </c>
      <c r="ES19" s="145">
        <v>12.0</v>
      </c>
      <c r="ET19" s="145" t="s">
        <v>265</v>
      </c>
      <c r="EU19" s="145" t="s">
        <v>315</v>
      </c>
      <c r="EV19" s="146"/>
      <c r="EW19" s="146"/>
      <c r="EX19" s="146"/>
      <c r="EY19" s="146"/>
      <c r="EZ19" s="146"/>
      <c r="FA19" s="145">
        <v>25000.0</v>
      </c>
      <c r="FB19" s="146"/>
      <c r="FC19" s="146"/>
      <c r="FD19" s="146"/>
      <c r="FE19" s="146"/>
      <c r="FF19" s="146"/>
      <c r="FG19" s="145" t="s">
        <v>355</v>
      </c>
      <c r="FH19" s="146"/>
      <c r="FI19" s="146"/>
      <c r="FJ19" s="146"/>
      <c r="FK19" s="146"/>
      <c r="FL19" s="145">
        <v>2100.0</v>
      </c>
      <c r="FM19" s="146"/>
      <c r="FN19" s="146"/>
      <c r="FO19" s="146"/>
      <c r="FP19" s="146"/>
      <c r="FQ19" s="146"/>
      <c r="FR19" s="146"/>
    </row>
    <row r="20">
      <c r="A20" s="101" t="s">
        <v>18</v>
      </c>
      <c r="B20" s="102">
        <v>43704.0</v>
      </c>
      <c r="C20" s="103">
        <v>43712.0</v>
      </c>
      <c r="D20" s="33" t="s">
        <v>57</v>
      </c>
      <c r="E20" s="104">
        <f t="shared" si="1"/>
        <v>30</v>
      </c>
      <c r="F20" s="104">
        <f t="shared" si="2"/>
        <v>8</v>
      </c>
      <c r="G20" s="104" t="str">
        <f t="shared" si="3"/>
        <v>Cloth Seal</v>
      </c>
      <c r="H20" s="104" t="str">
        <f t="shared" si="4"/>
        <v>Anees Broker</v>
      </c>
      <c r="I20" s="105" t="s">
        <v>254</v>
      </c>
      <c r="J20" s="106">
        <v>533.0</v>
      </c>
      <c r="K20" s="106">
        <v>54370.0</v>
      </c>
      <c r="L20" s="19"/>
      <c r="M20" s="19"/>
      <c r="N20" s="19"/>
      <c r="O20" s="107">
        <v>7000.0</v>
      </c>
      <c r="P20" s="107">
        <v>1500.0</v>
      </c>
      <c r="Q20" s="107">
        <v>3000.0</v>
      </c>
      <c r="R20" s="108"/>
      <c r="S20" s="109"/>
      <c r="T20" s="109"/>
      <c r="U20" s="109"/>
      <c r="V20" s="110">
        <v>2700.0</v>
      </c>
      <c r="W20" s="110">
        <v>4900.0</v>
      </c>
      <c r="X20" s="110"/>
      <c r="Y20" s="110" t="s">
        <v>342</v>
      </c>
      <c r="Z20" s="110">
        <v>1000.0</v>
      </c>
      <c r="AA20" s="110">
        <v>500.0</v>
      </c>
      <c r="AB20" s="109"/>
      <c r="AC20" s="109"/>
      <c r="AD20" s="109"/>
      <c r="AE20" s="109"/>
      <c r="AF20" s="109"/>
      <c r="AG20" s="109"/>
      <c r="AH20" s="111" t="s">
        <v>356</v>
      </c>
      <c r="AI20" s="112">
        <v>14000.0</v>
      </c>
      <c r="AJ20" s="113"/>
      <c r="AK20" s="114"/>
      <c r="AL20" s="114"/>
      <c r="AM20" s="113"/>
      <c r="AN20" s="112" t="s">
        <v>357</v>
      </c>
      <c r="AO20" s="112">
        <v>900.0</v>
      </c>
      <c r="AP20" s="113"/>
      <c r="AQ20" s="115"/>
      <c r="AR20" s="114"/>
      <c r="AS20" s="113"/>
      <c r="AT20" s="113"/>
      <c r="AU20" s="113"/>
      <c r="AV20" s="113"/>
      <c r="AW20" s="113"/>
      <c r="AX20" s="113"/>
      <c r="AY20" s="113"/>
      <c r="AZ20" s="113"/>
      <c r="BA20" s="113"/>
      <c r="BB20" s="113"/>
      <c r="BC20" s="113"/>
      <c r="BD20" s="113"/>
      <c r="BE20" s="113"/>
      <c r="BF20" s="119"/>
      <c r="BG20" s="119"/>
      <c r="BH20" s="119"/>
      <c r="BI20" s="120">
        <v>21500.0</v>
      </c>
      <c r="BJ20" s="121">
        <f>Q20+R20+T20+V20+W20+Z20+AC20+AE20+AG20+AI20+AL20+AO20+AR20+BI20+U20+S20</f>
        <v>48000</v>
      </c>
      <c r="BK20" s="122">
        <v>30000.0</v>
      </c>
      <c r="BL20" s="149">
        <v>160000.0</v>
      </c>
      <c r="BM20" s="124">
        <f t="shared" si="6"/>
        <v>152000</v>
      </c>
      <c r="BN20" s="125" t="s">
        <v>47</v>
      </c>
      <c r="BO20" s="126">
        <f t="shared" si="7"/>
        <v>190000</v>
      </c>
      <c r="BP20" s="125">
        <v>12000.0</v>
      </c>
      <c r="BQ20" s="127">
        <f t="shared" si="8"/>
        <v>12000</v>
      </c>
      <c r="BR20" s="125" t="s">
        <v>47</v>
      </c>
      <c r="BS20" s="126">
        <f t="shared" si="9"/>
        <v>202000</v>
      </c>
      <c r="BT20" s="128">
        <f t="shared" si="10"/>
        <v>23000</v>
      </c>
      <c r="BU20" s="125" t="s">
        <v>59</v>
      </c>
      <c r="BV20" s="129">
        <f t="shared" si="11"/>
        <v>202000</v>
      </c>
      <c r="BW20" s="119"/>
      <c r="BX20" s="131">
        <f t="shared" si="12"/>
        <v>0</v>
      </c>
      <c r="BY20" s="131">
        <f t="shared" si="13"/>
        <v>0</v>
      </c>
      <c r="BZ20" s="131" t="str">
        <f t="shared" si="14"/>
        <v/>
      </c>
      <c r="CA20" s="132" t="str">
        <f t="shared" si="15"/>
        <v/>
      </c>
      <c r="CB20" s="119"/>
      <c r="CC20" s="119"/>
      <c r="CD20" s="119"/>
      <c r="CE20" s="119"/>
      <c r="CF20" s="133">
        <f t="shared" si="16"/>
        <v>202000</v>
      </c>
      <c r="CG20" s="133">
        <f t="shared" si="17"/>
        <v>154000</v>
      </c>
      <c r="CH20" s="119">
        <f t="shared" si="18"/>
        <v>124000</v>
      </c>
      <c r="CI20" s="119"/>
      <c r="CJ20" s="119"/>
      <c r="CK20" s="119"/>
      <c r="CL20" s="134"/>
      <c r="CM20" s="119"/>
      <c r="CN20" s="135">
        <f t="shared" si="19"/>
        <v>187000</v>
      </c>
      <c r="CO20" s="135">
        <f t="shared" si="20"/>
        <v>110370</v>
      </c>
      <c r="CP20" s="136">
        <f t="shared" si="21"/>
        <v>76630</v>
      </c>
      <c r="CQ20" s="137">
        <v>43704.0</v>
      </c>
      <c r="CR20" s="138" t="s">
        <v>260</v>
      </c>
      <c r="CS20" s="138">
        <v>28.0</v>
      </c>
      <c r="CT20" s="139" t="s">
        <v>57</v>
      </c>
      <c r="CU20" s="154" t="s">
        <v>358</v>
      </c>
      <c r="CV20" s="141"/>
      <c r="CW20" s="141"/>
      <c r="CX20" s="141"/>
      <c r="CY20" s="141"/>
      <c r="CZ20" s="141"/>
      <c r="DA20" s="139">
        <v>160000.0</v>
      </c>
      <c r="DB20" s="139"/>
      <c r="DC20" s="139">
        <v>152000.0</v>
      </c>
      <c r="DD20" s="141"/>
      <c r="DE20" s="141"/>
      <c r="DF20" s="141"/>
      <c r="DG20" s="141"/>
      <c r="DH20" s="141"/>
      <c r="DI20" s="141"/>
      <c r="DJ20" s="141"/>
      <c r="DK20" s="141"/>
      <c r="DL20" s="141"/>
      <c r="DM20" s="141"/>
      <c r="DN20" s="141"/>
      <c r="DO20" s="141">
        <f t="shared" si="22"/>
        <v>-8000</v>
      </c>
      <c r="DP20" s="162"/>
      <c r="DQ20" s="156">
        <v>43706.0</v>
      </c>
      <c r="DR20" s="139">
        <v>2.0</v>
      </c>
      <c r="DS20" s="33">
        <v>2.0</v>
      </c>
      <c r="DT20" s="33" t="s">
        <v>283</v>
      </c>
      <c r="DU20" s="33" t="s">
        <v>359</v>
      </c>
      <c r="DV20" s="33"/>
      <c r="DW20" s="33"/>
      <c r="DX20" s="33"/>
      <c r="DY20" s="33"/>
      <c r="DZ20" s="33"/>
      <c r="EA20" s="33">
        <v>12000.0</v>
      </c>
      <c r="EB20" s="33">
        <v>12000.0</v>
      </c>
      <c r="EC20" s="143"/>
      <c r="ED20" s="143"/>
      <c r="EE20" s="143"/>
      <c r="EF20" s="143"/>
      <c r="EG20" s="143"/>
      <c r="EH20" s="143"/>
      <c r="EI20" s="143"/>
      <c r="EJ20" s="143"/>
      <c r="EK20" s="143"/>
      <c r="EL20" s="143"/>
      <c r="EM20" s="143"/>
      <c r="EN20" s="166"/>
      <c r="EO20" s="143">
        <f t="shared" si="23"/>
        <v>0</v>
      </c>
      <c r="EP20" s="166">
        <v>43564.0</v>
      </c>
      <c r="EQ20" s="144">
        <v>43712.0</v>
      </c>
      <c r="ER20" s="145" t="s">
        <v>337</v>
      </c>
      <c r="ES20" s="145">
        <v>8.0</v>
      </c>
      <c r="ET20" s="145" t="s">
        <v>265</v>
      </c>
      <c r="EU20" s="145" t="s">
        <v>326</v>
      </c>
      <c r="EV20" s="145"/>
      <c r="EW20" s="145"/>
      <c r="EX20" s="145"/>
      <c r="EY20" s="145"/>
      <c r="EZ20" s="145">
        <v>23000.0</v>
      </c>
      <c r="FA20" s="145">
        <v>23000.0</v>
      </c>
      <c r="FB20" s="146"/>
      <c r="FC20" s="146"/>
      <c r="FD20" s="146"/>
      <c r="FE20" s="146"/>
      <c r="FF20" s="146"/>
      <c r="FG20" s="145" t="s">
        <v>0</v>
      </c>
      <c r="FH20" s="146"/>
      <c r="FI20" s="146"/>
      <c r="FJ20" s="146"/>
      <c r="FK20" s="146"/>
      <c r="FL20" s="146"/>
      <c r="FM20" s="146"/>
      <c r="FN20" s="146"/>
      <c r="FO20" s="146"/>
      <c r="FP20" s="146"/>
      <c r="FQ20" s="146"/>
      <c r="FR20" s="145" t="s">
        <v>354</v>
      </c>
    </row>
    <row r="21">
      <c r="A21" s="101" t="s">
        <v>23</v>
      </c>
      <c r="B21" s="102">
        <v>43704.0</v>
      </c>
      <c r="C21" s="103">
        <v>43712.0</v>
      </c>
      <c r="D21" s="33" t="s">
        <v>87</v>
      </c>
      <c r="E21" s="104">
        <f t="shared" si="1"/>
        <v>27</v>
      </c>
      <c r="F21" s="104">
        <f t="shared" si="2"/>
        <v>12</v>
      </c>
      <c r="G21" s="104" t="str">
        <f t="shared" si="3"/>
        <v>Cloth Seal</v>
      </c>
      <c r="H21" s="104" t="str">
        <f t="shared" si="4"/>
        <v>Asif</v>
      </c>
      <c r="I21" s="105" t="s">
        <v>254</v>
      </c>
      <c r="J21" s="106">
        <v>571.7</v>
      </c>
      <c r="K21" s="106">
        <v>58320.0</v>
      </c>
      <c r="L21" s="19"/>
      <c r="M21" s="19"/>
      <c r="N21" s="19"/>
      <c r="O21" s="107">
        <v>7000.0</v>
      </c>
      <c r="P21" s="107">
        <v>1500.0</v>
      </c>
      <c r="Q21" s="107">
        <v>3000.0</v>
      </c>
      <c r="R21" s="108"/>
      <c r="S21" s="109"/>
      <c r="T21" s="109"/>
      <c r="U21" s="109"/>
      <c r="V21" s="110">
        <v>1500.0</v>
      </c>
      <c r="W21" s="110">
        <v>5500.0</v>
      </c>
      <c r="X21" s="110"/>
      <c r="Y21" s="109"/>
      <c r="Z21" s="109"/>
      <c r="AA21" s="109"/>
      <c r="AB21" s="109"/>
      <c r="AC21" s="109"/>
      <c r="AD21" s="109"/>
      <c r="AE21" s="109"/>
      <c r="AF21" s="109"/>
      <c r="AG21" s="109"/>
      <c r="AH21" s="111" t="s">
        <v>360</v>
      </c>
      <c r="AI21" s="112">
        <v>14000.0</v>
      </c>
      <c r="AJ21" s="113"/>
      <c r="AK21" s="114"/>
      <c r="AL21" s="114"/>
      <c r="AM21" s="113"/>
      <c r="AN21" s="112" t="s">
        <v>361</v>
      </c>
      <c r="AO21" s="112">
        <v>500.0</v>
      </c>
      <c r="AP21" s="113"/>
      <c r="AQ21" s="115"/>
      <c r="AR21" s="114"/>
      <c r="AS21" s="113"/>
      <c r="AT21" s="160"/>
      <c r="AU21" s="160"/>
      <c r="AV21" s="160"/>
      <c r="AW21" s="160"/>
      <c r="AX21" s="160"/>
      <c r="AY21" s="160"/>
      <c r="AZ21" s="113"/>
      <c r="BA21" s="113"/>
      <c r="BB21" s="113"/>
      <c r="BC21" s="113"/>
      <c r="BD21" s="113"/>
      <c r="BE21" s="113"/>
      <c r="BF21" s="119"/>
      <c r="BG21" s="119"/>
      <c r="BH21" s="119"/>
      <c r="BI21" s="120">
        <v>19400.0</v>
      </c>
      <c r="BJ21" s="121">
        <f t="shared" ref="BJ21:BJ23" si="27">Q21+R21+T21+V21+W21+Z21+AC21+AE21+AG21+AI21+AL21+AO21+AR21+BI21+BG21+X21+U21</f>
        <v>43900</v>
      </c>
      <c r="BK21" s="122">
        <v>30000.0</v>
      </c>
      <c r="BL21" s="123"/>
      <c r="BM21" s="124">
        <f t="shared" si="6"/>
        <v>159000</v>
      </c>
      <c r="BN21" s="125" t="s">
        <v>59</v>
      </c>
      <c r="BO21" s="126">
        <f t="shared" si="7"/>
        <v>30000</v>
      </c>
      <c r="BP21" s="119"/>
      <c r="BQ21" s="127" t="str">
        <f t="shared" si="8"/>
        <v/>
      </c>
      <c r="BR21" s="119"/>
      <c r="BS21" s="126">
        <f t="shared" si="9"/>
        <v>30000</v>
      </c>
      <c r="BT21" s="128">
        <f t="shared" si="10"/>
        <v>26000</v>
      </c>
      <c r="BU21" s="125" t="s">
        <v>59</v>
      </c>
      <c r="BV21" s="129">
        <f t="shared" si="11"/>
        <v>30000</v>
      </c>
      <c r="BW21" s="119"/>
      <c r="BX21" s="131">
        <f t="shared" si="12"/>
        <v>4000</v>
      </c>
      <c r="BY21" s="131">
        <f t="shared" si="13"/>
        <v>0</v>
      </c>
      <c r="BZ21" s="131" t="str">
        <f t="shared" si="14"/>
        <v/>
      </c>
      <c r="CA21" s="132" t="str">
        <f t="shared" si="15"/>
        <v/>
      </c>
      <c r="CB21" s="125" t="s">
        <v>362</v>
      </c>
      <c r="CC21" s="125">
        <v>30000.0</v>
      </c>
      <c r="CD21" s="125" t="s">
        <v>352</v>
      </c>
      <c r="CE21" s="125">
        <v>2100.0</v>
      </c>
      <c r="CF21" s="133">
        <f t="shared" si="16"/>
        <v>60000</v>
      </c>
      <c r="CG21" s="133">
        <f t="shared" si="17"/>
        <v>14000</v>
      </c>
      <c r="CH21" s="119">
        <f t="shared" si="18"/>
        <v>-16000</v>
      </c>
      <c r="CI21" s="119"/>
      <c r="CJ21" s="119"/>
      <c r="CK21" s="119"/>
      <c r="CL21" s="134"/>
      <c r="CM21" s="119"/>
      <c r="CN21" s="135">
        <f t="shared" si="19"/>
        <v>189000</v>
      </c>
      <c r="CO21" s="135">
        <f t="shared" si="20"/>
        <v>110720</v>
      </c>
      <c r="CP21" s="136">
        <f t="shared" si="21"/>
        <v>78280</v>
      </c>
      <c r="CQ21" s="137">
        <v>43704.0</v>
      </c>
      <c r="CR21" s="138" t="s">
        <v>280</v>
      </c>
      <c r="CS21" s="138">
        <v>27.0</v>
      </c>
      <c r="CT21" s="139" t="s">
        <v>363</v>
      </c>
      <c r="CU21" s="154" t="s">
        <v>364</v>
      </c>
      <c r="CV21" s="141"/>
      <c r="CW21" s="139">
        <v>169500.0</v>
      </c>
      <c r="CX21" s="141"/>
      <c r="CY21" s="141"/>
      <c r="CZ21" s="165">
        <v>43533.0</v>
      </c>
      <c r="DA21" s="139">
        <f>CW21+CY21</f>
        <v>169500</v>
      </c>
      <c r="DB21" s="139"/>
      <c r="DC21" s="139">
        <v>159000.0</v>
      </c>
      <c r="DD21" s="141"/>
      <c r="DE21" s="141"/>
      <c r="DF21" s="141"/>
      <c r="DG21" s="141"/>
      <c r="DH21" s="141"/>
      <c r="DI21" s="141"/>
      <c r="DJ21" s="139">
        <v>500.0</v>
      </c>
      <c r="DK21" s="141"/>
      <c r="DL21" s="141"/>
      <c r="DM21" s="141"/>
      <c r="DN21" s="141"/>
      <c r="DO21" s="141">
        <f t="shared" si="22"/>
        <v>-10000</v>
      </c>
      <c r="DP21" s="162"/>
      <c r="DQ21" s="142"/>
      <c r="DR21" s="141"/>
      <c r="DS21" s="143"/>
      <c r="DT21" s="143"/>
      <c r="DU21" s="143"/>
      <c r="DV21" s="143"/>
      <c r="DW21" s="143"/>
      <c r="DX21" s="143"/>
      <c r="DY21" s="143"/>
      <c r="DZ21" s="143"/>
      <c r="EA21" s="143"/>
      <c r="EB21" s="143"/>
      <c r="EC21" s="143"/>
      <c r="ED21" s="143"/>
      <c r="EE21" s="143"/>
      <c r="EF21" s="143"/>
      <c r="EG21" s="143"/>
      <c r="EH21" s="143"/>
      <c r="EI21" s="143"/>
      <c r="EJ21" s="143"/>
      <c r="EK21" s="143"/>
      <c r="EL21" s="143"/>
      <c r="EM21" s="143"/>
      <c r="EN21" s="143"/>
      <c r="EO21" s="143">
        <f t="shared" si="23"/>
        <v>0</v>
      </c>
      <c r="EP21" s="143"/>
      <c r="EQ21" s="171">
        <v>43712.0</v>
      </c>
      <c r="ER21" s="172" t="s">
        <v>337</v>
      </c>
      <c r="ES21" s="172">
        <v>12.0</v>
      </c>
      <c r="ET21" s="172" t="s">
        <v>265</v>
      </c>
      <c r="EU21" s="172" t="s">
        <v>315</v>
      </c>
      <c r="EV21" s="173"/>
      <c r="EW21" s="173"/>
      <c r="EX21" s="173"/>
      <c r="EY21" s="173"/>
      <c r="EZ21" s="173"/>
      <c r="FA21" s="172">
        <v>26000.0</v>
      </c>
      <c r="FB21" s="173"/>
      <c r="FC21" s="173"/>
      <c r="FD21" s="173"/>
      <c r="FE21" s="173"/>
      <c r="FF21" s="173"/>
      <c r="FG21" s="172" t="s">
        <v>365</v>
      </c>
      <c r="FH21" s="173"/>
      <c r="FI21" s="172"/>
      <c r="FJ21" s="172">
        <v>4000.0</v>
      </c>
      <c r="FK21" s="173"/>
      <c r="FL21" s="172">
        <v>2100.0</v>
      </c>
      <c r="FM21" s="173"/>
      <c r="FN21" s="173"/>
      <c r="FO21" s="173"/>
      <c r="FP21" s="173"/>
      <c r="FQ21" s="173"/>
      <c r="FR21" s="173"/>
    </row>
    <row r="22">
      <c r="A22" s="101" t="s">
        <v>32</v>
      </c>
      <c r="B22" s="102">
        <v>43704.0</v>
      </c>
      <c r="C22" s="103">
        <v>43713.0</v>
      </c>
      <c r="D22" s="33" t="s">
        <v>57</v>
      </c>
      <c r="E22" s="104">
        <f t="shared" si="1"/>
        <v>32.5</v>
      </c>
      <c r="F22" s="104">
        <f t="shared" si="2"/>
        <v>13</v>
      </c>
      <c r="G22" s="104" t="str">
        <f t="shared" si="3"/>
        <v>Milk</v>
      </c>
      <c r="H22" s="104" t="str">
        <f t="shared" si="4"/>
        <v>Asif</v>
      </c>
      <c r="I22" s="105" t="s">
        <v>254</v>
      </c>
      <c r="J22" s="106">
        <v>526.0</v>
      </c>
      <c r="K22" s="106">
        <v>53660.0</v>
      </c>
      <c r="L22" s="19"/>
      <c r="M22" s="19"/>
      <c r="N22" s="19"/>
      <c r="O22" s="107">
        <v>7000.0</v>
      </c>
      <c r="P22" s="107">
        <v>1500.0</v>
      </c>
      <c r="Q22" s="107">
        <v>3000.0</v>
      </c>
      <c r="R22" s="108"/>
      <c r="S22" s="109"/>
      <c r="T22" s="109"/>
      <c r="U22" s="109"/>
      <c r="V22" s="110"/>
      <c r="W22" s="110">
        <v>4500.0</v>
      </c>
      <c r="X22" s="110"/>
      <c r="Y22" s="110" t="s">
        <v>342</v>
      </c>
      <c r="Z22" s="110">
        <v>1000.0</v>
      </c>
      <c r="AA22" s="110">
        <v>500.0</v>
      </c>
      <c r="AB22" s="109"/>
      <c r="AC22" s="109"/>
      <c r="AD22" s="110" t="s">
        <v>366</v>
      </c>
      <c r="AE22" s="110">
        <v>1500.0</v>
      </c>
      <c r="AF22" s="109"/>
      <c r="AG22" s="109"/>
      <c r="AH22" s="111" t="s">
        <v>367</v>
      </c>
      <c r="AI22" s="112">
        <v>14000.0</v>
      </c>
      <c r="AJ22" s="113"/>
      <c r="AK22" s="112" t="s">
        <v>368</v>
      </c>
      <c r="AL22" s="112">
        <v>1500.0</v>
      </c>
      <c r="AM22" s="113"/>
      <c r="AN22" s="114"/>
      <c r="AO22" s="114"/>
      <c r="AP22" s="113"/>
      <c r="AQ22" s="174" t="s">
        <v>369</v>
      </c>
      <c r="AR22" s="112">
        <v>4000.0</v>
      </c>
      <c r="AS22" s="113"/>
      <c r="AT22" s="113"/>
      <c r="AU22" s="113"/>
      <c r="AV22" s="113"/>
      <c r="AW22" s="113"/>
      <c r="AX22" s="113"/>
      <c r="AY22" s="113"/>
      <c r="AZ22" s="113"/>
      <c r="BA22" s="113"/>
      <c r="BB22" s="113"/>
      <c r="BC22" s="113"/>
      <c r="BD22" s="113"/>
      <c r="BE22" s="113"/>
      <c r="BF22" s="119"/>
      <c r="BG22" s="119"/>
      <c r="BH22" s="119"/>
      <c r="BI22" s="120">
        <v>21980.0</v>
      </c>
      <c r="BJ22" s="121">
        <f t="shared" si="27"/>
        <v>51480</v>
      </c>
      <c r="BK22" s="122">
        <v>30000.0</v>
      </c>
      <c r="BL22" s="123"/>
      <c r="BM22" s="124">
        <f t="shared" si="6"/>
        <v>152000</v>
      </c>
      <c r="BN22" s="119"/>
      <c r="BO22" s="126">
        <f t="shared" si="7"/>
        <v>30000</v>
      </c>
      <c r="BP22" s="119"/>
      <c r="BQ22" s="127">
        <f t="shared" si="8"/>
        <v>15000</v>
      </c>
      <c r="BR22" s="119"/>
      <c r="BS22" s="126">
        <f t="shared" si="9"/>
        <v>30000</v>
      </c>
      <c r="BT22" s="128">
        <f t="shared" si="10"/>
        <v>24000</v>
      </c>
      <c r="BU22" s="119"/>
      <c r="BV22" s="129">
        <f t="shared" si="11"/>
        <v>30000</v>
      </c>
      <c r="BW22" s="119"/>
      <c r="BX22" s="131">
        <f t="shared" si="12"/>
        <v>0</v>
      </c>
      <c r="BY22" s="131">
        <f t="shared" si="13"/>
        <v>0</v>
      </c>
      <c r="BZ22" s="131" t="str">
        <f t="shared" si="14"/>
        <v/>
      </c>
      <c r="CA22" s="132" t="str">
        <f t="shared" si="15"/>
        <v/>
      </c>
      <c r="CB22" s="119"/>
      <c r="CC22" s="119"/>
      <c r="CD22" s="119"/>
      <c r="CE22" s="119"/>
      <c r="CF22" s="133">
        <f t="shared" si="16"/>
        <v>30000</v>
      </c>
      <c r="CG22" s="133">
        <f t="shared" si="17"/>
        <v>-21480</v>
      </c>
      <c r="CH22" s="119">
        <f t="shared" si="18"/>
        <v>-51480</v>
      </c>
      <c r="CI22" s="119"/>
      <c r="CJ22" s="119"/>
      <c r="CK22" s="119"/>
      <c r="CL22" s="134"/>
      <c r="CM22" s="119"/>
      <c r="CN22" s="135">
        <f t="shared" si="19"/>
        <v>191000</v>
      </c>
      <c r="CO22" s="135">
        <f t="shared" si="20"/>
        <v>113140</v>
      </c>
      <c r="CP22" s="136">
        <f t="shared" si="21"/>
        <v>77860</v>
      </c>
      <c r="CQ22" s="137">
        <v>43704.0</v>
      </c>
      <c r="CR22" s="138" t="s">
        <v>260</v>
      </c>
      <c r="CS22" s="138">
        <v>30.0</v>
      </c>
      <c r="CT22" s="139" t="s">
        <v>57</v>
      </c>
      <c r="CU22" s="140" t="s">
        <v>370</v>
      </c>
      <c r="CV22" s="141"/>
      <c r="CW22" s="141"/>
      <c r="CX22" s="141"/>
      <c r="CY22" s="141"/>
      <c r="CZ22" s="141"/>
      <c r="DA22" s="139">
        <v>158000.0</v>
      </c>
      <c r="DB22" s="139"/>
      <c r="DC22" s="139">
        <v>152000.0</v>
      </c>
      <c r="DD22" s="141"/>
      <c r="DE22" s="139">
        <v>5500.0</v>
      </c>
      <c r="DF22" s="141"/>
      <c r="DG22" s="141"/>
      <c r="DH22" s="139">
        <v>500.0</v>
      </c>
      <c r="DI22" s="141"/>
      <c r="DJ22" s="141"/>
      <c r="DK22" s="141"/>
      <c r="DL22" s="141"/>
      <c r="DM22" s="141"/>
      <c r="DN22" s="141"/>
      <c r="DO22" s="141">
        <f t="shared" si="22"/>
        <v>0</v>
      </c>
      <c r="DP22" s="155">
        <v>43655.0</v>
      </c>
      <c r="DQ22" s="156">
        <v>43706.0</v>
      </c>
      <c r="DR22" s="139">
        <v>2.5</v>
      </c>
      <c r="DS22" s="33">
        <v>2.5</v>
      </c>
      <c r="DT22" s="163" t="s">
        <v>283</v>
      </c>
      <c r="DU22" s="163" t="s">
        <v>371</v>
      </c>
      <c r="DV22" s="33"/>
      <c r="DW22" s="33"/>
      <c r="DX22" s="33"/>
      <c r="DY22" s="33"/>
      <c r="DZ22" s="33"/>
      <c r="EA22" s="33">
        <v>11900.0</v>
      </c>
      <c r="EB22" s="33">
        <v>15000.0</v>
      </c>
      <c r="EC22" s="143"/>
      <c r="ED22" s="143"/>
      <c r="EE22" s="143"/>
      <c r="EF22" s="143"/>
      <c r="EG22" s="143"/>
      <c r="EH22" s="143"/>
      <c r="EI22" s="143"/>
      <c r="EJ22" s="143"/>
      <c r="EK22" s="143"/>
      <c r="EL22" s="143"/>
      <c r="EM22" s="143"/>
      <c r="EN22" s="157"/>
      <c r="EO22" s="143">
        <f t="shared" si="23"/>
        <v>3100</v>
      </c>
      <c r="EP22" s="157">
        <v>43808.0</v>
      </c>
      <c r="EQ22" s="171">
        <v>43713.0</v>
      </c>
      <c r="ER22" s="172" t="s">
        <v>264</v>
      </c>
      <c r="ES22" s="172">
        <v>13.0</v>
      </c>
      <c r="ET22" s="172" t="s">
        <v>265</v>
      </c>
      <c r="EU22" s="172" t="s">
        <v>315</v>
      </c>
      <c r="EV22" s="172"/>
      <c r="EW22" s="172"/>
      <c r="EX22" s="172"/>
      <c r="EY22" s="172"/>
      <c r="EZ22" s="172">
        <v>24000.0</v>
      </c>
      <c r="FA22" s="172">
        <v>24000.0</v>
      </c>
      <c r="FB22" s="173"/>
      <c r="FC22" s="173"/>
      <c r="FD22" s="173"/>
      <c r="FE22" s="173"/>
      <c r="FF22" s="173"/>
      <c r="FG22" s="172" t="s">
        <v>0</v>
      </c>
      <c r="FH22" s="173"/>
      <c r="FI22" s="173"/>
      <c r="FJ22" s="173"/>
      <c r="FK22" s="173"/>
      <c r="FL22" s="173"/>
      <c r="FM22" s="173"/>
      <c r="FN22" s="173"/>
      <c r="FO22" s="173"/>
      <c r="FP22" s="173"/>
      <c r="FQ22" s="173"/>
      <c r="FR22" s="172" t="s">
        <v>354</v>
      </c>
    </row>
    <row r="23">
      <c r="A23" s="101" t="s">
        <v>35</v>
      </c>
      <c r="B23" s="102">
        <v>43704.0</v>
      </c>
      <c r="C23" s="103">
        <v>43716.0</v>
      </c>
      <c r="D23" s="33" t="s">
        <v>57</v>
      </c>
      <c r="E23" s="104">
        <f t="shared" si="1"/>
        <v>30</v>
      </c>
      <c r="F23" s="104">
        <f t="shared" si="2"/>
        <v>6</v>
      </c>
      <c r="G23" s="104" t="str">
        <f t="shared" si="3"/>
        <v>Cloth Seal</v>
      </c>
      <c r="H23" s="104" t="str">
        <f t="shared" si="4"/>
        <v>A.k Goods</v>
      </c>
      <c r="I23" s="105" t="s">
        <v>254</v>
      </c>
      <c r="J23" s="106">
        <v>615.0</v>
      </c>
      <c r="K23" s="106">
        <v>62790.0</v>
      </c>
      <c r="L23" s="19"/>
      <c r="M23" s="19"/>
      <c r="N23" s="19"/>
      <c r="O23" s="107">
        <v>7000.0</v>
      </c>
      <c r="P23" s="107">
        <v>1500.0</v>
      </c>
      <c r="Q23" s="107">
        <v>3000.0</v>
      </c>
      <c r="R23" s="108"/>
      <c r="S23" s="109"/>
      <c r="T23" s="109"/>
      <c r="U23" s="109"/>
      <c r="V23" s="110"/>
      <c r="W23" s="110">
        <v>6350.0</v>
      </c>
      <c r="X23" s="110"/>
      <c r="Y23" s="110" t="s">
        <v>342</v>
      </c>
      <c r="Z23" s="110">
        <v>1000.0</v>
      </c>
      <c r="AA23" s="110">
        <v>500.0</v>
      </c>
      <c r="AB23" s="110" t="s">
        <v>372</v>
      </c>
      <c r="AC23" s="110">
        <v>65000.0</v>
      </c>
      <c r="AD23" s="110" t="s">
        <v>373</v>
      </c>
      <c r="AE23" s="110">
        <v>900.0</v>
      </c>
      <c r="AF23" s="109"/>
      <c r="AG23" s="109"/>
      <c r="AH23" s="111" t="s">
        <v>374</v>
      </c>
      <c r="AI23" s="112">
        <v>8000.0</v>
      </c>
      <c r="AJ23" s="113"/>
      <c r="AK23" s="112" t="s">
        <v>375</v>
      </c>
      <c r="AL23" s="112">
        <v>2000.0</v>
      </c>
      <c r="AM23" s="113"/>
      <c r="AN23" s="114"/>
      <c r="AO23" s="114"/>
      <c r="AP23" s="113"/>
      <c r="AQ23" s="115"/>
      <c r="AR23" s="114"/>
      <c r="AS23" s="113"/>
      <c r="AT23" s="113"/>
      <c r="AU23" s="113"/>
      <c r="AV23" s="113"/>
      <c r="AW23" s="113"/>
      <c r="AX23" s="113"/>
      <c r="AY23" s="113"/>
      <c r="AZ23" s="113"/>
      <c r="BA23" s="113"/>
      <c r="BB23" s="113"/>
      <c r="BC23" s="113"/>
      <c r="BD23" s="113"/>
      <c r="BE23" s="113"/>
      <c r="BF23" s="119"/>
      <c r="BG23" s="119"/>
      <c r="BH23" s="119"/>
      <c r="BI23" s="120">
        <v>25800.0</v>
      </c>
      <c r="BJ23" s="121">
        <f t="shared" si="27"/>
        <v>112050</v>
      </c>
      <c r="BK23" s="122">
        <v>30000.0</v>
      </c>
      <c r="BL23" s="149">
        <v>140000.0</v>
      </c>
      <c r="BM23" s="124">
        <f t="shared" si="6"/>
        <v>152000</v>
      </c>
      <c r="BN23" s="125" t="s">
        <v>47</v>
      </c>
      <c r="BO23" s="126">
        <f t="shared" si="7"/>
        <v>170000</v>
      </c>
      <c r="BP23" s="125">
        <v>22950.0</v>
      </c>
      <c r="BQ23" s="127">
        <f t="shared" si="8"/>
        <v>23000</v>
      </c>
      <c r="BR23" s="125" t="s">
        <v>47</v>
      </c>
      <c r="BS23" s="126">
        <f t="shared" si="9"/>
        <v>192950</v>
      </c>
      <c r="BT23" s="128">
        <f t="shared" si="10"/>
        <v>19500</v>
      </c>
      <c r="BU23" s="125" t="s">
        <v>59</v>
      </c>
      <c r="BV23" s="129">
        <f t="shared" si="11"/>
        <v>192950</v>
      </c>
      <c r="BW23" s="119"/>
      <c r="BX23" s="131">
        <f t="shared" si="12"/>
        <v>0</v>
      </c>
      <c r="BY23" s="131">
        <f t="shared" si="13"/>
        <v>0</v>
      </c>
      <c r="BZ23" s="131" t="str">
        <f t="shared" si="14"/>
        <v/>
      </c>
      <c r="CA23" s="132" t="str">
        <f t="shared" si="15"/>
        <v/>
      </c>
      <c r="CB23" s="119"/>
      <c r="CC23" s="119"/>
      <c r="CD23" s="125" t="s">
        <v>376</v>
      </c>
      <c r="CE23" s="125">
        <v>2400.0</v>
      </c>
      <c r="CF23" s="133">
        <f t="shared" si="16"/>
        <v>192950</v>
      </c>
      <c r="CG23" s="133">
        <f t="shared" si="17"/>
        <v>78500</v>
      </c>
      <c r="CH23" s="119">
        <f t="shared" si="18"/>
        <v>48500</v>
      </c>
      <c r="CI23" s="119"/>
      <c r="CJ23" s="119"/>
      <c r="CK23" s="119"/>
      <c r="CL23" s="134"/>
      <c r="CM23" s="119"/>
      <c r="CN23" s="135">
        <f t="shared" si="19"/>
        <v>194500</v>
      </c>
      <c r="CO23" s="135">
        <f t="shared" si="20"/>
        <v>117840</v>
      </c>
      <c r="CP23" s="136">
        <f t="shared" si="21"/>
        <v>76660</v>
      </c>
      <c r="CQ23" s="137">
        <v>43704.0</v>
      </c>
      <c r="CR23" s="138" t="s">
        <v>260</v>
      </c>
      <c r="CS23" s="138">
        <v>28.0</v>
      </c>
      <c r="CT23" s="139" t="s">
        <v>57</v>
      </c>
      <c r="CU23" s="154" t="s">
        <v>358</v>
      </c>
      <c r="CV23" s="141"/>
      <c r="CW23" s="141"/>
      <c r="CX23" s="141"/>
      <c r="CY23" s="141"/>
      <c r="CZ23" s="141"/>
      <c r="DA23" s="139">
        <v>140000.0</v>
      </c>
      <c r="DB23" s="139"/>
      <c r="DC23" s="139">
        <v>152000.0</v>
      </c>
      <c r="DD23" s="141"/>
      <c r="DE23" s="141"/>
      <c r="DF23" s="141"/>
      <c r="DG23" s="141"/>
      <c r="DH23" s="139">
        <v>500.0</v>
      </c>
      <c r="DI23" s="141"/>
      <c r="DJ23" s="141"/>
      <c r="DK23" s="141"/>
      <c r="DL23" s="141"/>
      <c r="DM23" s="141"/>
      <c r="DN23" s="141"/>
      <c r="DO23" s="141">
        <f t="shared" si="22"/>
        <v>12500</v>
      </c>
      <c r="DP23" s="162"/>
      <c r="DQ23" s="156">
        <v>43706.0</v>
      </c>
      <c r="DR23" s="139">
        <v>2.0</v>
      </c>
      <c r="DS23" s="33">
        <v>2.0</v>
      </c>
      <c r="DT23" s="33" t="s">
        <v>283</v>
      </c>
      <c r="DU23" s="33" t="s">
        <v>377</v>
      </c>
      <c r="DV23" s="33"/>
      <c r="DW23" s="33"/>
      <c r="DX23" s="33"/>
      <c r="DY23" s="33"/>
      <c r="DZ23" s="33"/>
      <c r="EA23" s="33">
        <v>22950.0</v>
      </c>
      <c r="EB23" s="33">
        <v>23000.0</v>
      </c>
      <c r="EC23" s="143"/>
      <c r="ED23" s="143"/>
      <c r="EE23" s="143"/>
      <c r="EF23" s="143"/>
      <c r="EG23" s="143"/>
      <c r="EH23" s="143"/>
      <c r="EI23" s="143"/>
      <c r="EJ23" s="143"/>
      <c r="EK23" s="143"/>
      <c r="EL23" s="143"/>
      <c r="EM23" s="143"/>
      <c r="EN23" s="157"/>
      <c r="EO23" s="143">
        <f t="shared" si="23"/>
        <v>50</v>
      </c>
      <c r="EP23" s="157">
        <v>43778.0</v>
      </c>
      <c r="EQ23" s="171">
        <v>43716.0</v>
      </c>
      <c r="ER23" s="172" t="s">
        <v>337</v>
      </c>
      <c r="ES23" s="172">
        <v>6.0</v>
      </c>
      <c r="ET23" s="172" t="s">
        <v>265</v>
      </c>
      <c r="EU23" s="172" t="s">
        <v>378</v>
      </c>
      <c r="EV23" s="173"/>
      <c r="EW23" s="173"/>
      <c r="EX23" s="173"/>
      <c r="EY23" s="172"/>
      <c r="EZ23" s="172">
        <v>21900.0</v>
      </c>
      <c r="FA23" s="172">
        <v>19500.0</v>
      </c>
      <c r="FB23" s="173"/>
      <c r="FC23" s="173"/>
      <c r="FD23" s="173"/>
      <c r="FE23" s="172">
        <v>200.0</v>
      </c>
      <c r="FF23" s="173"/>
      <c r="FG23" s="172" t="s">
        <v>0</v>
      </c>
      <c r="FH23" s="173"/>
      <c r="FI23" s="173"/>
      <c r="FJ23" s="173"/>
      <c r="FK23" s="173"/>
      <c r="FL23" s="172">
        <v>2200.0</v>
      </c>
      <c r="FM23" s="173"/>
      <c r="FN23" s="173"/>
      <c r="FO23" s="173"/>
      <c r="FP23" s="173"/>
      <c r="FQ23" s="173"/>
      <c r="FR23" s="172" t="s">
        <v>379</v>
      </c>
    </row>
    <row r="24">
      <c r="A24" s="101" t="s">
        <v>25</v>
      </c>
      <c r="B24" s="102">
        <v>43704.0</v>
      </c>
      <c r="C24" s="103">
        <v>43714.0</v>
      </c>
      <c r="D24" s="33" t="s">
        <v>68</v>
      </c>
      <c r="E24" s="104">
        <f t="shared" si="1"/>
        <v>23</v>
      </c>
      <c r="F24" s="104">
        <f t="shared" si="2"/>
        <v>6</v>
      </c>
      <c r="G24" s="104" t="str">
        <f t="shared" si="3"/>
        <v>Hozri</v>
      </c>
      <c r="H24" s="104" t="str">
        <f t="shared" si="4"/>
        <v>Anees Broker</v>
      </c>
      <c r="I24" s="105" t="s">
        <v>380</v>
      </c>
      <c r="J24" s="106">
        <v>536.0</v>
      </c>
      <c r="K24" s="106">
        <v>58400.0</v>
      </c>
      <c r="L24" s="19"/>
      <c r="M24" s="19"/>
      <c r="N24" s="19"/>
      <c r="O24" s="107">
        <v>7000.0</v>
      </c>
      <c r="P24" s="107">
        <v>1500.0</v>
      </c>
      <c r="Q24" s="107">
        <v>3000.0</v>
      </c>
      <c r="R24" s="148">
        <v>110000.0</v>
      </c>
      <c r="S24" s="109"/>
      <c r="T24" s="109"/>
      <c r="U24" s="109"/>
      <c r="V24" s="110"/>
      <c r="W24" s="110">
        <v>800.0</v>
      </c>
      <c r="X24" s="110"/>
      <c r="Y24" s="109"/>
      <c r="Z24" s="109"/>
      <c r="AA24" s="109"/>
      <c r="AB24" s="110" t="s">
        <v>381</v>
      </c>
      <c r="AC24" s="110">
        <v>500.0</v>
      </c>
      <c r="AD24" s="110" t="s">
        <v>382</v>
      </c>
      <c r="AE24" s="110">
        <v>1100.0</v>
      </c>
      <c r="AF24" s="109"/>
      <c r="AG24" s="109"/>
      <c r="AH24" s="111"/>
      <c r="AI24" s="114"/>
      <c r="AJ24" s="160"/>
      <c r="AK24" s="114"/>
      <c r="AL24" s="114"/>
      <c r="AM24" s="113"/>
      <c r="AN24" s="114"/>
      <c r="AO24" s="114"/>
      <c r="AP24" s="113"/>
      <c r="AQ24" s="115"/>
      <c r="AR24" s="114"/>
      <c r="AS24" s="113"/>
      <c r="AT24" s="113"/>
      <c r="AU24" s="113"/>
      <c r="AV24" s="113"/>
      <c r="AW24" s="113"/>
      <c r="AX24" s="113"/>
      <c r="AY24" s="113"/>
      <c r="AZ24" s="160" t="s">
        <v>383</v>
      </c>
      <c r="BA24" s="160">
        <v>3000.0</v>
      </c>
      <c r="BB24" s="160"/>
      <c r="BC24" s="160"/>
      <c r="BD24" s="113"/>
      <c r="BE24" s="113"/>
      <c r="BF24" s="119"/>
      <c r="BG24" s="119"/>
      <c r="BH24" s="119"/>
      <c r="BI24" s="120">
        <v>23400.0</v>
      </c>
      <c r="BJ24" s="121">
        <f t="shared" ref="BJ24:BJ26" si="28">Q24+R24+T24+V24+W24+Z24+AC24+AE24+AG24+AI24+AL24+AO24+AR24+BI24+U24+S24</f>
        <v>138800</v>
      </c>
      <c r="BK24" s="122">
        <v>30000.0</v>
      </c>
      <c r="BL24" s="149">
        <v>110000.0</v>
      </c>
      <c r="BM24" s="124">
        <f t="shared" si="6"/>
        <v>107000</v>
      </c>
      <c r="BN24" s="125" t="s">
        <v>47</v>
      </c>
      <c r="BO24" s="126">
        <f t="shared" si="7"/>
        <v>140000</v>
      </c>
      <c r="BP24" s="125">
        <v>19000.0</v>
      </c>
      <c r="BQ24" s="127">
        <f t="shared" si="8"/>
        <v>40000</v>
      </c>
      <c r="BR24" s="125" t="s">
        <v>47</v>
      </c>
      <c r="BS24" s="126">
        <f t="shared" si="9"/>
        <v>159000</v>
      </c>
      <c r="BT24" s="128">
        <f t="shared" si="10"/>
        <v>23000</v>
      </c>
      <c r="BU24" s="125" t="s">
        <v>59</v>
      </c>
      <c r="BV24" s="129">
        <f t="shared" si="11"/>
        <v>159000</v>
      </c>
      <c r="BW24" s="119"/>
      <c r="BX24" s="131">
        <f t="shared" si="12"/>
        <v>4000</v>
      </c>
      <c r="BY24" s="131">
        <f t="shared" si="13"/>
        <v>0</v>
      </c>
      <c r="BZ24" s="131" t="str">
        <f t="shared" si="14"/>
        <v/>
      </c>
      <c r="CA24" s="132" t="str">
        <f t="shared" si="15"/>
        <v/>
      </c>
      <c r="CB24" s="119"/>
      <c r="CC24" s="119"/>
      <c r="CD24" s="125" t="s">
        <v>247</v>
      </c>
      <c r="CE24" s="125">
        <v>200.0</v>
      </c>
      <c r="CF24" s="133">
        <f t="shared" si="16"/>
        <v>159000</v>
      </c>
      <c r="CG24" s="133">
        <f t="shared" si="17"/>
        <v>20000</v>
      </c>
      <c r="CH24" s="119">
        <f t="shared" si="18"/>
        <v>-10000</v>
      </c>
      <c r="CI24" s="119"/>
      <c r="CJ24" s="119"/>
      <c r="CK24" s="119"/>
      <c r="CL24" s="134"/>
      <c r="CM24" s="119"/>
      <c r="CN24" s="135">
        <f t="shared" si="19"/>
        <v>174000</v>
      </c>
      <c r="CO24" s="135">
        <f t="shared" si="20"/>
        <v>98200</v>
      </c>
      <c r="CP24" s="136">
        <f t="shared" si="21"/>
        <v>75800</v>
      </c>
      <c r="CQ24" s="137">
        <v>43705.0</v>
      </c>
      <c r="CR24" s="138" t="s">
        <v>280</v>
      </c>
      <c r="CS24" s="138">
        <v>15.0</v>
      </c>
      <c r="CT24" s="139" t="s">
        <v>68</v>
      </c>
      <c r="CU24" s="140" t="s">
        <v>261</v>
      </c>
      <c r="CV24" s="141"/>
      <c r="CW24" s="141"/>
      <c r="CX24" s="141"/>
      <c r="CY24" s="141"/>
      <c r="CZ24" s="141"/>
      <c r="DA24" s="139">
        <v>110000.0</v>
      </c>
      <c r="DB24" s="139"/>
      <c r="DC24" s="139">
        <v>107000.0</v>
      </c>
      <c r="DD24" s="141"/>
      <c r="DE24" s="139">
        <v>3000.0</v>
      </c>
      <c r="DF24" s="141"/>
      <c r="DG24" s="141"/>
      <c r="DH24" s="141"/>
      <c r="DI24" s="141"/>
      <c r="DJ24" s="141"/>
      <c r="DK24" s="141"/>
      <c r="DL24" s="141"/>
      <c r="DM24" s="141"/>
      <c r="DN24" s="141"/>
      <c r="DO24" s="141">
        <f t="shared" si="22"/>
        <v>0</v>
      </c>
      <c r="DP24" s="138" t="s">
        <v>384</v>
      </c>
      <c r="DQ24" s="156">
        <v>43706.0</v>
      </c>
      <c r="DR24" s="139">
        <v>8.0</v>
      </c>
      <c r="DS24" s="33">
        <v>8.0</v>
      </c>
      <c r="DT24" s="33" t="s">
        <v>283</v>
      </c>
      <c r="DU24" s="33" t="s">
        <v>385</v>
      </c>
      <c r="DV24" s="33"/>
      <c r="DW24" s="33"/>
      <c r="DX24" s="33"/>
      <c r="DY24" s="33"/>
      <c r="DZ24" s="33"/>
      <c r="EA24" s="33">
        <v>18990.0</v>
      </c>
      <c r="EB24" s="33">
        <v>40000.0</v>
      </c>
      <c r="EC24" s="143"/>
      <c r="ED24" s="143"/>
      <c r="EE24" s="143"/>
      <c r="EF24" s="143"/>
      <c r="EG24" s="143"/>
      <c r="EH24" s="143"/>
      <c r="EI24" s="143"/>
      <c r="EJ24" s="143"/>
      <c r="EK24" s="143"/>
      <c r="EL24" s="143"/>
      <c r="EM24" s="143"/>
      <c r="EN24" s="157"/>
      <c r="EO24" s="143">
        <f t="shared" si="23"/>
        <v>21010</v>
      </c>
      <c r="EP24" s="157">
        <v>43808.0</v>
      </c>
      <c r="EQ24" s="144">
        <v>43714.0</v>
      </c>
      <c r="ER24" s="145" t="s">
        <v>386</v>
      </c>
      <c r="ES24" s="145">
        <v>6.0</v>
      </c>
      <c r="ET24" s="145" t="s">
        <v>265</v>
      </c>
      <c r="EU24" s="145" t="s">
        <v>326</v>
      </c>
      <c r="EV24" s="146"/>
      <c r="EW24" s="146"/>
      <c r="EX24" s="146"/>
      <c r="EY24" s="146"/>
      <c r="EZ24" s="146"/>
      <c r="FA24" s="145">
        <v>23000.0</v>
      </c>
      <c r="FB24" s="146"/>
      <c r="FC24" s="146"/>
      <c r="FD24" s="146"/>
      <c r="FE24" s="145">
        <v>200.0</v>
      </c>
      <c r="FF24" s="146"/>
      <c r="FG24" s="145" t="s">
        <v>365</v>
      </c>
      <c r="FH24" s="146"/>
      <c r="FI24" s="145"/>
      <c r="FJ24" s="145">
        <v>4000.0</v>
      </c>
      <c r="FK24" s="146"/>
      <c r="FL24" s="146"/>
      <c r="FM24" s="146"/>
      <c r="FN24" s="146"/>
      <c r="FO24" s="146"/>
      <c r="FP24" s="146"/>
      <c r="FQ24" s="146"/>
      <c r="FR24" s="146"/>
    </row>
    <row r="25">
      <c r="A25" s="101" t="s">
        <v>387</v>
      </c>
      <c r="B25" s="152">
        <v>43705.0</v>
      </c>
      <c r="C25" s="153">
        <v>43713.0</v>
      </c>
      <c r="D25" s="33" t="s">
        <v>74</v>
      </c>
      <c r="E25" s="104">
        <f t="shared" si="1"/>
        <v>31</v>
      </c>
      <c r="F25" s="104">
        <f t="shared" si="2"/>
        <v>13</v>
      </c>
      <c r="G25" s="104" t="str">
        <f t="shared" si="3"/>
        <v>Medicine</v>
      </c>
      <c r="H25" s="104" t="str">
        <f t="shared" si="4"/>
        <v>Anees Broker</v>
      </c>
      <c r="I25" s="105" t="s">
        <v>254</v>
      </c>
      <c r="J25" s="106">
        <v>600.0</v>
      </c>
      <c r="K25" s="106">
        <v>61200.0</v>
      </c>
      <c r="L25" s="19"/>
      <c r="M25" s="19"/>
      <c r="N25" s="19"/>
      <c r="O25" s="107">
        <v>7000.0</v>
      </c>
      <c r="P25" s="107">
        <v>1500.0</v>
      </c>
      <c r="Q25" s="107">
        <v>3000.0</v>
      </c>
      <c r="R25" s="108"/>
      <c r="S25" s="109"/>
      <c r="T25" s="109"/>
      <c r="U25" s="109"/>
      <c r="V25" s="110"/>
      <c r="W25" s="110">
        <v>4800.0</v>
      </c>
      <c r="X25" s="110"/>
      <c r="Y25" s="110" t="s">
        <v>388</v>
      </c>
      <c r="Z25" s="110">
        <v>500.0</v>
      </c>
      <c r="AA25" s="110">
        <v>500.0</v>
      </c>
      <c r="AB25" s="110" t="s">
        <v>389</v>
      </c>
      <c r="AC25" s="110">
        <v>35000.0</v>
      </c>
      <c r="AD25" s="110" t="s">
        <v>390</v>
      </c>
      <c r="AE25" s="110">
        <v>700.0</v>
      </c>
      <c r="AF25" s="110" t="s">
        <v>295</v>
      </c>
      <c r="AG25" s="110">
        <v>700.0</v>
      </c>
      <c r="AH25" s="116"/>
      <c r="AI25" s="114"/>
      <c r="AJ25" s="113"/>
      <c r="AK25" s="114"/>
      <c r="AL25" s="114"/>
      <c r="AM25" s="113"/>
      <c r="AN25" s="112" t="s">
        <v>297</v>
      </c>
      <c r="AO25" s="112">
        <v>350.0</v>
      </c>
      <c r="AP25" s="113"/>
      <c r="AQ25" s="115"/>
      <c r="AR25" s="114"/>
      <c r="AS25" s="113"/>
      <c r="AT25" s="113"/>
      <c r="AU25" s="113"/>
      <c r="AV25" s="113"/>
      <c r="AW25" s="113"/>
      <c r="AX25" s="113"/>
      <c r="AY25" s="113"/>
      <c r="AZ25" s="160"/>
      <c r="BA25" s="160"/>
      <c r="BB25" s="113"/>
      <c r="BC25" s="113"/>
      <c r="BD25" s="113"/>
      <c r="BE25" s="113"/>
      <c r="BF25" s="119"/>
      <c r="BG25" s="119"/>
      <c r="BH25" s="119"/>
      <c r="BI25" s="120">
        <v>21390.0</v>
      </c>
      <c r="BJ25" s="121">
        <f t="shared" si="28"/>
        <v>66440</v>
      </c>
      <c r="BK25" s="122">
        <v>30000.0</v>
      </c>
      <c r="BL25" s="149">
        <v>170000.0</v>
      </c>
      <c r="BM25" s="124">
        <f t="shared" si="6"/>
        <v>162000</v>
      </c>
      <c r="BN25" s="125" t="s">
        <v>47</v>
      </c>
      <c r="BO25" s="126">
        <f t="shared" si="7"/>
        <v>200000</v>
      </c>
      <c r="BP25" s="125">
        <v>29440.0</v>
      </c>
      <c r="BQ25" s="127">
        <f t="shared" si="8"/>
        <v>17200</v>
      </c>
      <c r="BR25" s="125" t="s">
        <v>47</v>
      </c>
      <c r="BS25" s="126">
        <f t="shared" si="9"/>
        <v>229440</v>
      </c>
      <c r="BT25" s="128">
        <f t="shared" si="10"/>
        <v>27000</v>
      </c>
      <c r="BU25" s="125" t="s">
        <v>59</v>
      </c>
      <c r="BV25" s="129">
        <f t="shared" si="11"/>
        <v>229440</v>
      </c>
      <c r="BW25" s="119"/>
      <c r="BX25" s="131">
        <f t="shared" si="12"/>
        <v>0</v>
      </c>
      <c r="BY25" s="131">
        <f t="shared" si="13"/>
        <v>0</v>
      </c>
      <c r="BZ25" s="131" t="str">
        <f t="shared" si="14"/>
        <v/>
      </c>
      <c r="CA25" s="132" t="str">
        <f t="shared" si="15"/>
        <v/>
      </c>
      <c r="CB25" s="125" t="s">
        <v>391</v>
      </c>
      <c r="CC25" s="125">
        <v>3000.0</v>
      </c>
      <c r="CD25" s="125" t="s">
        <v>392</v>
      </c>
      <c r="CE25" s="125">
        <v>3000.0</v>
      </c>
      <c r="CF25" s="133">
        <f t="shared" si="16"/>
        <v>232440</v>
      </c>
      <c r="CG25" s="133">
        <f t="shared" si="17"/>
        <v>163000</v>
      </c>
      <c r="CH25" s="119">
        <f t="shared" si="18"/>
        <v>133000</v>
      </c>
      <c r="CI25" s="119"/>
      <c r="CJ25" s="119"/>
      <c r="CK25" s="119"/>
      <c r="CL25" s="134"/>
      <c r="CM25" s="119"/>
      <c r="CN25" s="135">
        <f t="shared" si="19"/>
        <v>206200</v>
      </c>
      <c r="CO25" s="135">
        <f t="shared" si="20"/>
        <v>101140</v>
      </c>
      <c r="CP25" s="136">
        <f t="shared" si="21"/>
        <v>105060</v>
      </c>
      <c r="CQ25" s="137">
        <v>43705.0</v>
      </c>
      <c r="CR25" s="138" t="s">
        <v>260</v>
      </c>
      <c r="CS25" s="138">
        <v>28.0</v>
      </c>
      <c r="CT25" s="139" t="s">
        <v>89</v>
      </c>
      <c r="CU25" s="140" t="s">
        <v>261</v>
      </c>
      <c r="CV25" s="141"/>
      <c r="CW25" s="141"/>
      <c r="CX25" s="141"/>
      <c r="CY25" s="141"/>
      <c r="CZ25" s="141"/>
      <c r="DA25" s="139">
        <v>170000.0</v>
      </c>
      <c r="DB25" s="139"/>
      <c r="DC25" s="139">
        <v>162000.0</v>
      </c>
      <c r="DD25" s="141"/>
      <c r="DE25" s="139">
        <v>8000.0</v>
      </c>
      <c r="DF25" s="141"/>
      <c r="DG25" s="141"/>
      <c r="DH25" s="141"/>
      <c r="DI25" s="141"/>
      <c r="DJ25" s="141"/>
      <c r="DK25" s="141"/>
      <c r="DL25" s="141"/>
      <c r="DM25" s="141"/>
      <c r="DN25" s="141"/>
      <c r="DO25" s="141">
        <f t="shared" si="22"/>
        <v>0</v>
      </c>
      <c r="DP25" s="138" t="s">
        <v>384</v>
      </c>
      <c r="DQ25" s="156">
        <v>43706.0</v>
      </c>
      <c r="DR25" s="139">
        <v>3.0</v>
      </c>
      <c r="DS25" s="33">
        <v>3.0</v>
      </c>
      <c r="DT25" s="163" t="s">
        <v>283</v>
      </c>
      <c r="DU25" s="163" t="s">
        <v>393</v>
      </c>
      <c r="DV25" s="33"/>
      <c r="DW25" s="33"/>
      <c r="DX25" s="33"/>
      <c r="DY25" s="33"/>
      <c r="DZ25" s="33"/>
      <c r="EA25" s="33">
        <v>29760.0</v>
      </c>
      <c r="EB25" s="33">
        <v>17200.0</v>
      </c>
      <c r="EC25" s="143"/>
      <c r="ED25" s="33">
        <v>12560.0</v>
      </c>
      <c r="EE25" s="175">
        <v>43655.0</v>
      </c>
      <c r="EF25" s="143"/>
      <c r="EG25" s="143"/>
      <c r="EH25" s="143"/>
      <c r="EI25" s="33" t="s">
        <v>394</v>
      </c>
      <c r="EJ25" s="143"/>
      <c r="EK25" s="143"/>
      <c r="EL25" s="143"/>
      <c r="EM25" s="143"/>
      <c r="EN25" s="166"/>
      <c r="EO25" s="143">
        <f t="shared" si="23"/>
        <v>0</v>
      </c>
      <c r="EP25" s="166">
        <v>43655.0</v>
      </c>
      <c r="EQ25" s="144">
        <v>43713.0</v>
      </c>
      <c r="ER25" s="145" t="s">
        <v>321</v>
      </c>
      <c r="ES25" s="145">
        <v>13.0</v>
      </c>
      <c r="ET25" s="145" t="s">
        <v>265</v>
      </c>
      <c r="EU25" s="145" t="s">
        <v>326</v>
      </c>
      <c r="EV25" s="145"/>
      <c r="EW25" s="145"/>
      <c r="EX25" s="145"/>
      <c r="EY25" s="145"/>
      <c r="EZ25" s="145">
        <v>30000.0</v>
      </c>
      <c r="FA25" s="145">
        <v>27000.0</v>
      </c>
      <c r="FB25" s="146"/>
      <c r="FC25" s="146"/>
      <c r="FD25" s="146"/>
      <c r="FE25" s="146"/>
      <c r="FF25" s="146"/>
      <c r="FG25" s="145" t="s">
        <v>303</v>
      </c>
      <c r="FH25" s="146"/>
      <c r="FI25" s="146"/>
      <c r="FJ25" s="146"/>
      <c r="FK25" s="146"/>
      <c r="FL25" s="146"/>
      <c r="FM25" s="146"/>
      <c r="FN25" s="146"/>
      <c r="FO25" s="146"/>
      <c r="FP25" s="146"/>
      <c r="FQ25" s="146"/>
      <c r="FR25" s="176">
        <v>43778.0</v>
      </c>
    </row>
    <row r="26">
      <c r="A26" s="101" t="s">
        <v>34</v>
      </c>
      <c r="B26" s="102">
        <v>43706.0</v>
      </c>
      <c r="C26" s="102">
        <v>43716.0</v>
      </c>
      <c r="D26" s="33" t="s">
        <v>68</v>
      </c>
      <c r="E26" s="104">
        <f t="shared" si="1"/>
        <v>28</v>
      </c>
      <c r="F26" s="104">
        <f t="shared" si="2"/>
        <v>10</v>
      </c>
      <c r="G26" s="104" t="str">
        <f t="shared" si="3"/>
        <v>Hozri</v>
      </c>
      <c r="H26" s="104" t="str">
        <f t="shared" si="4"/>
        <v>A.k Goods</v>
      </c>
      <c r="I26" s="105" t="s">
        <v>254</v>
      </c>
      <c r="J26" s="106">
        <v>661.0</v>
      </c>
      <c r="K26" s="106">
        <v>67430.0</v>
      </c>
      <c r="L26" s="19"/>
      <c r="M26" s="19"/>
      <c r="N26" s="19"/>
      <c r="O26" s="107">
        <v>7000.0</v>
      </c>
      <c r="P26" s="107">
        <v>1500.0</v>
      </c>
      <c r="Q26" s="107">
        <v>3000.0</v>
      </c>
      <c r="R26" s="148">
        <v>135000.0</v>
      </c>
      <c r="S26" s="109"/>
      <c r="T26" s="109"/>
      <c r="U26" s="109"/>
      <c r="V26" s="110">
        <v>1450.0</v>
      </c>
      <c r="W26" s="110">
        <v>5300.0</v>
      </c>
      <c r="X26" s="110"/>
      <c r="Y26" s="110" t="s">
        <v>255</v>
      </c>
      <c r="Z26" s="110">
        <v>500.0</v>
      </c>
      <c r="AA26" s="110">
        <v>500.0</v>
      </c>
      <c r="AB26" s="109"/>
      <c r="AC26" s="109"/>
      <c r="AD26" s="110" t="s">
        <v>295</v>
      </c>
      <c r="AE26" s="110">
        <v>750.0</v>
      </c>
      <c r="AF26" s="109"/>
      <c r="AG26" s="109"/>
      <c r="AH26" s="111" t="s">
        <v>367</v>
      </c>
      <c r="AI26" s="112">
        <v>14000.0</v>
      </c>
      <c r="AJ26" s="113"/>
      <c r="AK26" s="114"/>
      <c r="AL26" s="114"/>
      <c r="AM26" s="113"/>
      <c r="AN26" s="112" t="s">
        <v>278</v>
      </c>
      <c r="AO26" s="112">
        <v>2000.0</v>
      </c>
      <c r="AP26" s="113"/>
      <c r="AQ26" s="115"/>
      <c r="AR26" s="114"/>
      <c r="AS26" s="113"/>
      <c r="AT26" s="113"/>
      <c r="AU26" s="113"/>
      <c r="AV26" s="113"/>
      <c r="AW26" s="113"/>
      <c r="AX26" s="113"/>
      <c r="AY26" s="113"/>
      <c r="AZ26" s="113"/>
      <c r="BA26" s="113"/>
      <c r="BB26" s="113"/>
      <c r="BC26" s="113"/>
      <c r="BD26" s="113"/>
      <c r="BE26" s="113"/>
      <c r="BF26" s="119"/>
      <c r="BG26" s="119"/>
      <c r="BH26" s="119"/>
      <c r="BI26" s="120">
        <v>23300.0</v>
      </c>
      <c r="BJ26" s="121">
        <f t="shared" si="28"/>
        <v>185300</v>
      </c>
      <c r="BK26" s="122">
        <v>30000.0</v>
      </c>
      <c r="BL26" s="149">
        <v>175000.0</v>
      </c>
      <c r="BM26" s="124">
        <f t="shared" si="6"/>
        <v>152000</v>
      </c>
      <c r="BN26" s="125" t="s">
        <v>47</v>
      </c>
      <c r="BO26" s="126">
        <f t="shared" si="7"/>
        <v>205000</v>
      </c>
      <c r="BP26" s="125">
        <v>14300.0</v>
      </c>
      <c r="BQ26" s="127">
        <f t="shared" si="8"/>
        <v>15000</v>
      </c>
      <c r="BR26" s="125" t="s">
        <v>47</v>
      </c>
      <c r="BS26" s="126">
        <f t="shared" si="9"/>
        <v>219300</v>
      </c>
      <c r="BT26" s="128">
        <f t="shared" si="10"/>
        <v>26000</v>
      </c>
      <c r="BU26" s="125" t="s">
        <v>59</v>
      </c>
      <c r="BV26" s="129">
        <f t="shared" si="11"/>
        <v>219300</v>
      </c>
      <c r="BW26" s="119"/>
      <c r="BX26" s="131">
        <f t="shared" si="12"/>
        <v>0</v>
      </c>
      <c r="BY26" s="131">
        <f t="shared" si="13"/>
        <v>0</v>
      </c>
      <c r="BZ26" s="131" t="str">
        <f t="shared" si="14"/>
        <v/>
      </c>
      <c r="CA26" s="132" t="str">
        <f t="shared" si="15"/>
        <v/>
      </c>
      <c r="CB26" s="119"/>
      <c r="CC26" s="119"/>
      <c r="CD26" s="119"/>
      <c r="CE26" s="119"/>
      <c r="CF26" s="133">
        <f t="shared" si="16"/>
        <v>219300</v>
      </c>
      <c r="CG26" s="133">
        <f t="shared" si="17"/>
        <v>34000</v>
      </c>
      <c r="CH26" s="119">
        <f t="shared" si="18"/>
        <v>4000</v>
      </c>
      <c r="CI26" s="119"/>
      <c r="CJ26" s="119"/>
      <c r="CK26" s="119"/>
      <c r="CL26" s="134"/>
      <c r="CM26" s="119"/>
      <c r="CN26" s="135">
        <f t="shared" si="19"/>
        <v>193000</v>
      </c>
      <c r="CO26" s="135">
        <f t="shared" si="20"/>
        <v>126230</v>
      </c>
      <c r="CP26" s="136">
        <f t="shared" si="21"/>
        <v>66770</v>
      </c>
      <c r="CQ26" s="137">
        <v>43705.0</v>
      </c>
      <c r="CR26" s="138" t="s">
        <v>280</v>
      </c>
      <c r="CS26" s="138">
        <v>25.0</v>
      </c>
      <c r="CT26" s="139" t="s">
        <v>68</v>
      </c>
      <c r="CU26" s="154" t="s">
        <v>395</v>
      </c>
      <c r="CV26" s="141"/>
      <c r="CW26" s="141"/>
      <c r="CX26" s="141"/>
      <c r="CY26" s="141"/>
      <c r="CZ26" s="141"/>
      <c r="DA26" s="139">
        <v>175000.0</v>
      </c>
      <c r="DB26" s="139"/>
      <c r="DC26" s="139">
        <v>152000.0</v>
      </c>
      <c r="DD26" s="141"/>
      <c r="DE26" s="139">
        <v>23000.0</v>
      </c>
      <c r="DF26" s="141"/>
      <c r="DG26" s="141"/>
      <c r="DH26" s="141"/>
      <c r="DI26" s="141"/>
      <c r="DJ26" s="141"/>
      <c r="DK26" s="141"/>
      <c r="DL26" s="141"/>
      <c r="DM26" s="141"/>
      <c r="DN26" s="141"/>
      <c r="DO26" s="141">
        <f t="shared" si="22"/>
        <v>0</v>
      </c>
      <c r="DP26" s="177">
        <v>43778.0</v>
      </c>
      <c r="DQ26" s="156">
        <v>43706.0</v>
      </c>
      <c r="DR26" s="139">
        <v>3.0</v>
      </c>
      <c r="DS26" s="33">
        <v>3.0</v>
      </c>
      <c r="DT26" s="178" t="s">
        <v>283</v>
      </c>
      <c r="DU26" s="178" t="s">
        <v>396</v>
      </c>
      <c r="DV26" s="33"/>
      <c r="DW26" s="33"/>
      <c r="DX26" s="33"/>
      <c r="DY26" s="33"/>
      <c r="DZ26" s="33"/>
      <c r="EA26" s="33">
        <v>14300.0</v>
      </c>
      <c r="EB26" s="33">
        <v>15000.0</v>
      </c>
      <c r="EC26" s="143"/>
      <c r="ED26" s="143"/>
      <c r="EE26" s="143"/>
      <c r="EF26" s="143"/>
      <c r="EG26" s="143"/>
      <c r="EH26" s="143"/>
      <c r="EI26" s="143"/>
      <c r="EJ26" s="143"/>
      <c r="EK26" s="143"/>
      <c r="EL26" s="143"/>
      <c r="EM26" s="143"/>
      <c r="EN26" s="33"/>
      <c r="EO26" s="143">
        <f t="shared" si="23"/>
        <v>700</v>
      </c>
      <c r="EP26" s="33" t="s">
        <v>314</v>
      </c>
      <c r="EQ26" s="171">
        <v>43716.0</v>
      </c>
      <c r="ER26" s="172" t="s">
        <v>386</v>
      </c>
      <c r="ES26" s="172">
        <v>10.0</v>
      </c>
      <c r="ET26" s="172" t="s">
        <v>265</v>
      </c>
      <c r="EU26" s="172" t="s">
        <v>378</v>
      </c>
      <c r="EV26" s="173"/>
      <c r="EW26" s="173"/>
      <c r="EX26" s="173"/>
      <c r="EY26" s="172"/>
      <c r="EZ26" s="172">
        <v>26000.0</v>
      </c>
      <c r="FA26" s="172">
        <v>26000.0</v>
      </c>
      <c r="FB26" s="173"/>
      <c r="FC26" s="173"/>
      <c r="FD26" s="172">
        <v>1600.0</v>
      </c>
      <c r="FE26" s="173"/>
      <c r="FF26" s="173"/>
      <c r="FG26" s="172" t="s">
        <v>0</v>
      </c>
      <c r="FH26" s="173"/>
      <c r="FI26" s="173"/>
      <c r="FJ26" s="173"/>
      <c r="FK26" s="173"/>
      <c r="FL26" s="173"/>
      <c r="FM26" s="173"/>
      <c r="FN26" s="173"/>
      <c r="FO26" s="173"/>
      <c r="FP26" s="173"/>
      <c r="FQ26" s="173"/>
      <c r="FR26" s="172" t="s">
        <v>308</v>
      </c>
    </row>
    <row r="27">
      <c r="A27" s="101" t="s">
        <v>45</v>
      </c>
      <c r="B27" s="102">
        <v>43706.0</v>
      </c>
      <c r="C27" s="103">
        <v>43714.0</v>
      </c>
      <c r="D27" s="33" t="s">
        <v>68</v>
      </c>
      <c r="E27" s="104">
        <f t="shared" si="1"/>
        <v>31.7</v>
      </c>
      <c r="F27" s="104">
        <f t="shared" si="2"/>
        <v>18</v>
      </c>
      <c r="G27" s="104" t="str">
        <f t="shared" si="3"/>
        <v>Salt</v>
      </c>
      <c r="H27" s="104" t="str">
        <f t="shared" si="4"/>
        <v>Mushtaq</v>
      </c>
      <c r="I27" s="105" t="s">
        <v>254</v>
      </c>
      <c r="J27" s="106">
        <v>653.0</v>
      </c>
      <c r="K27" s="106">
        <v>66610.0</v>
      </c>
      <c r="L27" s="19"/>
      <c r="M27" s="19"/>
      <c r="N27" s="19"/>
      <c r="O27" s="107">
        <v>7000.0</v>
      </c>
      <c r="P27" s="107">
        <v>1500.0</v>
      </c>
      <c r="Q27" s="107">
        <v>3000.0</v>
      </c>
      <c r="R27" s="108"/>
      <c r="S27" s="109"/>
      <c r="T27" s="109"/>
      <c r="U27" s="109"/>
      <c r="V27" s="110">
        <v>2950.0</v>
      </c>
      <c r="W27" s="110">
        <v>5100.0</v>
      </c>
      <c r="X27" s="110"/>
      <c r="Y27" s="110" t="s">
        <v>255</v>
      </c>
      <c r="Z27" s="110">
        <v>500.0</v>
      </c>
      <c r="AA27" s="110">
        <v>500.0</v>
      </c>
      <c r="AB27" s="109"/>
      <c r="AC27" s="109"/>
      <c r="AD27" s="110" t="s">
        <v>276</v>
      </c>
      <c r="AE27" s="110">
        <v>1000.0</v>
      </c>
      <c r="AF27" s="110" t="s">
        <v>338</v>
      </c>
      <c r="AG27" s="110">
        <v>1200.0</v>
      </c>
      <c r="AH27" s="116"/>
      <c r="AI27" s="114"/>
      <c r="AJ27" s="113"/>
      <c r="AK27" s="114"/>
      <c r="AL27" s="114"/>
      <c r="AM27" s="113"/>
      <c r="AN27" s="114"/>
      <c r="AO27" s="114"/>
      <c r="AP27" s="113"/>
      <c r="AQ27" s="115"/>
      <c r="AR27" s="114"/>
      <c r="AS27" s="113"/>
      <c r="AT27" s="113"/>
      <c r="AU27" s="113"/>
      <c r="AV27" s="113"/>
      <c r="AW27" s="113"/>
      <c r="AX27" s="113"/>
      <c r="AY27" s="113"/>
      <c r="AZ27" s="160"/>
      <c r="BA27" s="160"/>
      <c r="BB27" s="160" t="s">
        <v>397</v>
      </c>
      <c r="BC27" s="160">
        <v>6000.0</v>
      </c>
      <c r="BD27" s="113"/>
      <c r="BE27" s="113"/>
      <c r="BF27" s="119"/>
      <c r="BG27" s="119"/>
      <c r="BH27" s="119"/>
      <c r="BI27" s="120">
        <v>20950.0</v>
      </c>
      <c r="BJ27" s="121">
        <f>Q27+R27+T27+V27+W27+Z27+AC27+AE27+AG27+AI27+AL27+AO27+AR27+BI27+BG27+X27+U27</f>
        <v>34700</v>
      </c>
      <c r="BK27" s="122">
        <v>30000.0</v>
      </c>
      <c r="BL27" s="123"/>
      <c r="BM27" s="124">
        <f t="shared" si="6"/>
        <v>140000</v>
      </c>
      <c r="BN27" s="125" t="s">
        <v>47</v>
      </c>
      <c r="BO27" s="126">
        <f t="shared" si="7"/>
        <v>30000</v>
      </c>
      <c r="BP27" s="125">
        <v>18100.0</v>
      </c>
      <c r="BQ27" s="127">
        <f t="shared" si="8"/>
        <v>35000</v>
      </c>
      <c r="BR27" s="125" t="s">
        <v>47</v>
      </c>
      <c r="BS27" s="126">
        <f t="shared" si="9"/>
        <v>48100</v>
      </c>
      <c r="BT27" s="128">
        <f t="shared" si="10"/>
        <v>30000</v>
      </c>
      <c r="BU27" s="125" t="s">
        <v>59</v>
      </c>
      <c r="BV27" s="129">
        <f t="shared" si="11"/>
        <v>48100</v>
      </c>
      <c r="BW27" s="119"/>
      <c r="BX27" s="131">
        <f t="shared" si="12"/>
        <v>0</v>
      </c>
      <c r="BY27" s="131">
        <f t="shared" si="13"/>
        <v>0</v>
      </c>
      <c r="BZ27" s="131" t="str">
        <f t="shared" si="14"/>
        <v/>
      </c>
      <c r="CA27" s="132" t="str">
        <f t="shared" si="15"/>
        <v/>
      </c>
      <c r="CB27" s="119"/>
      <c r="CC27" s="119"/>
      <c r="CD27" s="125" t="s">
        <v>398</v>
      </c>
      <c r="CE27" s="125">
        <v>2400.0</v>
      </c>
      <c r="CF27" s="133">
        <f t="shared" si="16"/>
        <v>48100</v>
      </c>
      <c r="CG27" s="133">
        <f t="shared" si="17"/>
        <v>11000</v>
      </c>
      <c r="CH27" s="119">
        <f t="shared" si="18"/>
        <v>-19000</v>
      </c>
      <c r="CI27" s="119"/>
      <c r="CJ27" s="119"/>
      <c r="CK27" s="119"/>
      <c r="CL27" s="179">
        <v>6000.0</v>
      </c>
      <c r="CM27" s="119"/>
      <c r="CN27" s="135">
        <f t="shared" si="19"/>
        <v>211000</v>
      </c>
      <c r="CO27" s="135">
        <f t="shared" si="20"/>
        <v>115810</v>
      </c>
      <c r="CP27" s="136">
        <f t="shared" si="21"/>
        <v>95190</v>
      </c>
      <c r="CQ27" s="137">
        <v>43706.0</v>
      </c>
      <c r="CR27" s="138" t="s">
        <v>280</v>
      </c>
      <c r="CS27" s="138">
        <v>25.0</v>
      </c>
      <c r="CT27" s="139" t="s">
        <v>83</v>
      </c>
      <c r="CU27" s="154" t="s">
        <v>281</v>
      </c>
      <c r="CV27" s="141"/>
      <c r="CW27" s="141"/>
      <c r="CX27" s="141"/>
      <c r="CY27" s="141"/>
      <c r="CZ27" s="165">
        <v>43564.0</v>
      </c>
      <c r="DA27" s="139">
        <v>100000.0</v>
      </c>
      <c r="DB27" s="139"/>
      <c r="DC27" s="139">
        <v>140000.0</v>
      </c>
      <c r="DD27" s="141"/>
      <c r="DE27" s="141"/>
      <c r="DF27" s="141"/>
      <c r="DG27" s="141"/>
      <c r="DH27" s="141"/>
      <c r="DI27" s="141"/>
      <c r="DJ27" s="139">
        <v>500.0</v>
      </c>
      <c r="DK27" s="141"/>
      <c r="DL27" s="139">
        <v>40500.0</v>
      </c>
      <c r="DM27" s="139"/>
      <c r="DN27" s="165">
        <v>43655.0</v>
      </c>
      <c r="DO27" s="141">
        <f t="shared" si="22"/>
        <v>0</v>
      </c>
      <c r="DP27" s="155">
        <v>43655.0</v>
      </c>
      <c r="DQ27" s="156">
        <v>43706.0</v>
      </c>
      <c r="DR27" s="139">
        <v>6.0</v>
      </c>
      <c r="DS27" s="33">
        <v>6.7</v>
      </c>
      <c r="DT27" s="178" t="s">
        <v>283</v>
      </c>
      <c r="DU27" s="178" t="s">
        <v>307</v>
      </c>
      <c r="DV27" s="33"/>
      <c r="DW27" s="33"/>
      <c r="DX27" s="33"/>
      <c r="DY27" s="33"/>
      <c r="DZ27" s="33"/>
      <c r="EA27" s="33">
        <v>18100.0</v>
      </c>
      <c r="EB27" s="33">
        <v>35000.0</v>
      </c>
      <c r="EC27" s="143"/>
      <c r="ED27" s="143"/>
      <c r="EE27" s="143"/>
      <c r="EF27" s="143"/>
      <c r="EG27" s="143"/>
      <c r="EH27" s="143"/>
      <c r="EI27" s="143"/>
      <c r="EJ27" s="143"/>
      <c r="EK27" s="143"/>
      <c r="EL27" s="143"/>
      <c r="EM27" s="143"/>
      <c r="EN27" s="33"/>
      <c r="EO27" s="143">
        <f t="shared" si="23"/>
        <v>16900</v>
      </c>
      <c r="EP27" s="33" t="s">
        <v>308</v>
      </c>
      <c r="EQ27" s="144">
        <v>43714.0</v>
      </c>
      <c r="ER27" s="145" t="s">
        <v>399</v>
      </c>
      <c r="ES27" s="145">
        <v>18.0</v>
      </c>
      <c r="ET27" s="145" t="s">
        <v>265</v>
      </c>
      <c r="EU27" s="145" t="s">
        <v>266</v>
      </c>
      <c r="EV27" s="145"/>
      <c r="EW27" s="145"/>
      <c r="EX27" s="145"/>
      <c r="EY27" s="145"/>
      <c r="EZ27" s="145">
        <v>32400.0</v>
      </c>
      <c r="FA27" s="145">
        <v>30000.0</v>
      </c>
      <c r="FB27" s="146"/>
      <c r="FC27" s="146"/>
      <c r="FD27" s="146"/>
      <c r="FE27" s="145">
        <v>200.0</v>
      </c>
      <c r="FF27" s="146"/>
      <c r="FG27" s="145" t="s">
        <v>303</v>
      </c>
      <c r="FH27" s="146"/>
      <c r="FI27" s="146"/>
      <c r="FJ27" s="146"/>
      <c r="FK27" s="146"/>
      <c r="FL27" s="145">
        <v>2000.0</v>
      </c>
      <c r="FM27" s="146"/>
      <c r="FN27" s="146"/>
      <c r="FO27" s="146"/>
      <c r="FP27" s="146"/>
      <c r="FQ27" s="146"/>
      <c r="FR27" s="151">
        <v>43655.0</v>
      </c>
    </row>
    <row r="28">
      <c r="A28" s="101" t="s">
        <v>31</v>
      </c>
      <c r="B28" s="152">
        <v>43706.0</v>
      </c>
      <c r="C28" s="153">
        <v>43714.0</v>
      </c>
      <c r="D28" s="33" t="s">
        <v>83</v>
      </c>
      <c r="E28" s="104">
        <f t="shared" si="1"/>
        <v>31</v>
      </c>
      <c r="F28" s="104">
        <f t="shared" si="2"/>
        <v>12</v>
      </c>
      <c r="G28" s="104" t="str">
        <f t="shared" si="3"/>
        <v>Cream</v>
      </c>
      <c r="H28" s="104" t="str">
        <f t="shared" si="4"/>
        <v>Anees Broker</v>
      </c>
      <c r="I28" s="105" t="s">
        <v>254</v>
      </c>
      <c r="J28" s="106">
        <v>644.0</v>
      </c>
      <c r="K28" s="106">
        <v>65690.0</v>
      </c>
      <c r="L28" s="19"/>
      <c r="M28" s="19"/>
      <c r="N28" s="19"/>
      <c r="O28" s="107">
        <v>7000.0</v>
      </c>
      <c r="P28" s="107">
        <v>1500.0</v>
      </c>
      <c r="Q28" s="107">
        <v>3000.0</v>
      </c>
      <c r="R28" s="108"/>
      <c r="S28" s="109"/>
      <c r="T28" s="109"/>
      <c r="U28" s="109"/>
      <c r="V28" s="110">
        <v>3600.0</v>
      </c>
      <c r="W28" s="110">
        <v>4700.0</v>
      </c>
      <c r="X28" s="110"/>
      <c r="Y28" s="109"/>
      <c r="Z28" s="109"/>
      <c r="AA28" s="109"/>
      <c r="AB28" s="110" t="s">
        <v>400</v>
      </c>
      <c r="AC28" s="110">
        <v>5000.0</v>
      </c>
      <c r="AD28" s="110" t="s">
        <v>401</v>
      </c>
      <c r="AE28" s="110">
        <v>3600.0</v>
      </c>
      <c r="AF28" s="110" t="s">
        <v>402</v>
      </c>
      <c r="AG28" s="110">
        <v>6100.0</v>
      </c>
      <c r="AH28" s="111" t="s">
        <v>403</v>
      </c>
      <c r="AI28" s="112">
        <v>14000.0</v>
      </c>
      <c r="AJ28" s="113"/>
      <c r="AK28" s="114"/>
      <c r="AL28" s="114"/>
      <c r="AM28" s="113"/>
      <c r="AN28" s="112" t="s">
        <v>297</v>
      </c>
      <c r="AO28" s="112">
        <v>350.0</v>
      </c>
      <c r="AP28" s="113"/>
      <c r="AQ28" s="115"/>
      <c r="AR28" s="114"/>
      <c r="AS28" s="113"/>
      <c r="AT28" s="113"/>
      <c r="AU28" s="113"/>
      <c r="AV28" s="113"/>
      <c r="AW28" s="113"/>
      <c r="AX28" s="113"/>
      <c r="AY28" s="113"/>
      <c r="AZ28" s="113"/>
      <c r="BA28" s="113"/>
      <c r="BB28" s="113"/>
      <c r="BC28" s="113"/>
      <c r="BD28" s="113"/>
      <c r="BE28" s="113"/>
      <c r="BF28" s="180"/>
      <c r="BG28" s="181"/>
      <c r="BH28" s="182"/>
      <c r="BI28" s="120">
        <v>21720.0</v>
      </c>
      <c r="BJ28" s="121">
        <f>Q28+R28+T28+V28+W28+Z28+AC28+AE28+AG28+AI28+AL28+AO28+AR28+BI28+U28+S28</f>
        <v>62070</v>
      </c>
      <c r="BK28" s="122">
        <v>30000.0</v>
      </c>
      <c r="BL28" s="123"/>
      <c r="BM28" s="124">
        <f t="shared" si="6"/>
        <v>140000</v>
      </c>
      <c r="BN28" s="125" t="s">
        <v>59</v>
      </c>
      <c r="BO28" s="126">
        <f t="shared" si="7"/>
        <v>30000</v>
      </c>
      <c r="BP28" s="125">
        <v>36070.0</v>
      </c>
      <c r="BQ28" s="127">
        <f t="shared" si="8"/>
        <v>33000</v>
      </c>
      <c r="BR28" s="125" t="s">
        <v>47</v>
      </c>
      <c r="BS28" s="126">
        <f t="shared" si="9"/>
        <v>66070</v>
      </c>
      <c r="BT28" s="128">
        <f t="shared" si="10"/>
        <v>30000</v>
      </c>
      <c r="BU28" s="125" t="s">
        <v>47</v>
      </c>
      <c r="BV28" s="129">
        <f t="shared" si="11"/>
        <v>96070</v>
      </c>
      <c r="BW28" s="119"/>
      <c r="BX28" s="131">
        <f t="shared" si="12"/>
        <v>3000</v>
      </c>
      <c r="BY28" s="131">
        <f t="shared" si="13"/>
        <v>0</v>
      </c>
      <c r="BZ28" s="131" t="str">
        <f t="shared" si="14"/>
        <v/>
      </c>
      <c r="CA28" s="132" t="str">
        <f t="shared" si="15"/>
        <v/>
      </c>
      <c r="CB28" s="110" t="s">
        <v>404</v>
      </c>
      <c r="CC28" s="110">
        <v>13000.0</v>
      </c>
      <c r="CD28" s="109"/>
      <c r="CE28" s="109"/>
      <c r="CF28" s="133">
        <f t="shared" si="16"/>
        <v>109070</v>
      </c>
      <c r="CG28" s="133">
        <f t="shared" si="17"/>
        <v>47000</v>
      </c>
      <c r="CH28" s="119">
        <f t="shared" si="18"/>
        <v>17000</v>
      </c>
      <c r="CI28" s="109"/>
      <c r="CJ28" s="109"/>
      <c r="CK28" s="109"/>
      <c r="CL28" s="183"/>
      <c r="CM28" s="182"/>
      <c r="CN28" s="135">
        <f t="shared" si="19"/>
        <v>206000</v>
      </c>
      <c r="CO28" s="135">
        <f t="shared" si="20"/>
        <v>131260</v>
      </c>
      <c r="CP28" s="136">
        <f t="shared" si="21"/>
        <v>74740</v>
      </c>
      <c r="CQ28" s="137">
        <v>43706.0</v>
      </c>
      <c r="CR28" s="138" t="s">
        <v>280</v>
      </c>
      <c r="CS28" s="138">
        <v>25.0</v>
      </c>
      <c r="CT28" s="139" t="s">
        <v>83</v>
      </c>
      <c r="CU28" s="154" t="s">
        <v>281</v>
      </c>
      <c r="CV28" s="141"/>
      <c r="CW28" s="141"/>
      <c r="CX28" s="141"/>
      <c r="CY28" s="141"/>
      <c r="CZ28" s="165">
        <v>43655.0</v>
      </c>
      <c r="DA28" s="139">
        <v>140000.0</v>
      </c>
      <c r="DB28" s="139"/>
      <c r="DC28" s="139">
        <v>140000.0</v>
      </c>
      <c r="DD28" s="141"/>
      <c r="DE28" s="141"/>
      <c r="DF28" s="141"/>
      <c r="DG28" s="141"/>
      <c r="DH28" s="139"/>
      <c r="DI28" s="141"/>
      <c r="DJ28" s="139">
        <v>500.0</v>
      </c>
      <c r="DK28" s="141"/>
      <c r="DL28" s="139">
        <v>500.0</v>
      </c>
      <c r="DM28" s="141"/>
      <c r="DN28" s="141"/>
      <c r="DO28" s="141">
        <f t="shared" si="22"/>
        <v>0</v>
      </c>
      <c r="DP28" s="155">
        <v>43655.0</v>
      </c>
      <c r="DQ28" s="156">
        <v>43706.0</v>
      </c>
      <c r="DR28" s="139">
        <v>6.0</v>
      </c>
      <c r="DS28" s="33">
        <v>6.0</v>
      </c>
      <c r="DT28" s="33" t="s">
        <v>283</v>
      </c>
      <c r="DU28" s="163" t="s">
        <v>330</v>
      </c>
      <c r="DV28" s="33"/>
      <c r="DW28" s="33"/>
      <c r="DX28" s="33"/>
      <c r="DY28" s="33"/>
      <c r="DZ28" s="33"/>
      <c r="EA28" s="33">
        <v>36070.0</v>
      </c>
      <c r="EB28" s="33">
        <v>33000.0</v>
      </c>
      <c r="EC28" s="143"/>
      <c r="ED28" s="143"/>
      <c r="EE28" s="143"/>
      <c r="EF28" s="143"/>
      <c r="EG28" s="143"/>
      <c r="EH28" s="143"/>
      <c r="EI28" s="143"/>
      <c r="EJ28" s="143"/>
      <c r="EK28" s="143"/>
      <c r="EL28" s="143"/>
      <c r="EM28" s="143"/>
      <c r="EN28" s="33"/>
      <c r="EO28" s="143">
        <f t="shared" si="23"/>
        <v>-3070</v>
      </c>
      <c r="EP28" s="33" t="s">
        <v>405</v>
      </c>
      <c r="EQ28" s="171">
        <v>43714.0</v>
      </c>
      <c r="ER28" s="172" t="s">
        <v>406</v>
      </c>
      <c r="ES28" s="172">
        <v>12.0</v>
      </c>
      <c r="ET28" s="172" t="s">
        <v>265</v>
      </c>
      <c r="EU28" s="172" t="s">
        <v>326</v>
      </c>
      <c r="EV28" s="172"/>
      <c r="EW28" s="172"/>
      <c r="EX28" s="172"/>
      <c r="EY28" s="172"/>
      <c r="EZ28" s="172">
        <v>40000.0</v>
      </c>
      <c r="FA28" s="172">
        <v>30000.0</v>
      </c>
      <c r="FB28" s="173"/>
      <c r="FC28" s="173"/>
      <c r="FD28" s="173"/>
      <c r="FE28" s="173"/>
      <c r="FF28" s="173"/>
      <c r="FG28" s="172" t="s">
        <v>273</v>
      </c>
      <c r="FH28" s="173"/>
      <c r="FI28" s="172"/>
      <c r="FJ28" s="172">
        <v>3000.0</v>
      </c>
      <c r="FK28" s="173"/>
      <c r="FL28" s="173"/>
      <c r="FM28" s="173"/>
      <c r="FN28" s="173"/>
      <c r="FO28" s="173"/>
      <c r="FP28" s="173"/>
      <c r="FQ28" s="173"/>
      <c r="FR28" s="172" t="s">
        <v>407</v>
      </c>
    </row>
    <row r="29">
      <c r="A29" s="101" t="s">
        <v>27</v>
      </c>
      <c r="B29" s="152">
        <v>43706.0</v>
      </c>
      <c r="C29" s="153">
        <v>43714.0</v>
      </c>
      <c r="D29" s="33" t="s">
        <v>57</v>
      </c>
      <c r="E29" s="104">
        <f t="shared" si="1"/>
        <v>30</v>
      </c>
      <c r="F29" s="104">
        <f t="shared" si="2"/>
        <v>13</v>
      </c>
      <c r="G29" s="104" t="str">
        <f t="shared" si="3"/>
        <v>Medicine</v>
      </c>
      <c r="H29" s="104" t="str">
        <f t="shared" si="4"/>
        <v>Mani Khattak</v>
      </c>
      <c r="I29" s="105" t="s">
        <v>254</v>
      </c>
      <c r="J29" s="106">
        <v>540.0</v>
      </c>
      <c r="K29" s="106">
        <v>55080.0</v>
      </c>
      <c r="L29" s="19"/>
      <c r="M29" s="19"/>
      <c r="N29" s="19"/>
      <c r="O29" s="107">
        <v>7000.0</v>
      </c>
      <c r="P29" s="107">
        <v>1500.0</v>
      </c>
      <c r="Q29" s="107">
        <v>3000.0</v>
      </c>
      <c r="R29" s="148">
        <v>150000.0</v>
      </c>
      <c r="S29" s="109"/>
      <c r="T29" s="109"/>
      <c r="U29" s="109"/>
      <c r="V29" s="110">
        <v>1300.0</v>
      </c>
      <c r="W29" s="110">
        <v>5500.0</v>
      </c>
      <c r="X29" s="110"/>
      <c r="Y29" s="110" t="s">
        <v>342</v>
      </c>
      <c r="Z29" s="110">
        <v>1000.0</v>
      </c>
      <c r="AA29" s="110">
        <v>500.0</v>
      </c>
      <c r="AB29" s="109"/>
      <c r="AC29" s="109"/>
      <c r="AD29" s="184" t="s">
        <v>276</v>
      </c>
      <c r="AE29" s="185">
        <v>1000.0</v>
      </c>
      <c r="AF29" s="185" t="s">
        <v>408</v>
      </c>
      <c r="AG29" s="185">
        <v>300.0</v>
      </c>
      <c r="AH29" s="116"/>
      <c r="AI29" s="114"/>
      <c r="AJ29" s="113"/>
      <c r="AK29" s="114"/>
      <c r="AL29" s="114"/>
      <c r="AM29" s="113"/>
      <c r="AN29" s="114"/>
      <c r="AO29" s="114"/>
      <c r="AP29" s="113"/>
      <c r="AQ29" s="115"/>
      <c r="AR29" s="114"/>
      <c r="AS29" s="113"/>
      <c r="AT29" s="113"/>
      <c r="AU29" s="113"/>
      <c r="AV29" s="113"/>
      <c r="AW29" s="113"/>
      <c r="AX29" s="113"/>
      <c r="AY29" s="113"/>
      <c r="AZ29" s="113"/>
      <c r="BA29" s="113"/>
      <c r="BB29" s="113"/>
      <c r="BC29" s="113"/>
      <c r="BD29" s="113"/>
      <c r="BE29" s="113"/>
      <c r="BF29" s="119"/>
      <c r="BG29" s="119"/>
      <c r="BH29" s="119"/>
      <c r="BI29" s="120">
        <v>21000.0</v>
      </c>
      <c r="BJ29" s="186">
        <f>Q29+R29+T29+V29+W29+Z29+AC29+AE29+AG29+AI29+AL29+AO29+AR29+BI29+U29+X29</f>
        <v>183100</v>
      </c>
      <c r="BK29" s="122">
        <v>30000.0</v>
      </c>
      <c r="BL29" s="149">
        <v>169000.0</v>
      </c>
      <c r="BM29" s="124">
        <f t="shared" si="6"/>
        <v>165000</v>
      </c>
      <c r="BN29" s="125" t="s">
        <v>47</v>
      </c>
      <c r="BO29" s="126">
        <f t="shared" si="7"/>
        <v>199000</v>
      </c>
      <c r="BP29" s="119"/>
      <c r="BQ29" s="127" t="str">
        <f t="shared" si="8"/>
        <v/>
      </c>
      <c r="BR29" s="119"/>
      <c r="BS29" s="126">
        <f t="shared" si="9"/>
        <v>199000</v>
      </c>
      <c r="BT29" s="128">
        <f t="shared" si="10"/>
        <v>43000</v>
      </c>
      <c r="BU29" s="125" t="s">
        <v>59</v>
      </c>
      <c r="BV29" s="129">
        <f t="shared" si="11"/>
        <v>199000</v>
      </c>
      <c r="BW29" s="119"/>
      <c r="BX29" s="131">
        <f t="shared" si="12"/>
        <v>2000</v>
      </c>
      <c r="BY29" s="131">
        <f t="shared" si="13"/>
        <v>0</v>
      </c>
      <c r="BZ29" s="131" t="str">
        <f t="shared" si="14"/>
        <v/>
      </c>
      <c r="CA29" s="132" t="str">
        <f t="shared" si="15"/>
        <v/>
      </c>
      <c r="CB29" s="119"/>
      <c r="CC29" s="119"/>
      <c r="CD29" s="125" t="s">
        <v>409</v>
      </c>
      <c r="CE29" s="125">
        <v>5900.0</v>
      </c>
      <c r="CF29" s="133">
        <f t="shared" si="16"/>
        <v>199000</v>
      </c>
      <c r="CG29" s="133">
        <f t="shared" si="17"/>
        <v>10000</v>
      </c>
      <c r="CH29" s="119">
        <f t="shared" si="18"/>
        <v>-20000</v>
      </c>
      <c r="CI29" s="119"/>
      <c r="CJ29" s="119"/>
      <c r="CK29" s="119"/>
      <c r="CL29" s="134"/>
      <c r="CM29" s="119"/>
      <c r="CN29" s="135">
        <f t="shared" si="19"/>
        <v>210000</v>
      </c>
      <c r="CO29" s="135">
        <f t="shared" si="20"/>
        <v>96180</v>
      </c>
      <c r="CP29" s="136">
        <f t="shared" si="21"/>
        <v>113820</v>
      </c>
      <c r="CQ29" s="137">
        <v>43706.0</v>
      </c>
      <c r="CR29" s="138" t="s">
        <v>260</v>
      </c>
      <c r="CS29" s="138">
        <v>30.0</v>
      </c>
      <c r="CT29" s="139" t="s">
        <v>57</v>
      </c>
      <c r="CU29" s="140" t="s">
        <v>410</v>
      </c>
      <c r="CV29" s="141"/>
      <c r="CW29" s="141"/>
      <c r="CX29" s="141"/>
      <c r="CY29" s="141"/>
      <c r="CZ29" s="141"/>
      <c r="DA29" s="139">
        <v>169000.0</v>
      </c>
      <c r="DB29" s="139"/>
      <c r="DC29" s="139">
        <v>165000.0</v>
      </c>
      <c r="DD29" s="141"/>
      <c r="DE29" s="139">
        <v>4000.0</v>
      </c>
      <c r="DF29" s="141"/>
      <c r="DG29" s="141"/>
      <c r="DH29" s="141"/>
      <c r="DI29" s="141"/>
      <c r="DJ29" s="141"/>
      <c r="DK29" s="141"/>
      <c r="DL29" s="141"/>
      <c r="DM29" s="141"/>
      <c r="DN29" s="141"/>
      <c r="DO29" s="141">
        <f t="shared" si="22"/>
        <v>0</v>
      </c>
      <c r="DP29" s="138" t="s">
        <v>354</v>
      </c>
      <c r="DQ29" s="142"/>
      <c r="DR29" s="141"/>
      <c r="DS29" s="143"/>
      <c r="DT29" s="143"/>
      <c r="DU29" s="143"/>
      <c r="DV29" s="143"/>
      <c r="DW29" s="143"/>
      <c r="DX29" s="143"/>
      <c r="DY29" s="143"/>
      <c r="DZ29" s="143"/>
      <c r="EA29" s="143"/>
      <c r="EB29" s="143"/>
      <c r="EC29" s="143"/>
      <c r="ED29" s="143"/>
      <c r="EE29" s="143"/>
      <c r="EF29" s="143"/>
      <c r="EG29" s="143"/>
      <c r="EH29" s="143"/>
      <c r="EI29" s="143"/>
      <c r="EJ29" s="143"/>
      <c r="EK29" s="143"/>
      <c r="EL29" s="143"/>
      <c r="EM29" s="143"/>
      <c r="EN29" s="143"/>
      <c r="EO29" s="143">
        <f t="shared" si="23"/>
        <v>0</v>
      </c>
      <c r="EP29" s="143"/>
      <c r="EQ29" s="171">
        <v>43714.0</v>
      </c>
      <c r="ER29" s="172" t="s">
        <v>321</v>
      </c>
      <c r="ES29" s="172">
        <v>13.0</v>
      </c>
      <c r="ET29" s="172" t="s">
        <v>265</v>
      </c>
      <c r="EU29" s="172" t="s">
        <v>411</v>
      </c>
      <c r="EV29" s="172"/>
      <c r="EW29" s="172"/>
      <c r="EX29" s="172"/>
      <c r="EY29" s="172"/>
      <c r="EZ29" s="172">
        <v>48900.0</v>
      </c>
      <c r="FA29" s="172">
        <v>43000.0</v>
      </c>
      <c r="FB29" s="173"/>
      <c r="FC29" s="173"/>
      <c r="FD29" s="173"/>
      <c r="FE29" s="173"/>
      <c r="FF29" s="173"/>
      <c r="FG29" s="172" t="s">
        <v>303</v>
      </c>
      <c r="FH29" s="173"/>
      <c r="FI29" s="172"/>
      <c r="FJ29" s="172">
        <v>2000.0</v>
      </c>
      <c r="FK29" s="173"/>
      <c r="FL29" s="173"/>
      <c r="FM29" s="173"/>
      <c r="FN29" s="173"/>
      <c r="FO29" s="173"/>
      <c r="FP29" s="173"/>
      <c r="FQ29" s="173"/>
      <c r="FR29" s="187">
        <v>43808.0</v>
      </c>
    </row>
    <row r="30">
      <c r="A30" s="101" t="s">
        <v>38</v>
      </c>
      <c r="B30" s="102">
        <v>43706.0</v>
      </c>
      <c r="C30" s="103">
        <v>43714.0</v>
      </c>
      <c r="D30" s="33" t="s">
        <v>57</v>
      </c>
      <c r="E30" s="104">
        <f t="shared" si="1"/>
        <v>30</v>
      </c>
      <c r="F30" s="104">
        <f t="shared" si="2"/>
        <v>15</v>
      </c>
      <c r="G30" s="104" t="str">
        <f t="shared" si="3"/>
        <v>Sheets</v>
      </c>
      <c r="H30" s="104" t="str">
        <f t="shared" si="4"/>
        <v>Gujranawala Broker</v>
      </c>
      <c r="I30" s="105" t="s">
        <v>254</v>
      </c>
      <c r="J30" s="106">
        <v>572.4</v>
      </c>
      <c r="K30" s="106">
        <v>58390.0</v>
      </c>
      <c r="L30" s="19"/>
      <c r="M30" s="19"/>
      <c r="N30" s="19"/>
      <c r="O30" s="107">
        <v>7000.0</v>
      </c>
      <c r="P30" s="107">
        <v>1500.0</v>
      </c>
      <c r="Q30" s="107">
        <v>3000.0</v>
      </c>
      <c r="R30" s="148">
        <v>130000.0</v>
      </c>
      <c r="S30" s="109"/>
      <c r="T30" s="109"/>
      <c r="U30" s="109"/>
      <c r="V30" s="110"/>
      <c r="W30" s="110">
        <v>4700.0</v>
      </c>
      <c r="X30" s="110"/>
      <c r="Y30" s="109"/>
      <c r="Z30" s="109"/>
      <c r="AA30" s="109"/>
      <c r="AB30" s="109"/>
      <c r="AC30" s="109"/>
      <c r="AD30" s="110" t="s">
        <v>412</v>
      </c>
      <c r="AE30" s="110">
        <v>1000.0</v>
      </c>
      <c r="AF30" s="110" t="s">
        <v>413</v>
      </c>
      <c r="AG30" s="110">
        <v>1000.0</v>
      </c>
      <c r="AH30" s="111" t="s">
        <v>414</v>
      </c>
      <c r="AI30" s="112">
        <v>14000.0</v>
      </c>
      <c r="AJ30" s="113"/>
      <c r="AK30" s="114"/>
      <c r="AL30" s="114"/>
      <c r="AM30" s="113"/>
      <c r="AN30" s="114"/>
      <c r="AO30" s="114"/>
      <c r="AP30" s="113"/>
      <c r="AQ30" s="115"/>
      <c r="AR30" s="114"/>
      <c r="AS30" s="113"/>
      <c r="AT30" s="113"/>
      <c r="AU30" s="113"/>
      <c r="AV30" s="113"/>
      <c r="AW30" s="113"/>
      <c r="AX30" s="113"/>
      <c r="AY30" s="113"/>
      <c r="AZ30" s="113"/>
      <c r="BA30" s="113"/>
      <c r="BB30" s="188" t="s">
        <v>415</v>
      </c>
      <c r="BC30" s="189">
        <v>12000.0</v>
      </c>
      <c r="BD30" s="113"/>
      <c r="BE30" s="113"/>
      <c r="BF30" s="119"/>
      <c r="BG30" s="119"/>
      <c r="BH30" s="119"/>
      <c r="BI30" s="120">
        <v>21300.0</v>
      </c>
      <c r="BJ30" s="121">
        <f t="shared" ref="BJ30:BJ32" si="29">Q30+R30+T30+V30+W30+Z30+AC30+AE30+AG30+AI30+AL30+AO30+AR30+BI30+BG30+X30+U30</f>
        <v>175000</v>
      </c>
      <c r="BK30" s="122">
        <v>30000.0</v>
      </c>
      <c r="BL30" s="149">
        <v>169000.0</v>
      </c>
      <c r="BM30" s="124">
        <f t="shared" si="6"/>
        <v>165000</v>
      </c>
      <c r="BN30" s="125" t="s">
        <v>47</v>
      </c>
      <c r="BO30" s="126">
        <f t="shared" si="7"/>
        <v>199000</v>
      </c>
      <c r="BP30" s="119"/>
      <c r="BQ30" s="127" t="str">
        <f t="shared" si="8"/>
        <v/>
      </c>
      <c r="BR30" s="119"/>
      <c r="BS30" s="126">
        <f t="shared" si="9"/>
        <v>199000</v>
      </c>
      <c r="BT30" s="128">
        <f t="shared" si="10"/>
        <v>34000</v>
      </c>
      <c r="BU30" s="125" t="s">
        <v>47</v>
      </c>
      <c r="BV30" s="129">
        <f t="shared" si="11"/>
        <v>233000</v>
      </c>
      <c r="BW30" s="119"/>
      <c r="BX30" s="131">
        <f t="shared" si="12"/>
        <v>0</v>
      </c>
      <c r="BY30" s="131">
        <f t="shared" si="13"/>
        <v>0</v>
      </c>
      <c r="BZ30" s="131" t="str">
        <f t="shared" si="14"/>
        <v/>
      </c>
      <c r="CA30" s="132" t="str">
        <f t="shared" si="15"/>
        <v/>
      </c>
      <c r="CB30" s="119"/>
      <c r="CC30" s="119"/>
      <c r="CD30" s="119"/>
      <c r="CE30" s="119"/>
      <c r="CF30" s="133">
        <f t="shared" si="16"/>
        <v>233000</v>
      </c>
      <c r="CG30" s="133">
        <f t="shared" si="17"/>
        <v>58000</v>
      </c>
      <c r="CH30" s="119">
        <f t="shared" si="18"/>
        <v>28000</v>
      </c>
      <c r="CI30" s="109"/>
      <c r="CJ30" s="109"/>
      <c r="CK30" s="109"/>
      <c r="CL30" s="190">
        <v>7000.0</v>
      </c>
      <c r="CM30" s="182"/>
      <c r="CN30" s="135">
        <f t="shared" si="19"/>
        <v>206000</v>
      </c>
      <c r="CO30" s="135">
        <f t="shared" si="20"/>
        <v>123890</v>
      </c>
      <c r="CP30" s="136">
        <f t="shared" si="21"/>
        <v>82110</v>
      </c>
      <c r="CQ30" s="137">
        <v>43706.0</v>
      </c>
      <c r="CR30" s="138" t="s">
        <v>260</v>
      </c>
      <c r="CS30" s="138">
        <v>30.0</v>
      </c>
      <c r="CT30" s="139" t="s">
        <v>57</v>
      </c>
      <c r="CU30" s="140" t="s">
        <v>410</v>
      </c>
      <c r="CV30" s="141"/>
      <c r="CW30" s="141"/>
      <c r="CX30" s="141"/>
      <c r="CY30" s="141"/>
      <c r="CZ30" s="141"/>
      <c r="DA30" s="139">
        <v>169000.0</v>
      </c>
      <c r="DB30" s="139"/>
      <c r="DC30" s="139">
        <v>165000.0</v>
      </c>
      <c r="DD30" s="141"/>
      <c r="DE30" s="139">
        <v>4000.0</v>
      </c>
      <c r="DF30" s="141"/>
      <c r="DG30" s="141"/>
      <c r="DH30" s="141"/>
      <c r="DI30" s="141"/>
      <c r="DJ30" s="141"/>
      <c r="DK30" s="141"/>
      <c r="DL30" s="141"/>
      <c r="DM30" s="141"/>
      <c r="DN30" s="141"/>
      <c r="DO30" s="141">
        <f t="shared" si="22"/>
        <v>0</v>
      </c>
      <c r="DP30" s="138" t="s">
        <v>416</v>
      </c>
      <c r="DQ30" s="142"/>
      <c r="DR30" s="141"/>
      <c r="DS30" s="143"/>
      <c r="DT30" s="143"/>
      <c r="DU30" s="143"/>
      <c r="DV30" s="143"/>
      <c r="DW30" s="143"/>
      <c r="DX30" s="143"/>
      <c r="DY30" s="143"/>
      <c r="DZ30" s="143"/>
      <c r="EA30" s="143"/>
      <c r="EB30" s="143"/>
      <c r="EC30" s="143"/>
      <c r="ED30" s="143"/>
      <c r="EE30" s="143"/>
      <c r="EF30" s="143"/>
      <c r="EG30" s="143"/>
      <c r="EH30" s="143"/>
      <c r="EI30" s="143"/>
      <c r="EJ30" s="143"/>
      <c r="EK30" s="143"/>
      <c r="EL30" s="143"/>
      <c r="EM30" s="143"/>
      <c r="EN30" s="143"/>
      <c r="EO30" s="143">
        <f t="shared" si="23"/>
        <v>0</v>
      </c>
      <c r="EP30" s="143"/>
      <c r="EQ30" s="171">
        <v>43714.0</v>
      </c>
      <c r="ER30" s="172" t="s">
        <v>417</v>
      </c>
      <c r="ES30" s="172">
        <v>15.0</v>
      </c>
      <c r="ET30" s="172" t="s">
        <v>265</v>
      </c>
      <c r="EU30" s="161" t="s">
        <v>293</v>
      </c>
      <c r="EV30" s="173"/>
      <c r="EW30" s="173"/>
      <c r="EX30" s="173"/>
      <c r="EY30" s="172"/>
      <c r="EZ30" s="172">
        <v>34000.0</v>
      </c>
      <c r="FA30" s="172">
        <v>34000.0</v>
      </c>
      <c r="FB30" s="173"/>
      <c r="FC30" s="173"/>
      <c r="FD30" s="173"/>
      <c r="FE30" s="173"/>
      <c r="FF30" s="173"/>
      <c r="FG30" s="172" t="s">
        <v>273</v>
      </c>
      <c r="FH30" s="173"/>
      <c r="FI30" s="173"/>
      <c r="FJ30" s="173"/>
      <c r="FK30" s="173"/>
      <c r="FL30" s="173"/>
      <c r="FM30" s="173"/>
      <c r="FN30" s="173"/>
      <c r="FO30" s="173"/>
      <c r="FP30" s="173"/>
      <c r="FQ30" s="173"/>
      <c r="FR30" s="191">
        <v>43655.0</v>
      </c>
    </row>
    <row r="31">
      <c r="A31" s="101" t="s">
        <v>26</v>
      </c>
      <c r="B31" s="152">
        <v>43707.0</v>
      </c>
      <c r="C31" s="153">
        <v>43713.0</v>
      </c>
      <c r="D31" s="33" t="s">
        <v>68</v>
      </c>
      <c r="E31" s="104">
        <f t="shared" si="1"/>
        <v>17</v>
      </c>
      <c r="F31" s="104">
        <f t="shared" si="2"/>
        <v>15</v>
      </c>
      <c r="G31" s="104" t="str">
        <f t="shared" si="3"/>
        <v>Medicine</v>
      </c>
      <c r="H31" s="104" t="str">
        <f t="shared" si="4"/>
        <v>Anees Broker</v>
      </c>
      <c r="I31" s="105" t="s">
        <v>254</v>
      </c>
      <c r="J31" s="106">
        <v>581.0</v>
      </c>
      <c r="K31" s="106">
        <v>59270.0</v>
      </c>
      <c r="L31" s="19"/>
      <c r="M31" s="19"/>
      <c r="N31" s="19"/>
      <c r="O31" s="107">
        <v>7000.0</v>
      </c>
      <c r="P31" s="107">
        <v>1500.0</v>
      </c>
      <c r="Q31" s="107">
        <v>3000.0</v>
      </c>
      <c r="R31" s="108"/>
      <c r="S31" s="109"/>
      <c r="T31" s="109"/>
      <c r="U31" s="109"/>
      <c r="V31" s="110">
        <v>1500.0</v>
      </c>
      <c r="W31" s="110">
        <v>4900.0</v>
      </c>
      <c r="X31" s="110"/>
      <c r="Y31" s="109"/>
      <c r="Z31" s="109"/>
      <c r="AA31" s="109"/>
      <c r="AB31" s="110" t="s">
        <v>392</v>
      </c>
      <c r="AC31" s="110">
        <v>3000.0</v>
      </c>
      <c r="AD31" s="110" t="s">
        <v>323</v>
      </c>
      <c r="AE31" s="110">
        <v>500.0</v>
      </c>
      <c r="AF31" s="109"/>
      <c r="AG31" s="109"/>
      <c r="AH31" s="111" t="s">
        <v>418</v>
      </c>
      <c r="AI31" s="112">
        <v>14000.0</v>
      </c>
      <c r="AJ31" s="113"/>
      <c r="AK31" s="114"/>
      <c r="AL31" s="114"/>
      <c r="AM31" s="113"/>
      <c r="AN31" s="114"/>
      <c r="AO31" s="114"/>
      <c r="AP31" s="113"/>
      <c r="AQ31" s="115"/>
      <c r="AR31" s="114"/>
      <c r="AS31" s="113"/>
      <c r="AT31" s="113"/>
      <c r="AU31" s="113"/>
      <c r="AV31" s="113"/>
      <c r="AW31" s="113"/>
      <c r="AX31" s="113"/>
      <c r="AY31" s="113"/>
      <c r="AZ31" s="113"/>
      <c r="BA31" s="113"/>
      <c r="BB31" s="113"/>
      <c r="BC31" s="113"/>
      <c r="BD31" s="113"/>
      <c r="BE31" s="113"/>
      <c r="BF31" s="119"/>
      <c r="BG31" s="119"/>
      <c r="BH31" s="119"/>
      <c r="BI31" s="120">
        <v>17100.0</v>
      </c>
      <c r="BJ31" s="121">
        <f t="shared" si="29"/>
        <v>44000</v>
      </c>
      <c r="BK31" s="122">
        <v>30000.0</v>
      </c>
      <c r="BL31" s="123"/>
      <c r="BM31" s="124">
        <f t="shared" si="6"/>
        <v>103000</v>
      </c>
      <c r="BN31" s="125" t="s">
        <v>59</v>
      </c>
      <c r="BO31" s="126">
        <f t="shared" si="7"/>
        <v>30000</v>
      </c>
      <c r="BP31" s="119"/>
      <c r="BQ31" s="127" t="str">
        <f t="shared" si="8"/>
        <v/>
      </c>
      <c r="BR31" s="125" t="s">
        <v>47</v>
      </c>
      <c r="BS31" s="126">
        <f t="shared" si="9"/>
        <v>30000</v>
      </c>
      <c r="BT31" s="128">
        <f t="shared" si="10"/>
        <v>27000</v>
      </c>
      <c r="BU31" s="125" t="s">
        <v>59</v>
      </c>
      <c r="BV31" s="129">
        <f t="shared" si="11"/>
        <v>30000</v>
      </c>
      <c r="BW31" s="119"/>
      <c r="BX31" s="131">
        <f t="shared" si="12"/>
        <v>0</v>
      </c>
      <c r="BY31" s="131">
        <f t="shared" si="13"/>
        <v>0</v>
      </c>
      <c r="BZ31" s="131" t="str">
        <f t="shared" si="14"/>
        <v/>
      </c>
      <c r="CA31" s="132" t="str">
        <f t="shared" si="15"/>
        <v/>
      </c>
      <c r="CB31" s="125" t="s">
        <v>419</v>
      </c>
      <c r="CC31" s="125">
        <v>35000.0</v>
      </c>
      <c r="CD31" s="119"/>
      <c r="CE31" s="119"/>
      <c r="CF31" s="133">
        <f t="shared" si="16"/>
        <v>65000</v>
      </c>
      <c r="CG31" s="133">
        <f t="shared" si="17"/>
        <v>21000</v>
      </c>
      <c r="CH31" s="119">
        <f t="shared" si="18"/>
        <v>-9000</v>
      </c>
      <c r="CI31" s="119"/>
      <c r="CJ31" s="119"/>
      <c r="CK31" s="119"/>
      <c r="CL31" s="134"/>
      <c r="CM31" s="119"/>
      <c r="CN31" s="135">
        <f t="shared" si="19"/>
        <v>130000</v>
      </c>
      <c r="CO31" s="135">
        <f t="shared" si="20"/>
        <v>108770</v>
      </c>
      <c r="CP31" s="136">
        <f t="shared" si="21"/>
        <v>21230</v>
      </c>
      <c r="CQ31" s="137">
        <v>43707.0</v>
      </c>
      <c r="CR31" s="138" t="s">
        <v>260</v>
      </c>
      <c r="CS31" s="138">
        <v>17.0</v>
      </c>
      <c r="CT31" s="139" t="s">
        <v>68</v>
      </c>
      <c r="CU31" s="140" t="s">
        <v>420</v>
      </c>
      <c r="CV31" s="141"/>
      <c r="CW31" s="141"/>
      <c r="CX31" s="139">
        <v>0.0</v>
      </c>
      <c r="CY31" s="141"/>
      <c r="CZ31" s="139" t="s">
        <v>421</v>
      </c>
      <c r="DA31" s="139">
        <v>103000.0</v>
      </c>
      <c r="DB31" s="139"/>
      <c r="DC31" s="139">
        <v>103000.0</v>
      </c>
      <c r="DD31" s="141"/>
      <c r="DE31" s="141"/>
      <c r="DF31" s="141"/>
      <c r="DG31" s="141"/>
      <c r="DH31" s="141"/>
      <c r="DI31" s="141"/>
      <c r="DJ31" s="141"/>
      <c r="DK31" s="141"/>
      <c r="DL31" s="141"/>
      <c r="DM31" s="141"/>
      <c r="DN31" s="141"/>
      <c r="DO31" s="141">
        <f t="shared" si="22"/>
        <v>0</v>
      </c>
      <c r="DP31" s="138" t="s">
        <v>263</v>
      </c>
      <c r="DQ31" s="142"/>
      <c r="DR31" s="141"/>
      <c r="DS31" s="143"/>
      <c r="DT31" s="143"/>
      <c r="DU31" s="143"/>
      <c r="DV31" s="143"/>
      <c r="DW31" s="143"/>
      <c r="DX31" s="143"/>
      <c r="DY31" s="143"/>
      <c r="DZ31" s="143"/>
      <c r="EA31" s="143"/>
      <c r="EB31" s="143"/>
      <c r="EC31" s="143"/>
      <c r="ED31" s="143"/>
      <c r="EE31" s="143"/>
      <c r="EF31" s="143"/>
      <c r="EG31" s="143"/>
      <c r="EH31" s="143"/>
      <c r="EI31" s="143"/>
      <c r="EJ31" s="143"/>
      <c r="EK31" s="143"/>
      <c r="EL31" s="143"/>
      <c r="EM31" s="143"/>
      <c r="EN31" s="143"/>
      <c r="EO31" s="143">
        <f t="shared" si="23"/>
        <v>0</v>
      </c>
      <c r="EP31" s="143"/>
      <c r="EQ31" s="171">
        <v>43712.0</v>
      </c>
      <c r="ER31" s="172" t="s">
        <v>321</v>
      </c>
      <c r="ES31" s="172">
        <v>15.0</v>
      </c>
      <c r="ET31" s="172" t="s">
        <v>265</v>
      </c>
      <c r="EU31" s="172" t="s">
        <v>326</v>
      </c>
      <c r="EV31" s="192"/>
      <c r="EW31" s="192"/>
      <c r="EX31" s="192"/>
      <c r="EY31" s="192"/>
      <c r="EZ31" s="172">
        <v>30000.0</v>
      </c>
      <c r="FA31" s="172">
        <v>27000.0</v>
      </c>
      <c r="FB31" s="192"/>
      <c r="FC31" s="192"/>
      <c r="FD31" s="192"/>
      <c r="FE31" s="192"/>
      <c r="FF31" s="192"/>
      <c r="FG31" s="172" t="s">
        <v>303</v>
      </c>
      <c r="FH31" s="192"/>
      <c r="FI31" s="192"/>
      <c r="FJ31" s="192"/>
      <c r="FK31" s="192"/>
      <c r="FL31" s="192"/>
      <c r="FM31" s="192"/>
      <c r="FN31" s="192"/>
      <c r="FO31" s="192"/>
      <c r="FP31" s="192"/>
      <c r="FQ31" s="192"/>
      <c r="FR31" s="187">
        <v>43778.0</v>
      </c>
    </row>
    <row r="32">
      <c r="A32" s="101" t="s">
        <v>21</v>
      </c>
      <c r="B32" s="152">
        <v>43707.0</v>
      </c>
      <c r="C32" s="153">
        <v>43713.0</v>
      </c>
      <c r="D32" s="33" t="s">
        <v>68</v>
      </c>
      <c r="E32" s="104">
        <f t="shared" si="1"/>
        <v>25</v>
      </c>
      <c r="F32" s="104">
        <f t="shared" si="2"/>
        <v>14</v>
      </c>
      <c r="G32" s="104" t="str">
        <f t="shared" si="3"/>
        <v>Milk</v>
      </c>
      <c r="H32" s="104" t="str">
        <f t="shared" si="4"/>
        <v>Asif</v>
      </c>
      <c r="I32" s="105" t="s">
        <v>254</v>
      </c>
      <c r="J32" s="106">
        <v>572.0</v>
      </c>
      <c r="K32" s="106">
        <v>58350.0</v>
      </c>
      <c r="L32" s="19"/>
      <c r="M32" s="19"/>
      <c r="N32" s="19"/>
      <c r="O32" s="107">
        <v>7000.0</v>
      </c>
      <c r="P32" s="107">
        <v>1500.0</v>
      </c>
      <c r="Q32" s="107">
        <v>3000.0</v>
      </c>
      <c r="R32" s="148">
        <v>130000.0</v>
      </c>
      <c r="S32" s="109"/>
      <c r="T32" s="109"/>
      <c r="U32" s="109"/>
      <c r="V32" s="110">
        <v>850.0</v>
      </c>
      <c r="W32" s="110">
        <v>4300.0</v>
      </c>
      <c r="X32" s="110"/>
      <c r="Y32" s="109"/>
      <c r="Z32" s="109"/>
      <c r="AA32" s="109"/>
      <c r="AB32" s="109"/>
      <c r="AC32" s="109"/>
      <c r="AD32" s="110" t="s">
        <v>323</v>
      </c>
      <c r="AE32" s="110">
        <v>500.0</v>
      </c>
      <c r="AF32" s="109"/>
      <c r="AG32" s="109"/>
      <c r="AH32" s="116"/>
      <c r="AI32" s="114"/>
      <c r="AJ32" s="113"/>
      <c r="AK32" s="114"/>
      <c r="AL32" s="114"/>
      <c r="AM32" s="113"/>
      <c r="AN32" s="114"/>
      <c r="AO32" s="114"/>
      <c r="AP32" s="113"/>
      <c r="AQ32" s="115"/>
      <c r="AR32" s="114"/>
      <c r="AS32" s="113"/>
      <c r="AT32" s="113"/>
      <c r="AU32" s="113"/>
      <c r="AV32" s="113"/>
      <c r="AW32" s="113"/>
      <c r="AX32" s="113"/>
      <c r="AY32" s="113"/>
      <c r="AZ32" s="113"/>
      <c r="BA32" s="113"/>
      <c r="BB32" s="113"/>
      <c r="BC32" s="113"/>
      <c r="BD32" s="113"/>
      <c r="BE32" s="113"/>
      <c r="BF32" s="119"/>
      <c r="BG32" s="119"/>
      <c r="BH32" s="119"/>
      <c r="BI32" s="120">
        <v>16850.0</v>
      </c>
      <c r="BJ32" s="121">
        <f t="shared" si="29"/>
        <v>155500</v>
      </c>
      <c r="BK32" s="122">
        <v>30000.0</v>
      </c>
      <c r="BL32" s="149">
        <v>152000.0</v>
      </c>
      <c r="BM32" s="124">
        <f t="shared" si="6"/>
        <v>140000</v>
      </c>
      <c r="BN32" s="125" t="s">
        <v>47</v>
      </c>
      <c r="BO32" s="126">
        <f t="shared" si="7"/>
        <v>182000</v>
      </c>
      <c r="BP32" s="119"/>
      <c r="BQ32" s="127" t="str">
        <f t="shared" si="8"/>
        <v/>
      </c>
      <c r="BR32" s="119"/>
      <c r="BS32" s="126">
        <f t="shared" si="9"/>
        <v>182000</v>
      </c>
      <c r="BT32" s="128">
        <f t="shared" si="10"/>
        <v>22000</v>
      </c>
      <c r="BU32" s="125" t="s">
        <v>59</v>
      </c>
      <c r="BV32" s="129">
        <f t="shared" si="11"/>
        <v>182000</v>
      </c>
      <c r="BW32" s="119"/>
      <c r="BX32" s="131">
        <f t="shared" si="12"/>
        <v>0</v>
      </c>
      <c r="BY32" s="131">
        <f t="shared" si="13"/>
        <v>0</v>
      </c>
      <c r="BZ32" s="131" t="str">
        <f t="shared" si="14"/>
        <v/>
      </c>
      <c r="CA32" s="132" t="str">
        <f t="shared" si="15"/>
        <v/>
      </c>
      <c r="CB32" s="119"/>
      <c r="CC32" s="119"/>
      <c r="CD32" s="119"/>
      <c r="CE32" s="119"/>
      <c r="CF32" s="133">
        <f t="shared" si="16"/>
        <v>182000</v>
      </c>
      <c r="CG32" s="133">
        <f t="shared" si="17"/>
        <v>26500</v>
      </c>
      <c r="CH32" s="119">
        <f t="shared" si="18"/>
        <v>-3500</v>
      </c>
      <c r="CI32" s="119"/>
      <c r="CJ32" s="119"/>
      <c r="CK32" s="119"/>
      <c r="CL32" s="134"/>
      <c r="CM32" s="119"/>
      <c r="CN32" s="135">
        <f t="shared" si="19"/>
        <v>162000</v>
      </c>
      <c r="CO32" s="135">
        <f t="shared" si="20"/>
        <v>92350</v>
      </c>
      <c r="CP32" s="136">
        <f t="shared" si="21"/>
        <v>69650</v>
      </c>
      <c r="CQ32" s="137">
        <v>43707.0</v>
      </c>
      <c r="CR32" s="138" t="s">
        <v>260</v>
      </c>
      <c r="CS32" s="138">
        <v>25.0</v>
      </c>
      <c r="CT32" s="139" t="s">
        <v>68</v>
      </c>
      <c r="CU32" s="140" t="s">
        <v>422</v>
      </c>
      <c r="CV32" s="141"/>
      <c r="CW32" s="141"/>
      <c r="CX32" s="141"/>
      <c r="CY32" s="141"/>
      <c r="CZ32" s="141"/>
      <c r="DA32" s="139">
        <v>152000.0</v>
      </c>
      <c r="DB32" s="139"/>
      <c r="DC32" s="139">
        <v>140000.0</v>
      </c>
      <c r="DD32" s="141"/>
      <c r="DE32" s="139">
        <v>12000.0</v>
      </c>
      <c r="DF32" s="141"/>
      <c r="DG32" s="141"/>
      <c r="DH32" s="141"/>
      <c r="DI32" s="141"/>
      <c r="DJ32" s="141"/>
      <c r="DK32" s="141"/>
      <c r="DL32" s="141"/>
      <c r="DM32" s="141"/>
      <c r="DN32" s="141"/>
      <c r="DO32" s="141">
        <f t="shared" si="22"/>
        <v>0</v>
      </c>
      <c r="DP32" s="138" t="s">
        <v>407</v>
      </c>
      <c r="DQ32" s="142"/>
      <c r="DR32" s="141"/>
      <c r="DS32" s="143"/>
      <c r="DT32" s="143"/>
      <c r="DU32" s="143"/>
      <c r="DV32" s="143"/>
      <c r="DW32" s="143"/>
      <c r="DX32" s="143"/>
      <c r="DY32" s="143"/>
      <c r="DZ32" s="143"/>
      <c r="EA32" s="143"/>
      <c r="EB32" s="143"/>
      <c r="EC32" s="143"/>
      <c r="ED32" s="143"/>
      <c r="EE32" s="143"/>
      <c r="EF32" s="143"/>
      <c r="EG32" s="143"/>
      <c r="EH32" s="143"/>
      <c r="EI32" s="143"/>
      <c r="EJ32" s="143"/>
      <c r="EK32" s="143"/>
      <c r="EL32" s="143"/>
      <c r="EM32" s="143"/>
      <c r="EN32" s="143"/>
      <c r="EO32" s="143">
        <f t="shared" si="23"/>
        <v>0</v>
      </c>
      <c r="EP32" s="143"/>
      <c r="EQ32" s="144">
        <v>43713.0</v>
      </c>
      <c r="ER32" s="145" t="s">
        <v>264</v>
      </c>
      <c r="ES32" s="145">
        <v>14.0</v>
      </c>
      <c r="ET32" s="145" t="s">
        <v>265</v>
      </c>
      <c r="EU32" s="145" t="s">
        <v>315</v>
      </c>
      <c r="EV32" s="145"/>
      <c r="EW32" s="145"/>
      <c r="EX32" s="145"/>
      <c r="EY32" s="145"/>
      <c r="EZ32" s="145">
        <v>22000.0</v>
      </c>
      <c r="FA32" s="145">
        <v>22000.0</v>
      </c>
      <c r="FB32" s="146"/>
      <c r="FC32" s="146"/>
      <c r="FD32" s="146"/>
      <c r="FE32" s="146"/>
      <c r="FF32" s="146"/>
      <c r="FG32" s="145" t="s">
        <v>0</v>
      </c>
      <c r="FH32" s="146"/>
      <c r="FI32" s="146"/>
      <c r="FJ32" s="146"/>
      <c r="FK32" s="146"/>
      <c r="FL32" s="146"/>
      <c r="FM32" s="146"/>
      <c r="FN32" s="146"/>
      <c r="FO32" s="146"/>
      <c r="FP32" s="146"/>
      <c r="FQ32" s="146"/>
      <c r="FR32" s="145" t="s">
        <v>423</v>
      </c>
    </row>
    <row r="33">
      <c r="A33" s="101" t="s">
        <v>424</v>
      </c>
      <c r="B33" s="102">
        <v>43707.0</v>
      </c>
      <c r="C33" s="103">
        <v>6683458.0</v>
      </c>
      <c r="D33" s="33" t="s">
        <v>68</v>
      </c>
      <c r="E33" s="104">
        <f t="shared" si="1"/>
        <v>18</v>
      </c>
      <c r="F33" s="104">
        <f t="shared" si="2"/>
        <v>20</v>
      </c>
      <c r="G33" s="104" t="str">
        <f t="shared" si="3"/>
        <v>Juice</v>
      </c>
      <c r="H33" s="104" t="str">
        <f t="shared" si="4"/>
        <v>Asif</v>
      </c>
      <c r="I33" s="105" t="s">
        <v>254</v>
      </c>
      <c r="J33" s="106">
        <v>607.0</v>
      </c>
      <c r="K33" s="106">
        <v>61914.0</v>
      </c>
      <c r="L33" s="19"/>
      <c r="M33" s="19"/>
      <c r="N33" s="19"/>
      <c r="O33" s="107">
        <v>7000.0</v>
      </c>
      <c r="P33" s="107">
        <v>1500.0</v>
      </c>
      <c r="Q33" s="107">
        <v>3000.0</v>
      </c>
      <c r="R33" s="108"/>
      <c r="S33" s="109"/>
      <c r="T33" s="109"/>
      <c r="U33" s="109"/>
      <c r="V33" s="110">
        <v>1600.0</v>
      </c>
      <c r="W33" s="110">
        <v>3900.0</v>
      </c>
      <c r="X33" s="110"/>
      <c r="Y33" s="109"/>
      <c r="Z33" s="109"/>
      <c r="AA33" s="109"/>
      <c r="AB33" s="109"/>
      <c r="AC33" s="109"/>
      <c r="AD33" s="110" t="s">
        <v>425</v>
      </c>
      <c r="AE33" s="110">
        <v>800.0</v>
      </c>
      <c r="AF33" s="110" t="s">
        <v>304</v>
      </c>
      <c r="AG33" s="110">
        <v>800.0</v>
      </c>
      <c r="AH33" s="116"/>
      <c r="AI33" s="114"/>
      <c r="AJ33" s="113"/>
      <c r="AK33" s="114"/>
      <c r="AL33" s="114"/>
      <c r="AM33" s="113"/>
      <c r="AN33" s="114"/>
      <c r="AO33" s="114"/>
      <c r="AP33" s="113"/>
      <c r="AQ33" s="115"/>
      <c r="AR33" s="114"/>
      <c r="AS33" s="113"/>
      <c r="AT33" s="160"/>
      <c r="AU33" s="160"/>
      <c r="AV33" s="160"/>
      <c r="AW33" s="160"/>
      <c r="AX33" s="160" t="s">
        <v>426</v>
      </c>
      <c r="AY33" s="160">
        <v>11000.0</v>
      </c>
      <c r="AZ33" s="113"/>
      <c r="BA33" s="113"/>
      <c r="BB33" s="113"/>
      <c r="BC33" s="113"/>
      <c r="BD33" s="113"/>
      <c r="BE33" s="113"/>
      <c r="BF33" s="119"/>
      <c r="BG33" s="119"/>
      <c r="BH33" s="119"/>
      <c r="BI33" s="120">
        <v>19080.0</v>
      </c>
      <c r="BJ33" s="121">
        <f>Q33+R33+T33+V33+W33+Z33+AC33+AE33+AG33+AI33+AL33+AO33+AR33+BI33+X33+S33</f>
        <v>29180</v>
      </c>
      <c r="BK33" s="122">
        <v>30000.0</v>
      </c>
      <c r="BL33" s="123"/>
      <c r="BM33" s="124">
        <f t="shared" si="6"/>
        <v>103000</v>
      </c>
      <c r="BN33" s="125" t="s">
        <v>59</v>
      </c>
      <c r="BO33" s="126">
        <f t="shared" si="7"/>
        <v>30000</v>
      </c>
      <c r="BP33" s="125">
        <v>13180.0</v>
      </c>
      <c r="BQ33" s="127">
        <f t="shared" si="8"/>
        <v>8000</v>
      </c>
      <c r="BR33" s="125" t="s">
        <v>47</v>
      </c>
      <c r="BS33" s="126">
        <f t="shared" si="9"/>
        <v>43180</v>
      </c>
      <c r="BT33" s="128">
        <f t="shared" si="10"/>
        <v>27000</v>
      </c>
      <c r="BU33" s="125" t="s">
        <v>59</v>
      </c>
      <c r="BV33" s="129">
        <f t="shared" si="11"/>
        <v>43180</v>
      </c>
      <c r="BW33" s="130">
        <v>20000.0</v>
      </c>
      <c r="BX33" s="131">
        <f t="shared" si="12"/>
        <v>0</v>
      </c>
      <c r="BY33" s="131">
        <f t="shared" si="13"/>
        <v>1600</v>
      </c>
      <c r="BZ33" s="131" t="str">
        <f t="shared" si="14"/>
        <v/>
      </c>
      <c r="CA33" s="132" t="str">
        <f t="shared" si="15"/>
        <v/>
      </c>
      <c r="CB33" s="119"/>
      <c r="CC33" s="119"/>
      <c r="CD33" s="125"/>
      <c r="CE33" s="119"/>
      <c r="CF33" s="133">
        <f t="shared" si="16"/>
        <v>63180</v>
      </c>
      <c r="CG33" s="133">
        <f t="shared" si="17"/>
        <v>34000</v>
      </c>
      <c r="CH33" s="119">
        <f t="shared" si="18"/>
        <v>4000</v>
      </c>
      <c r="CI33" s="119"/>
      <c r="CJ33" s="119"/>
      <c r="CK33" s="119"/>
      <c r="CL33" s="134"/>
      <c r="CM33" s="119"/>
      <c r="CN33" s="135">
        <f t="shared" si="19"/>
        <v>139600</v>
      </c>
      <c r="CO33" s="135">
        <f t="shared" si="20"/>
        <v>110594</v>
      </c>
      <c r="CP33" s="136">
        <f t="shared" si="21"/>
        <v>29006</v>
      </c>
      <c r="CQ33" s="137">
        <v>43707.0</v>
      </c>
      <c r="CR33" s="138" t="s">
        <v>260</v>
      </c>
      <c r="CS33" s="138">
        <v>17.0</v>
      </c>
      <c r="CT33" s="139" t="s">
        <v>68</v>
      </c>
      <c r="CU33" s="140" t="s">
        <v>420</v>
      </c>
      <c r="CV33" s="141"/>
      <c r="CW33" s="141"/>
      <c r="CX33" s="139">
        <v>0.0</v>
      </c>
      <c r="CY33" s="141"/>
      <c r="CZ33" s="139" t="s">
        <v>384</v>
      </c>
      <c r="DA33" s="139">
        <v>103000.0</v>
      </c>
      <c r="DB33" s="139"/>
      <c r="DC33" s="139">
        <v>103000.0</v>
      </c>
      <c r="DD33" s="141"/>
      <c r="DE33" s="141"/>
      <c r="DF33" s="141"/>
      <c r="DG33" s="141"/>
      <c r="DH33" s="141"/>
      <c r="DI33" s="141"/>
      <c r="DJ33" s="141"/>
      <c r="DK33" s="141"/>
      <c r="DL33" s="141"/>
      <c r="DM33" s="141"/>
      <c r="DN33" s="141"/>
      <c r="DO33" s="141">
        <f t="shared" si="22"/>
        <v>0</v>
      </c>
      <c r="DP33" s="138" t="s">
        <v>263</v>
      </c>
      <c r="DQ33" s="193">
        <v>43706.0</v>
      </c>
      <c r="DR33" s="194">
        <v>1.0</v>
      </c>
      <c r="DS33" s="194">
        <v>1.0</v>
      </c>
      <c r="DT33" s="194" t="s">
        <v>283</v>
      </c>
      <c r="DU33" s="163" t="s">
        <v>330</v>
      </c>
      <c r="DV33" s="194"/>
      <c r="DW33" s="194"/>
      <c r="DX33" s="194"/>
      <c r="DY33" s="194"/>
      <c r="DZ33" s="194"/>
      <c r="EA33" s="194">
        <v>12880.0</v>
      </c>
      <c r="EB33" s="194">
        <v>8000.0</v>
      </c>
      <c r="EC33" s="195"/>
      <c r="ED33" s="195"/>
      <c r="EE33" s="195"/>
      <c r="EF33" s="195"/>
      <c r="EG33" s="195"/>
      <c r="EH33" s="195"/>
      <c r="EI33" s="195"/>
      <c r="EJ33" s="195"/>
      <c r="EK33" s="195"/>
      <c r="EL33" s="195"/>
      <c r="EM33" s="195"/>
      <c r="EN33" s="194"/>
      <c r="EO33" s="143">
        <f t="shared" si="23"/>
        <v>-4880</v>
      </c>
      <c r="EP33" s="194" t="s">
        <v>405</v>
      </c>
      <c r="EQ33" s="144">
        <v>43714.0</v>
      </c>
      <c r="ER33" s="145" t="s">
        <v>427</v>
      </c>
      <c r="ES33" s="145">
        <v>20.0</v>
      </c>
      <c r="ET33" s="145" t="s">
        <v>265</v>
      </c>
      <c r="EU33" s="145" t="s">
        <v>315</v>
      </c>
      <c r="EV33" s="146"/>
      <c r="EW33" s="146"/>
      <c r="EX33" s="146"/>
      <c r="EY33" s="146"/>
      <c r="EZ33" s="146"/>
      <c r="FA33" s="145">
        <v>27000.0</v>
      </c>
      <c r="FB33" s="146"/>
      <c r="FC33" s="146"/>
      <c r="FD33" s="146"/>
      <c r="FE33" s="146"/>
      <c r="FF33" s="146"/>
      <c r="FG33" s="145" t="s">
        <v>365</v>
      </c>
      <c r="FH33" s="146"/>
      <c r="FI33" s="146"/>
      <c r="FJ33" s="146"/>
      <c r="FK33" s="146"/>
      <c r="FL33" s="146"/>
      <c r="FM33" s="145">
        <v>1600.0</v>
      </c>
      <c r="FN33" s="146"/>
      <c r="FO33" s="146"/>
      <c r="FP33" s="146"/>
      <c r="FQ33" s="146"/>
      <c r="FR33" s="146"/>
    </row>
    <row r="34">
      <c r="A34" s="101" t="s">
        <v>37</v>
      </c>
      <c r="B34" s="102">
        <v>43707.0</v>
      </c>
      <c r="C34" s="103">
        <v>43714.0</v>
      </c>
      <c r="D34" s="33" t="s">
        <v>68</v>
      </c>
      <c r="E34" s="104">
        <f t="shared" si="1"/>
        <v>25</v>
      </c>
      <c r="F34" s="104">
        <f t="shared" si="2"/>
        <v>1.5</v>
      </c>
      <c r="G34" s="104" t="str">
        <f t="shared" si="3"/>
        <v>Wire</v>
      </c>
      <c r="H34" s="104" t="str">
        <f t="shared" si="4"/>
        <v>farooq</v>
      </c>
      <c r="I34" s="105" t="s">
        <v>254</v>
      </c>
      <c r="J34" s="106">
        <v>519.0</v>
      </c>
      <c r="K34" s="106">
        <v>52940.0</v>
      </c>
      <c r="L34" s="19"/>
      <c r="M34" s="19"/>
      <c r="N34" s="19"/>
      <c r="O34" s="107">
        <v>7000.0</v>
      </c>
      <c r="P34" s="107">
        <v>1500.0</v>
      </c>
      <c r="Q34" s="107">
        <v>3000.0</v>
      </c>
      <c r="R34" s="148">
        <v>130000.0</v>
      </c>
      <c r="S34" s="109"/>
      <c r="T34" s="109"/>
      <c r="U34" s="109"/>
      <c r="V34" s="110">
        <v>1000.0</v>
      </c>
      <c r="W34" s="110">
        <v>3200.0</v>
      </c>
      <c r="X34" s="110"/>
      <c r="Y34" s="109"/>
      <c r="Z34" s="109"/>
      <c r="AA34" s="109"/>
      <c r="AB34" s="109"/>
      <c r="AC34" s="109"/>
      <c r="AD34" s="110" t="s">
        <v>323</v>
      </c>
      <c r="AE34" s="110">
        <v>500.0</v>
      </c>
      <c r="AF34" s="109"/>
      <c r="AG34" s="109"/>
      <c r="AH34" s="116"/>
      <c r="AI34" s="114"/>
      <c r="AJ34" s="113"/>
      <c r="AK34" s="114"/>
      <c r="AL34" s="114"/>
      <c r="AM34" s="113"/>
      <c r="AN34" s="114"/>
      <c r="AO34" s="114"/>
      <c r="AP34" s="113"/>
      <c r="AQ34" s="115"/>
      <c r="AR34" s="114"/>
      <c r="AS34" s="113"/>
      <c r="AT34" s="113"/>
      <c r="AU34" s="113"/>
      <c r="AV34" s="113"/>
      <c r="AW34" s="113"/>
      <c r="AX34" s="113"/>
      <c r="AY34" s="113"/>
      <c r="AZ34" s="113"/>
      <c r="BA34" s="113"/>
      <c r="BB34" s="113"/>
      <c r="BC34" s="113"/>
      <c r="BD34" s="113"/>
      <c r="BE34" s="113"/>
      <c r="BF34" s="119"/>
      <c r="BG34" s="119"/>
      <c r="BH34" s="119"/>
      <c r="BI34" s="120">
        <v>17300.0</v>
      </c>
      <c r="BJ34" s="121">
        <f t="shared" ref="BJ34:BJ35" si="30">Q34+R34+T34+V34+W34+Z34+AC34+AE34+AG34+AI34+AL34+AO34+AR34+BI34+BG34+X34+U34</f>
        <v>155000</v>
      </c>
      <c r="BK34" s="122">
        <v>30000.0</v>
      </c>
      <c r="BL34" s="149">
        <v>152000.0</v>
      </c>
      <c r="BM34" s="124">
        <f t="shared" si="6"/>
        <v>140000</v>
      </c>
      <c r="BN34" s="125" t="s">
        <v>47</v>
      </c>
      <c r="BO34" s="126">
        <f t="shared" si="7"/>
        <v>182000</v>
      </c>
      <c r="BP34" s="119"/>
      <c r="BQ34" s="127" t="str">
        <f t="shared" si="8"/>
        <v/>
      </c>
      <c r="BR34" s="119"/>
      <c r="BS34" s="126">
        <f t="shared" si="9"/>
        <v>182000</v>
      </c>
      <c r="BT34" s="128">
        <f t="shared" si="10"/>
        <v>24500</v>
      </c>
      <c r="BU34" s="125" t="s">
        <v>59</v>
      </c>
      <c r="BV34" s="129">
        <f t="shared" si="11"/>
        <v>182000</v>
      </c>
      <c r="BW34" s="119"/>
      <c r="BX34" s="131">
        <f t="shared" si="12"/>
        <v>0</v>
      </c>
      <c r="BY34" s="131">
        <f t="shared" si="13"/>
        <v>3000</v>
      </c>
      <c r="BZ34" s="131" t="str">
        <f t="shared" si="14"/>
        <v/>
      </c>
      <c r="CA34" s="132" t="str">
        <f t="shared" si="15"/>
        <v/>
      </c>
      <c r="CB34" s="119"/>
      <c r="CC34" s="119"/>
      <c r="CD34" s="125" t="s">
        <v>428</v>
      </c>
      <c r="CE34" s="125">
        <v>4000.0</v>
      </c>
      <c r="CF34" s="133">
        <f t="shared" si="16"/>
        <v>182000</v>
      </c>
      <c r="CG34" s="133">
        <f t="shared" si="17"/>
        <v>23000</v>
      </c>
      <c r="CH34" s="119">
        <f t="shared" si="18"/>
        <v>-7000</v>
      </c>
      <c r="CI34" s="119"/>
      <c r="CJ34" s="119"/>
      <c r="CK34" s="119"/>
      <c r="CL34" s="134"/>
      <c r="CM34" s="119"/>
      <c r="CN34" s="135">
        <f t="shared" si="19"/>
        <v>167500</v>
      </c>
      <c r="CO34" s="135">
        <f t="shared" si="20"/>
        <v>86440</v>
      </c>
      <c r="CP34" s="136">
        <f t="shared" si="21"/>
        <v>81060</v>
      </c>
      <c r="CQ34" s="137">
        <v>43707.0</v>
      </c>
      <c r="CR34" s="138" t="s">
        <v>260</v>
      </c>
      <c r="CS34" s="138">
        <v>25.0</v>
      </c>
      <c r="CT34" s="139" t="s">
        <v>68</v>
      </c>
      <c r="CU34" s="140" t="s">
        <v>422</v>
      </c>
      <c r="CV34" s="141"/>
      <c r="CW34" s="141"/>
      <c r="CX34" s="141"/>
      <c r="CY34" s="141"/>
      <c r="CZ34" s="141"/>
      <c r="DA34" s="139">
        <v>152000.0</v>
      </c>
      <c r="DB34" s="139"/>
      <c r="DC34" s="139">
        <v>140000.0</v>
      </c>
      <c r="DD34" s="141"/>
      <c r="DE34" s="139">
        <v>12000.0</v>
      </c>
      <c r="DF34" s="141"/>
      <c r="DG34" s="141"/>
      <c r="DH34" s="141"/>
      <c r="DI34" s="141"/>
      <c r="DJ34" s="141"/>
      <c r="DK34" s="141"/>
      <c r="DL34" s="141"/>
      <c r="DM34" s="141"/>
      <c r="DN34" s="141"/>
      <c r="DO34" s="141">
        <f t="shared" si="22"/>
        <v>0</v>
      </c>
      <c r="DP34" s="138" t="s">
        <v>407</v>
      </c>
      <c r="DQ34" s="142"/>
      <c r="DR34" s="141"/>
      <c r="DS34" s="143"/>
      <c r="DT34" s="143"/>
      <c r="DU34" s="143"/>
      <c r="DV34" s="143"/>
      <c r="DW34" s="143"/>
      <c r="DX34" s="143"/>
      <c r="DY34" s="143"/>
      <c r="DZ34" s="143"/>
      <c r="EA34" s="143"/>
      <c r="EB34" s="143"/>
      <c r="EC34" s="143"/>
      <c r="ED34" s="143"/>
      <c r="EE34" s="143"/>
      <c r="EF34" s="143"/>
      <c r="EG34" s="143"/>
      <c r="EH34" s="143"/>
      <c r="EI34" s="143"/>
      <c r="EJ34" s="143"/>
      <c r="EK34" s="143"/>
      <c r="EL34" s="143"/>
      <c r="EM34" s="143"/>
      <c r="EN34" s="143"/>
      <c r="EO34" s="143">
        <f t="shared" si="23"/>
        <v>0</v>
      </c>
      <c r="EP34" s="143"/>
      <c r="EQ34" s="171">
        <v>43714.0</v>
      </c>
      <c r="ER34" s="172" t="s">
        <v>429</v>
      </c>
      <c r="ES34" s="172">
        <v>1.5</v>
      </c>
      <c r="ET34" s="172" t="s">
        <v>265</v>
      </c>
      <c r="EU34" s="172" t="s">
        <v>430</v>
      </c>
      <c r="EV34" s="173"/>
      <c r="EW34" s="173"/>
      <c r="EX34" s="173"/>
      <c r="EY34" s="172"/>
      <c r="EZ34" s="172">
        <v>31500.0</v>
      </c>
      <c r="FA34" s="172">
        <v>24500.0</v>
      </c>
      <c r="FB34" s="173"/>
      <c r="FC34" s="173"/>
      <c r="FD34" s="173"/>
      <c r="FE34" s="173"/>
      <c r="FF34" s="173"/>
      <c r="FG34" s="172" t="s">
        <v>303</v>
      </c>
      <c r="FH34" s="173"/>
      <c r="FI34" s="173"/>
      <c r="FJ34" s="173"/>
      <c r="FK34" s="173"/>
      <c r="FL34" s="173"/>
      <c r="FM34" s="172">
        <v>3000.0</v>
      </c>
      <c r="FN34" s="173"/>
      <c r="FO34" s="173"/>
      <c r="FP34" s="173"/>
      <c r="FQ34" s="173"/>
      <c r="FR34" s="191">
        <v>43655.0</v>
      </c>
    </row>
    <row r="35">
      <c r="A35" s="101" t="s">
        <v>431</v>
      </c>
      <c r="B35" s="102">
        <v>43707.0</v>
      </c>
      <c r="C35" s="103">
        <v>43719.0</v>
      </c>
      <c r="D35" s="33" t="s">
        <v>57</v>
      </c>
      <c r="E35" s="104">
        <f t="shared" si="1"/>
        <v>30</v>
      </c>
      <c r="F35" s="104">
        <f t="shared" si="2"/>
        <v>18</v>
      </c>
      <c r="G35" s="104" t="str">
        <f t="shared" si="3"/>
        <v>Crokery</v>
      </c>
      <c r="H35" s="104" t="str">
        <f t="shared" si="4"/>
        <v>Gujranawala Broker</v>
      </c>
      <c r="I35" s="105" t="s">
        <v>254</v>
      </c>
      <c r="J35" s="106">
        <v>554.4</v>
      </c>
      <c r="K35" s="106">
        <v>56550.0</v>
      </c>
      <c r="L35" s="19"/>
      <c r="M35" s="19"/>
      <c r="N35" s="19"/>
      <c r="O35" s="107">
        <v>7000.0</v>
      </c>
      <c r="P35" s="107">
        <v>1500.0</v>
      </c>
      <c r="Q35" s="107">
        <v>3000.0</v>
      </c>
      <c r="R35" s="108"/>
      <c r="S35" s="109"/>
      <c r="T35" s="109"/>
      <c r="U35" s="109"/>
      <c r="V35" s="110">
        <v>3650.0</v>
      </c>
      <c r="W35" s="110">
        <v>5300.0</v>
      </c>
      <c r="X35" s="110"/>
      <c r="Y35" s="110" t="s">
        <v>432</v>
      </c>
      <c r="Z35" s="110">
        <v>1000.0</v>
      </c>
      <c r="AA35" s="110">
        <v>500.0</v>
      </c>
      <c r="AB35" s="109"/>
      <c r="AC35" s="109"/>
      <c r="AD35" s="110" t="s">
        <v>323</v>
      </c>
      <c r="AE35" s="110">
        <v>500.0</v>
      </c>
      <c r="AF35" s="110" t="s">
        <v>433</v>
      </c>
      <c r="AG35" s="110">
        <v>28600.0</v>
      </c>
      <c r="AH35" s="111" t="s">
        <v>434</v>
      </c>
      <c r="AI35" s="112">
        <v>18000.0</v>
      </c>
      <c r="AJ35" s="113"/>
      <c r="AK35" s="114"/>
      <c r="AL35" s="114"/>
      <c r="AM35" s="113"/>
      <c r="AN35" s="114"/>
      <c r="AO35" s="114"/>
      <c r="AP35" s="113"/>
      <c r="AQ35" s="115"/>
      <c r="AR35" s="114"/>
      <c r="AS35" s="113"/>
      <c r="AT35" s="113"/>
      <c r="AU35" s="113"/>
      <c r="AV35" s="113"/>
      <c r="AW35" s="113"/>
      <c r="AX35" s="113"/>
      <c r="AY35" s="113"/>
      <c r="AZ35" s="113"/>
      <c r="BA35" s="113"/>
      <c r="BB35" s="113"/>
      <c r="BC35" s="113"/>
      <c r="BD35" s="113"/>
      <c r="BE35" s="113"/>
      <c r="BF35" s="119"/>
      <c r="BG35" s="119"/>
      <c r="BH35" s="119"/>
      <c r="BI35" s="120">
        <v>25650.0</v>
      </c>
      <c r="BJ35" s="121">
        <f t="shared" si="30"/>
        <v>85700</v>
      </c>
      <c r="BK35" s="122">
        <v>30000.0</v>
      </c>
      <c r="BL35" s="149">
        <v>155000.0</v>
      </c>
      <c r="BM35" s="124">
        <f t="shared" si="6"/>
        <v>150000</v>
      </c>
      <c r="BN35" s="125" t="s">
        <v>47</v>
      </c>
      <c r="BO35" s="126">
        <f t="shared" si="7"/>
        <v>185000</v>
      </c>
      <c r="BP35" s="125">
        <v>14700.0</v>
      </c>
      <c r="BQ35" s="127">
        <f t="shared" si="8"/>
        <v>15000</v>
      </c>
      <c r="BR35" s="125" t="s">
        <v>47</v>
      </c>
      <c r="BS35" s="126">
        <f t="shared" si="9"/>
        <v>199700</v>
      </c>
      <c r="BT35" s="128">
        <f t="shared" si="10"/>
        <v>30000</v>
      </c>
      <c r="BU35" s="125" t="s">
        <v>47</v>
      </c>
      <c r="BV35" s="129">
        <f t="shared" si="11"/>
        <v>229700</v>
      </c>
      <c r="BW35" s="119"/>
      <c r="BX35" s="131">
        <f t="shared" si="12"/>
        <v>0</v>
      </c>
      <c r="BY35" s="131">
        <f t="shared" si="13"/>
        <v>0</v>
      </c>
      <c r="BZ35" s="131" t="str">
        <f t="shared" si="14"/>
        <v/>
      </c>
      <c r="CA35" s="132" t="str">
        <f t="shared" si="15"/>
        <v/>
      </c>
      <c r="CB35" s="119"/>
      <c r="CC35" s="119"/>
      <c r="CD35" s="119"/>
      <c r="CE35" s="119"/>
      <c r="CF35" s="133">
        <f t="shared" si="16"/>
        <v>229700</v>
      </c>
      <c r="CG35" s="133">
        <f t="shared" si="17"/>
        <v>144000</v>
      </c>
      <c r="CH35" s="119">
        <f t="shared" si="18"/>
        <v>114000</v>
      </c>
      <c r="CI35" s="125">
        <v>5000.0</v>
      </c>
      <c r="CJ35" s="119"/>
      <c r="CK35" s="119"/>
      <c r="CL35" s="134"/>
      <c r="CM35" s="119"/>
      <c r="CN35" s="135">
        <f t="shared" si="19"/>
        <v>195000</v>
      </c>
      <c r="CO35" s="135">
        <f t="shared" si="20"/>
        <v>150250</v>
      </c>
      <c r="CP35" s="136">
        <f t="shared" si="21"/>
        <v>44750</v>
      </c>
      <c r="CQ35" s="137">
        <v>43707.0</v>
      </c>
      <c r="CR35" s="138" t="s">
        <v>260</v>
      </c>
      <c r="CS35" s="138">
        <v>27.0</v>
      </c>
      <c r="CT35" s="139" t="s">
        <v>57</v>
      </c>
      <c r="CU35" s="154" t="s">
        <v>435</v>
      </c>
      <c r="CV35" s="141"/>
      <c r="CW35" s="141"/>
      <c r="CX35" s="141"/>
      <c r="CY35" s="141"/>
      <c r="CZ35" s="141"/>
      <c r="DA35" s="139">
        <v>155000.0</v>
      </c>
      <c r="DB35" s="139"/>
      <c r="DC35" s="139">
        <v>150000.0</v>
      </c>
      <c r="DD35" s="141"/>
      <c r="DE35" s="141"/>
      <c r="DF35" s="141"/>
      <c r="DG35" s="139">
        <v>4500.0</v>
      </c>
      <c r="DH35" s="139">
        <v>500.0</v>
      </c>
      <c r="DI35" s="141"/>
      <c r="DJ35" s="141"/>
      <c r="DK35" s="141"/>
      <c r="DL35" s="141"/>
      <c r="DM35" s="141"/>
      <c r="DN35" s="141"/>
      <c r="DO35" s="141">
        <f t="shared" si="22"/>
        <v>0</v>
      </c>
      <c r="DP35" s="177">
        <v>43778.0</v>
      </c>
      <c r="DQ35" s="196">
        <v>43708.0</v>
      </c>
      <c r="DR35" s="139">
        <v>3.0</v>
      </c>
      <c r="DS35" s="33">
        <v>3.0</v>
      </c>
      <c r="DT35" s="163" t="s">
        <v>283</v>
      </c>
      <c r="DU35" s="163" t="s">
        <v>353</v>
      </c>
      <c r="DV35" s="33"/>
      <c r="DW35" s="33"/>
      <c r="DX35" s="33"/>
      <c r="DY35" s="33"/>
      <c r="DZ35" s="33"/>
      <c r="EA35" s="33">
        <v>14690.0</v>
      </c>
      <c r="EB35" s="33">
        <v>15000.0</v>
      </c>
      <c r="EC35" s="143"/>
      <c r="ED35" s="143"/>
      <c r="EE35" s="143"/>
      <c r="EF35" s="143"/>
      <c r="EG35" s="143"/>
      <c r="EH35" s="143"/>
      <c r="EI35" s="143"/>
      <c r="EJ35" s="143"/>
      <c r="EK35" s="143"/>
      <c r="EL35" s="143"/>
      <c r="EM35" s="143"/>
      <c r="EN35" s="33"/>
      <c r="EO35" s="143">
        <f t="shared" si="23"/>
        <v>310</v>
      </c>
      <c r="EP35" s="33" t="s">
        <v>354</v>
      </c>
      <c r="EQ35" s="171">
        <v>43719.0</v>
      </c>
      <c r="ER35" s="172" t="s">
        <v>436</v>
      </c>
      <c r="ES35" s="172">
        <v>18.0</v>
      </c>
      <c r="ET35" s="172" t="s">
        <v>265</v>
      </c>
      <c r="EU35" s="161" t="s">
        <v>293</v>
      </c>
      <c r="EV35" s="173"/>
      <c r="EW35" s="173"/>
      <c r="EX35" s="173"/>
      <c r="EY35" s="173"/>
      <c r="EZ35" s="172">
        <v>30000.0</v>
      </c>
      <c r="FA35" s="172">
        <v>30000.0</v>
      </c>
      <c r="FB35" s="173"/>
      <c r="FC35" s="173"/>
      <c r="FD35" s="173"/>
      <c r="FE35" s="173"/>
      <c r="FF35" s="173"/>
      <c r="FG35" s="172" t="s">
        <v>365</v>
      </c>
      <c r="FH35" s="173"/>
      <c r="FI35" s="173"/>
      <c r="FJ35" s="173"/>
      <c r="FK35" s="173"/>
      <c r="FL35" s="173"/>
      <c r="FM35" s="173"/>
      <c r="FN35" s="173"/>
      <c r="FO35" s="173"/>
      <c r="FP35" s="173"/>
      <c r="FQ35" s="173"/>
      <c r="FR35" s="173"/>
    </row>
    <row r="36">
      <c r="A36" s="101" t="s">
        <v>41</v>
      </c>
      <c r="B36" s="102">
        <v>43706.0</v>
      </c>
      <c r="C36" s="103">
        <v>43715.0</v>
      </c>
      <c r="D36" s="33" t="s">
        <v>57</v>
      </c>
      <c r="E36" s="104">
        <f t="shared" si="1"/>
        <v>31</v>
      </c>
      <c r="F36" s="104">
        <f t="shared" si="2"/>
        <v>16</v>
      </c>
      <c r="G36" s="104" t="str">
        <f t="shared" si="3"/>
        <v>Meter</v>
      </c>
      <c r="H36" s="104" t="str">
        <f t="shared" si="4"/>
        <v>Hakim</v>
      </c>
      <c r="I36" s="105" t="s">
        <v>254</v>
      </c>
      <c r="J36" s="106">
        <v>630.0</v>
      </c>
      <c r="K36" s="106">
        <v>63000.0</v>
      </c>
      <c r="L36" s="19"/>
      <c r="M36" s="19"/>
      <c r="N36" s="19"/>
      <c r="O36" s="107">
        <v>7000.0</v>
      </c>
      <c r="P36" s="107">
        <v>1500.0</v>
      </c>
      <c r="Q36" s="107">
        <v>3000.0</v>
      </c>
      <c r="R36" s="108"/>
      <c r="S36" s="109"/>
      <c r="T36" s="109"/>
      <c r="U36" s="109"/>
      <c r="V36" s="110"/>
      <c r="W36" s="110">
        <v>3500.0</v>
      </c>
      <c r="X36" s="110"/>
      <c r="Y36" s="109"/>
      <c r="Z36" s="109"/>
      <c r="AA36" s="109"/>
      <c r="AB36" s="109"/>
      <c r="AC36" s="109"/>
      <c r="AD36" s="110" t="s">
        <v>323</v>
      </c>
      <c r="AE36" s="110">
        <v>500.0</v>
      </c>
      <c r="AF36" s="109"/>
      <c r="AG36" s="109"/>
      <c r="AH36" s="116"/>
      <c r="AI36" s="114"/>
      <c r="AJ36" s="113"/>
      <c r="AK36" s="112" t="s">
        <v>437</v>
      </c>
      <c r="AL36" s="112">
        <v>2000.0</v>
      </c>
      <c r="AM36" s="113"/>
      <c r="AN36" s="114"/>
      <c r="AO36" s="114"/>
      <c r="AP36" s="113"/>
      <c r="AQ36" s="115"/>
      <c r="AR36" s="114"/>
      <c r="AS36" s="113"/>
      <c r="AT36" s="113"/>
      <c r="AU36" s="113"/>
      <c r="AV36" s="113"/>
      <c r="AW36" s="113"/>
      <c r="AX36" s="113"/>
      <c r="AY36" s="113"/>
      <c r="AZ36" s="113"/>
      <c r="BA36" s="113"/>
      <c r="BB36" s="113"/>
      <c r="BC36" s="113"/>
      <c r="BD36" s="113"/>
      <c r="BE36" s="113"/>
      <c r="BF36" s="119"/>
      <c r="BG36" s="119"/>
      <c r="BH36" s="119"/>
      <c r="BI36" s="120">
        <v>19250.0</v>
      </c>
      <c r="BJ36" s="121">
        <f>Q36+R36+T36+V36+W36+Z36+AC36+AE36+AG36+AI36+AL36+AO36+AR36+BI36+U36+S36</f>
        <v>28250</v>
      </c>
      <c r="BK36" s="122">
        <v>30000.0</v>
      </c>
      <c r="BL36" s="123"/>
      <c r="BM36" s="124">
        <f t="shared" si="6"/>
        <v>146000</v>
      </c>
      <c r="BN36" s="125" t="s">
        <v>59</v>
      </c>
      <c r="BO36" s="126">
        <f t="shared" si="7"/>
        <v>30000</v>
      </c>
      <c r="BP36" s="125">
        <v>17250.0</v>
      </c>
      <c r="BQ36" s="127">
        <f t="shared" si="8"/>
        <v>20000</v>
      </c>
      <c r="BR36" s="125" t="s">
        <v>47</v>
      </c>
      <c r="BS36" s="126">
        <f t="shared" si="9"/>
        <v>47250</v>
      </c>
      <c r="BT36" s="128">
        <f t="shared" si="10"/>
        <v>18000</v>
      </c>
      <c r="BU36" s="125" t="s">
        <v>47</v>
      </c>
      <c r="BV36" s="129">
        <f t="shared" si="11"/>
        <v>65250</v>
      </c>
      <c r="BW36" s="119"/>
      <c r="BX36" s="131">
        <f t="shared" si="12"/>
        <v>0</v>
      </c>
      <c r="BY36" s="131">
        <f t="shared" si="13"/>
        <v>0</v>
      </c>
      <c r="BZ36" s="131" t="str">
        <f t="shared" si="14"/>
        <v/>
      </c>
      <c r="CA36" s="132" t="str">
        <f t="shared" si="15"/>
        <v/>
      </c>
      <c r="CB36" s="119"/>
      <c r="CC36" s="119"/>
      <c r="CD36" s="119"/>
      <c r="CE36" s="119"/>
      <c r="CF36" s="133">
        <f t="shared" si="16"/>
        <v>65250</v>
      </c>
      <c r="CG36" s="133">
        <f t="shared" si="17"/>
        <v>37000</v>
      </c>
      <c r="CH36" s="119">
        <f t="shared" si="18"/>
        <v>7000</v>
      </c>
      <c r="CI36" s="119"/>
      <c r="CJ36" s="119"/>
      <c r="CK36" s="119"/>
      <c r="CL36" s="134"/>
      <c r="CM36" s="119"/>
      <c r="CN36" s="135">
        <f t="shared" si="19"/>
        <v>184000</v>
      </c>
      <c r="CO36" s="135">
        <f t="shared" si="20"/>
        <v>99750</v>
      </c>
      <c r="CP36" s="136">
        <f t="shared" si="21"/>
        <v>84250</v>
      </c>
      <c r="CQ36" s="137">
        <v>43708.0</v>
      </c>
      <c r="CR36" s="138" t="s">
        <v>260</v>
      </c>
      <c r="CS36" s="138">
        <v>27.0</v>
      </c>
      <c r="CT36" s="139" t="s">
        <v>83</v>
      </c>
      <c r="CU36" s="154" t="s">
        <v>438</v>
      </c>
      <c r="CV36" s="141"/>
      <c r="CW36" s="141"/>
      <c r="CX36" s="141"/>
      <c r="CY36" s="141"/>
      <c r="CZ36" s="165">
        <v>43564.0</v>
      </c>
      <c r="DA36" s="139">
        <v>140000.0</v>
      </c>
      <c r="DB36" s="139"/>
      <c r="DC36" s="139">
        <v>146000.0</v>
      </c>
      <c r="DD36" s="141"/>
      <c r="DE36" s="139"/>
      <c r="DF36" s="141"/>
      <c r="DG36" s="141"/>
      <c r="DH36" s="141"/>
      <c r="DI36" s="141"/>
      <c r="DJ36" s="141"/>
      <c r="DK36" s="141"/>
      <c r="DL36" s="139">
        <v>6000.0</v>
      </c>
      <c r="DM36" s="139"/>
      <c r="DN36" s="141"/>
      <c r="DO36" s="141">
        <f t="shared" si="22"/>
        <v>0</v>
      </c>
      <c r="DP36" s="138" t="s">
        <v>405</v>
      </c>
      <c r="DQ36" s="196">
        <v>43708.0</v>
      </c>
      <c r="DR36" s="139">
        <v>4.0</v>
      </c>
      <c r="DS36" s="33">
        <v>4.0</v>
      </c>
      <c r="DT36" s="163" t="s">
        <v>283</v>
      </c>
      <c r="DU36" s="163" t="s">
        <v>284</v>
      </c>
      <c r="DV36" s="33"/>
      <c r="DW36" s="33"/>
      <c r="DX36" s="33"/>
      <c r="DY36" s="33"/>
      <c r="DZ36" s="33"/>
      <c r="EA36" s="33">
        <v>17250.0</v>
      </c>
      <c r="EB36" s="33">
        <v>20000.0</v>
      </c>
      <c r="EC36" s="143"/>
      <c r="ED36" s="143"/>
      <c r="EE36" s="143"/>
      <c r="EF36" s="143"/>
      <c r="EG36" s="143"/>
      <c r="EH36" s="143"/>
      <c r="EI36" s="143"/>
      <c r="EJ36" s="143"/>
      <c r="EK36" s="143"/>
      <c r="EL36" s="143"/>
      <c r="EM36" s="143"/>
      <c r="EN36" s="157"/>
      <c r="EO36" s="143">
        <f t="shared" si="23"/>
        <v>2750</v>
      </c>
      <c r="EP36" s="157">
        <v>43808.0</v>
      </c>
      <c r="EQ36" s="171">
        <v>43715.0</v>
      </c>
      <c r="ER36" s="172" t="s">
        <v>439</v>
      </c>
      <c r="ES36" s="172">
        <v>16.0</v>
      </c>
      <c r="ET36" s="172" t="s">
        <v>265</v>
      </c>
      <c r="EU36" s="172" t="s">
        <v>440</v>
      </c>
      <c r="EV36" s="173"/>
      <c r="EW36" s="173"/>
      <c r="EX36" s="173"/>
      <c r="EY36" s="172"/>
      <c r="EZ36" s="172">
        <v>18000.0</v>
      </c>
      <c r="FA36" s="172">
        <v>18000.0</v>
      </c>
      <c r="FB36" s="173"/>
      <c r="FC36" s="173"/>
      <c r="FD36" s="173"/>
      <c r="FE36" s="173"/>
      <c r="FF36" s="173"/>
      <c r="FG36" s="172" t="s">
        <v>365</v>
      </c>
      <c r="FH36" s="173"/>
      <c r="FI36" s="173"/>
      <c r="FJ36" s="173"/>
      <c r="FK36" s="173"/>
      <c r="FL36" s="173"/>
      <c r="FM36" s="173"/>
      <c r="FN36" s="173"/>
      <c r="FO36" s="173"/>
      <c r="FP36" s="173"/>
      <c r="FQ36" s="173"/>
      <c r="FR36" s="173"/>
    </row>
    <row r="37">
      <c r="A37" s="101" t="s">
        <v>22</v>
      </c>
      <c r="B37" s="102">
        <v>43707.0</v>
      </c>
      <c r="C37" s="103">
        <v>43715.0</v>
      </c>
      <c r="D37" s="33" t="s">
        <v>68</v>
      </c>
      <c r="E37" s="104">
        <f t="shared" si="1"/>
        <v>31</v>
      </c>
      <c r="F37" s="104">
        <f t="shared" si="2"/>
        <v>16</v>
      </c>
      <c r="G37" s="104" t="str">
        <f t="shared" si="3"/>
        <v>Cloth Seal</v>
      </c>
      <c r="H37" s="104" t="str">
        <f t="shared" si="4"/>
        <v>A.k Goods</v>
      </c>
      <c r="I37" s="105" t="s">
        <v>254</v>
      </c>
      <c r="J37" s="106">
        <v>581.0</v>
      </c>
      <c r="K37" s="106">
        <v>59280.0</v>
      </c>
      <c r="L37" s="19"/>
      <c r="M37" s="19"/>
      <c r="N37" s="19"/>
      <c r="O37" s="107">
        <v>7000.0</v>
      </c>
      <c r="P37" s="107">
        <v>1500.0</v>
      </c>
      <c r="Q37" s="107">
        <v>3000.0</v>
      </c>
      <c r="R37" s="108"/>
      <c r="S37" s="109"/>
      <c r="T37" s="109"/>
      <c r="U37" s="109"/>
      <c r="V37" s="110"/>
      <c r="W37" s="110">
        <v>5200.0</v>
      </c>
      <c r="X37" s="110">
        <v>500.0</v>
      </c>
      <c r="Y37" s="110" t="s">
        <v>142</v>
      </c>
      <c r="Z37" s="110">
        <v>400.0</v>
      </c>
      <c r="AA37" s="110">
        <v>400.0</v>
      </c>
      <c r="AB37" s="109"/>
      <c r="AC37" s="109"/>
      <c r="AD37" s="110" t="s">
        <v>304</v>
      </c>
      <c r="AE37" s="110">
        <v>850.0</v>
      </c>
      <c r="AF37" s="110"/>
      <c r="AG37" s="110"/>
      <c r="AH37" s="111"/>
      <c r="AI37" s="112"/>
      <c r="AJ37" s="113"/>
      <c r="AK37" s="114"/>
      <c r="AL37" s="114"/>
      <c r="AM37" s="113"/>
      <c r="AN37" s="114"/>
      <c r="AO37" s="114"/>
      <c r="AP37" s="113"/>
      <c r="AQ37" s="115"/>
      <c r="AR37" s="114"/>
      <c r="AS37" s="113"/>
      <c r="AT37" s="113"/>
      <c r="AU37" s="113"/>
      <c r="AV37" s="113"/>
      <c r="AW37" s="113"/>
      <c r="AX37" s="113"/>
      <c r="AY37" s="113"/>
      <c r="AZ37" s="113"/>
      <c r="BA37" s="113"/>
      <c r="BB37" s="113"/>
      <c r="BC37" s="113"/>
      <c r="BD37" s="113"/>
      <c r="BE37" s="113"/>
      <c r="BF37" s="133"/>
      <c r="BG37" s="133"/>
      <c r="BH37" s="133"/>
      <c r="BI37" s="120">
        <v>19800.0</v>
      </c>
      <c r="BJ37" s="121">
        <f>Q37+R37+T37+V37+W37+Z37+AC37+AE37+AG37+AI37+AL37+AO37+AR37+BI37+BG37+X37+U37</f>
        <v>29750</v>
      </c>
      <c r="BK37" s="122">
        <v>30000.0</v>
      </c>
      <c r="BL37" s="149"/>
      <c r="BM37" s="124">
        <f t="shared" si="6"/>
        <v>160000</v>
      </c>
      <c r="BN37" s="125" t="s">
        <v>59</v>
      </c>
      <c r="BO37" s="126">
        <f t="shared" si="7"/>
        <v>30000</v>
      </c>
      <c r="BP37" s="197"/>
      <c r="BQ37" s="127" t="str">
        <f t="shared" si="8"/>
        <v/>
      </c>
      <c r="BR37" s="125" t="s">
        <v>47</v>
      </c>
      <c r="BS37" s="126">
        <f t="shared" si="9"/>
        <v>30000</v>
      </c>
      <c r="BT37" s="128">
        <f t="shared" si="10"/>
        <v>23500</v>
      </c>
      <c r="BU37" s="125" t="s">
        <v>59</v>
      </c>
      <c r="BV37" s="129">
        <f t="shared" si="11"/>
        <v>30000</v>
      </c>
      <c r="BW37" s="198">
        <v>50000.0</v>
      </c>
      <c r="BX37" s="131">
        <f t="shared" si="12"/>
        <v>10000</v>
      </c>
      <c r="BY37" s="131">
        <f t="shared" si="13"/>
        <v>0</v>
      </c>
      <c r="BZ37" s="131" t="str">
        <f t="shared" si="14"/>
        <v/>
      </c>
      <c r="CA37" s="132" t="str">
        <f t="shared" si="15"/>
        <v/>
      </c>
      <c r="CB37" s="133"/>
      <c r="CC37" s="133"/>
      <c r="CD37" s="197" t="s">
        <v>441</v>
      </c>
      <c r="CE37" s="197">
        <v>250.0</v>
      </c>
      <c r="CF37" s="133">
        <f t="shared" si="16"/>
        <v>80000</v>
      </c>
      <c r="CG37" s="133">
        <f t="shared" si="17"/>
        <v>50000</v>
      </c>
      <c r="CH37" s="119">
        <f t="shared" si="18"/>
        <v>20000</v>
      </c>
      <c r="CI37" s="133"/>
      <c r="CJ37" s="133"/>
      <c r="CK37" s="133"/>
      <c r="CL37" s="199"/>
      <c r="CM37" s="133"/>
      <c r="CN37" s="135">
        <f t="shared" si="19"/>
        <v>193500</v>
      </c>
      <c r="CO37" s="135">
        <f t="shared" si="20"/>
        <v>97530</v>
      </c>
      <c r="CP37" s="136">
        <f t="shared" si="21"/>
        <v>95970</v>
      </c>
      <c r="CQ37" s="137">
        <v>43708.0</v>
      </c>
      <c r="CR37" s="138" t="s">
        <v>280</v>
      </c>
      <c r="CS37" s="138">
        <v>31.0</v>
      </c>
      <c r="CT37" s="139" t="s">
        <v>68</v>
      </c>
      <c r="CU37" s="140" t="s">
        <v>442</v>
      </c>
      <c r="CV37" s="141"/>
      <c r="CW37" s="139">
        <v>125000.0</v>
      </c>
      <c r="CX37" s="141"/>
      <c r="CY37" s="141"/>
      <c r="CZ37" s="165">
        <v>43594.0</v>
      </c>
      <c r="DA37" s="139">
        <f>CW37+CY37</f>
        <v>125000</v>
      </c>
      <c r="DB37" s="139"/>
      <c r="DC37" s="139">
        <v>160000.0</v>
      </c>
      <c r="DD37" s="141"/>
      <c r="DE37" s="139">
        <v>15000.0</v>
      </c>
      <c r="DF37" s="141"/>
      <c r="DG37" s="139"/>
      <c r="DH37" s="141"/>
      <c r="DI37" s="141"/>
      <c r="DJ37" s="139">
        <v>0.0</v>
      </c>
      <c r="DK37" s="139"/>
      <c r="DL37" s="139">
        <v>50000.0</v>
      </c>
      <c r="DM37" s="139"/>
      <c r="DN37" s="139" t="s">
        <v>443</v>
      </c>
      <c r="DO37" s="141">
        <f t="shared" si="22"/>
        <v>0</v>
      </c>
      <c r="DP37" s="155">
        <v>43594.0</v>
      </c>
      <c r="DQ37" s="142"/>
      <c r="DR37" s="141"/>
      <c r="DS37" s="143"/>
      <c r="DT37" s="143"/>
      <c r="DU37" s="143"/>
      <c r="DV37" s="33"/>
      <c r="DW37" s="33"/>
      <c r="DX37" s="33"/>
      <c r="DY37" s="33"/>
      <c r="DZ37" s="33"/>
      <c r="EA37" s="33"/>
      <c r="EB37" s="143"/>
      <c r="EC37" s="143"/>
      <c r="ED37" s="143"/>
      <c r="EE37" s="143"/>
      <c r="EF37" s="143"/>
      <c r="EG37" s="143"/>
      <c r="EH37" s="143"/>
      <c r="EI37" s="143"/>
      <c r="EJ37" s="143"/>
      <c r="EK37" s="143"/>
      <c r="EL37" s="143"/>
      <c r="EM37" s="143"/>
      <c r="EN37" s="143"/>
      <c r="EO37" s="143">
        <f t="shared" si="23"/>
        <v>0</v>
      </c>
      <c r="EP37" s="143"/>
      <c r="EQ37" s="144">
        <v>43716.0</v>
      </c>
      <c r="ER37" s="145" t="s">
        <v>337</v>
      </c>
      <c r="ES37" s="145">
        <v>16.0</v>
      </c>
      <c r="ET37" s="145" t="s">
        <v>265</v>
      </c>
      <c r="EU37" s="145" t="s">
        <v>378</v>
      </c>
      <c r="EV37" s="146"/>
      <c r="EW37" s="146"/>
      <c r="EX37" s="146"/>
      <c r="EY37" s="146"/>
      <c r="EZ37" s="146"/>
      <c r="FA37" s="200">
        <v>23500.0</v>
      </c>
      <c r="FB37" s="146"/>
      <c r="FC37" s="146"/>
      <c r="FD37" s="145">
        <v>1600.0</v>
      </c>
      <c r="FE37" s="145">
        <v>250.0</v>
      </c>
      <c r="FF37" s="146"/>
      <c r="FG37" s="145" t="s">
        <v>0</v>
      </c>
      <c r="FH37" s="146"/>
      <c r="FI37" s="146"/>
      <c r="FJ37" s="145">
        <v>10000.0</v>
      </c>
      <c r="FK37" s="146"/>
      <c r="FL37" s="146"/>
      <c r="FM37" s="146"/>
      <c r="FN37" s="146"/>
      <c r="FO37" s="146"/>
      <c r="FP37" s="146"/>
      <c r="FQ37" s="146"/>
      <c r="FR37" s="146"/>
    </row>
    <row r="38">
      <c r="A38" s="101" t="s">
        <v>444</v>
      </c>
      <c r="B38" s="201">
        <v>43708.0</v>
      </c>
      <c r="C38" s="202">
        <v>43715.0</v>
      </c>
      <c r="D38" s="33" t="s">
        <v>68</v>
      </c>
      <c r="E38" s="104">
        <f t="shared" si="1"/>
        <v>12</v>
      </c>
      <c r="F38" s="104">
        <f t="shared" si="2"/>
        <v>11</v>
      </c>
      <c r="G38" s="104" t="str">
        <f t="shared" si="3"/>
        <v>Cloth Seal</v>
      </c>
      <c r="H38" s="104" t="str">
        <f t="shared" si="4"/>
        <v>Mushtaq</v>
      </c>
      <c r="I38" s="105" t="s">
        <v>254</v>
      </c>
      <c r="J38" s="106">
        <v>447.0</v>
      </c>
      <c r="K38" s="106">
        <v>44700.0</v>
      </c>
      <c r="L38" s="19"/>
      <c r="M38" s="19"/>
      <c r="N38" s="19"/>
      <c r="O38" s="107">
        <v>7000.0</v>
      </c>
      <c r="P38" s="107">
        <v>1500.0</v>
      </c>
      <c r="Q38" s="107">
        <v>3000.0</v>
      </c>
      <c r="R38" s="108"/>
      <c r="S38" s="109"/>
      <c r="T38" s="109"/>
      <c r="U38" s="109"/>
      <c r="V38" s="110">
        <v>600.0</v>
      </c>
      <c r="W38" s="110">
        <v>3900.0</v>
      </c>
      <c r="X38" s="110"/>
      <c r="Y38" s="109"/>
      <c r="Z38" s="109"/>
      <c r="AA38" s="109"/>
      <c r="AB38" s="109"/>
      <c r="AC38" s="109"/>
      <c r="AD38" s="109"/>
      <c r="AE38" s="109"/>
      <c r="AF38" s="109"/>
      <c r="AG38" s="109"/>
      <c r="AH38" s="111" t="s">
        <v>445</v>
      </c>
      <c r="AI38" s="112">
        <v>14000.0</v>
      </c>
      <c r="AJ38" s="113"/>
      <c r="AK38" s="114"/>
      <c r="AL38" s="114"/>
      <c r="AM38" s="113"/>
      <c r="AN38" s="114"/>
      <c r="AO38" s="114"/>
      <c r="AP38" s="113"/>
      <c r="AQ38" s="115"/>
      <c r="AR38" s="114"/>
      <c r="AS38" s="113"/>
      <c r="AT38" s="113"/>
      <c r="AU38" s="113"/>
      <c r="AV38" s="113"/>
      <c r="AW38" s="113"/>
      <c r="AX38" s="113"/>
      <c r="AY38" s="113"/>
      <c r="AZ38" s="113"/>
      <c r="BA38" s="113"/>
      <c r="BB38" s="113"/>
      <c r="BC38" s="113"/>
      <c r="BD38" s="113"/>
      <c r="BE38" s="113"/>
      <c r="BF38" s="133"/>
      <c r="BG38" s="133"/>
      <c r="BH38" s="133"/>
      <c r="BI38" s="120">
        <v>18750.0</v>
      </c>
      <c r="BJ38" s="121">
        <f>Q38+R38+T38+V38+W38+Z38+AC38+AE38+AG38+AI38+AL38+AO38+AR38+BI38+U38+S38+T38</f>
        <v>40250</v>
      </c>
      <c r="BK38" s="122">
        <v>30000.0</v>
      </c>
      <c r="BL38" s="123"/>
      <c r="BM38" s="124">
        <f t="shared" si="6"/>
        <v>96000</v>
      </c>
      <c r="BN38" s="125" t="s">
        <v>59</v>
      </c>
      <c r="BO38" s="126">
        <f t="shared" si="7"/>
        <v>30000</v>
      </c>
      <c r="BP38" s="197">
        <v>0.0</v>
      </c>
      <c r="BQ38" s="127" t="str">
        <f t="shared" si="8"/>
        <v/>
      </c>
      <c r="BR38" s="119"/>
      <c r="BS38" s="126">
        <f t="shared" si="9"/>
        <v>30000</v>
      </c>
      <c r="BT38" s="128">
        <f t="shared" si="10"/>
        <v>20000</v>
      </c>
      <c r="BU38" s="119"/>
      <c r="BV38" s="129">
        <f t="shared" si="11"/>
        <v>30000</v>
      </c>
      <c r="BW38" s="133"/>
      <c r="BX38" s="131">
        <f t="shared" si="12"/>
        <v>0</v>
      </c>
      <c r="BY38" s="131">
        <f t="shared" si="13"/>
        <v>0</v>
      </c>
      <c r="BZ38" s="131" t="str">
        <f t="shared" si="14"/>
        <v/>
      </c>
      <c r="CA38" s="132" t="str">
        <f t="shared" si="15"/>
        <v/>
      </c>
      <c r="CB38" s="197" t="s">
        <v>362</v>
      </c>
      <c r="CC38" s="197">
        <v>35000.0</v>
      </c>
      <c r="CD38" s="197" t="s">
        <v>446</v>
      </c>
      <c r="CE38" s="197">
        <v>1750.0</v>
      </c>
      <c r="CF38" s="133">
        <f t="shared" si="16"/>
        <v>65000</v>
      </c>
      <c r="CG38" s="133">
        <f t="shared" si="17"/>
        <v>23000</v>
      </c>
      <c r="CH38" s="119">
        <f t="shared" si="18"/>
        <v>-7000</v>
      </c>
      <c r="CI38" s="133"/>
      <c r="CJ38" s="133"/>
      <c r="CK38" s="133"/>
      <c r="CL38" s="199"/>
      <c r="CM38" s="133"/>
      <c r="CN38" s="135">
        <f t="shared" si="19"/>
        <v>116000</v>
      </c>
      <c r="CO38" s="135">
        <f t="shared" si="20"/>
        <v>93450</v>
      </c>
      <c r="CP38" s="136">
        <f t="shared" si="21"/>
        <v>22550</v>
      </c>
      <c r="CQ38" s="137">
        <v>43708.0</v>
      </c>
      <c r="CR38" s="138" t="s">
        <v>280</v>
      </c>
      <c r="CS38" s="138">
        <v>12.0</v>
      </c>
      <c r="CT38" s="139" t="s">
        <v>68</v>
      </c>
      <c r="CU38" s="154" t="s">
        <v>447</v>
      </c>
      <c r="CV38" s="141"/>
      <c r="CW38" s="141"/>
      <c r="CX38" s="141"/>
      <c r="CY38" s="141"/>
      <c r="CZ38" s="165">
        <v>43564.0</v>
      </c>
      <c r="DA38" s="139">
        <v>96000.0</v>
      </c>
      <c r="DB38" s="139"/>
      <c r="DC38" s="139">
        <v>96000.0</v>
      </c>
      <c r="DD38" s="141"/>
      <c r="DE38" s="141"/>
      <c r="DF38" s="141"/>
      <c r="DG38" s="141"/>
      <c r="DH38" s="141"/>
      <c r="DI38" s="141"/>
      <c r="DJ38" s="139">
        <v>0.0</v>
      </c>
      <c r="DK38" s="139"/>
      <c r="DL38" s="141"/>
      <c r="DM38" s="141"/>
      <c r="DN38" s="141"/>
      <c r="DO38" s="141">
        <f t="shared" si="22"/>
        <v>0</v>
      </c>
      <c r="DP38" s="162"/>
      <c r="DQ38" s="142"/>
      <c r="DR38" s="141"/>
      <c r="DS38" s="143"/>
      <c r="DT38" s="143"/>
      <c r="DU38" s="143"/>
      <c r="DV38" s="143"/>
      <c r="DW38" s="143"/>
      <c r="DX38" s="143"/>
      <c r="DY38" s="143"/>
      <c r="DZ38" s="143"/>
      <c r="EA38" s="143"/>
      <c r="EB38" s="143"/>
      <c r="EC38" s="143"/>
      <c r="ED38" s="143"/>
      <c r="EE38" s="143"/>
      <c r="EF38" s="143"/>
      <c r="EG38" s="143"/>
      <c r="EH38" s="143"/>
      <c r="EI38" s="143"/>
      <c r="EJ38" s="143"/>
      <c r="EK38" s="143"/>
      <c r="EL38" s="143"/>
      <c r="EM38" s="143"/>
      <c r="EN38" s="143"/>
      <c r="EO38" s="143">
        <f t="shared" si="23"/>
        <v>0</v>
      </c>
      <c r="EP38" s="143"/>
      <c r="EQ38" s="144">
        <v>43715.0</v>
      </c>
      <c r="ER38" s="145" t="s">
        <v>337</v>
      </c>
      <c r="ES38" s="145">
        <v>11.0</v>
      </c>
      <c r="ET38" s="145" t="s">
        <v>265</v>
      </c>
      <c r="EU38" s="145" t="s">
        <v>266</v>
      </c>
      <c r="EV38" s="146"/>
      <c r="EW38" s="146"/>
      <c r="EX38" s="146"/>
      <c r="EY38" s="146"/>
      <c r="EZ38" s="146"/>
      <c r="FA38" s="145">
        <v>20000.0</v>
      </c>
      <c r="FB38" s="146"/>
      <c r="FC38" s="146"/>
      <c r="FD38" s="146"/>
      <c r="FE38" s="145">
        <v>250.0</v>
      </c>
      <c r="FF38" s="146"/>
      <c r="FG38" s="145" t="s">
        <v>365</v>
      </c>
      <c r="FH38" s="146"/>
      <c r="FI38" s="146"/>
      <c r="FJ38" s="146"/>
      <c r="FK38" s="146"/>
      <c r="FL38" s="145">
        <v>1500.0</v>
      </c>
      <c r="FM38" s="146"/>
      <c r="FN38" s="146"/>
      <c r="FO38" s="146"/>
      <c r="FP38" s="146"/>
      <c r="FQ38" s="146"/>
      <c r="FR38" s="146"/>
    </row>
    <row r="39">
      <c r="A39" s="101" t="s">
        <v>42</v>
      </c>
      <c r="B39" s="102">
        <v>43708.0</v>
      </c>
      <c r="C39" s="202">
        <v>43715.0</v>
      </c>
      <c r="D39" s="33" t="s">
        <v>68</v>
      </c>
      <c r="E39" s="104">
        <f t="shared" si="1"/>
        <v>27</v>
      </c>
      <c r="F39" s="104">
        <f t="shared" si="2"/>
        <v>10</v>
      </c>
      <c r="G39" s="104" t="str">
        <f t="shared" si="3"/>
        <v>Milk</v>
      </c>
      <c r="H39" s="104" t="str">
        <f t="shared" si="4"/>
        <v>Asif</v>
      </c>
      <c r="I39" s="105" t="s">
        <v>254</v>
      </c>
      <c r="J39" s="106">
        <v>581.0</v>
      </c>
      <c r="K39" s="106">
        <v>59270.0</v>
      </c>
      <c r="L39" s="19"/>
      <c r="M39" s="19"/>
      <c r="N39" s="19"/>
      <c r="O39" s="107">
        <v>7000.0</v>
      </c>
      <c r="P39" s="107">
        <v>1500.0</v>
      </c>
      <c r="Q39" s="107">
        <v>3000.0</v>
      </c>
      <c r="R39" s="108"/>
      <c r="S39" s="109"/>
      <c r="T39" s="109"/>
      <c r="U39" s="109"/>
      <c r="V39" s="110">
        <v>900.0</v>
      </c>
      <c r="W39" s="110">
        <v>3100.0</v>
      </c>
      <c r="X39" s="110"/>
      <c r="Y39" s="109"/>
      <c r="Z39" s="109"/>
      <c r="AA39" s="109"/>
      <c r="AB39" s="109"/>
      <c r="AC39" s="109"/>
      <c r="AD39" s="110" t="s">
        <v>323</v>
      </c>
      <c r="AE39" s="110">
        <v>500.0</v>
      </c>
      <c r="AF39" s="110" t="s">
        <v>448</v>
      </c>
      <c r="AG39" s="110">
        <v>3100.0</v>
      </c>
      <c r="AH39" s="111" t="s">
        <v>449</v>
      </c>
      <c r="AI39" s="112">
        <v>14000.0</v>
      </c>
      <c r="AJ39" s="113"/>
      <c r="AK39" s="114"/>
      <c r="AL39" s="114"/>
      <c r="AM39" s="113"/>
      <c r="AN39" s="114"/>
      <c r="AO39" s="114"/>
      <c r="AP39" s="113"/>
      <c r="AQ39" s="115"/>
      <c r="AR39" s="114"/>
      <c r="AS39" s="113"/>
      <c r="AT39" s="113"/>
      <c r="AU39" s="113"/>
      <c r="AV39" s="113"/>
      <c r="AW39" s="113"/>
      <c r="AX39" s="113"/>
      <c r="AY39" s="113"/>
      <c r="AZ39" s="113"/>
      <c r="BA39" s="113"/>
      <c r="BB39" s="113"/>
      <c r="BC39" s="113"/>
      <c r="BD39" s="113"/>
      <c r="BE39" s="113"/>
      <c r="BF39" s="133"/>
      <c r="BG39" s="133"/>
      <c r="BH39" s="133"/>
      <c r="BI39" s="120">
        <v>18400.0</v>
      </c>
      <c r="BJ39" s="121">
        <f>Q39+R39+T39+V39+W39+Z39+AC39+AE39+AG39+AI39+AL39+AO39+AR39+BI39+U39+S39+X39</f>
        <v>43000</v>
      </c>
      <c r="BK39" s="122">
        <v>30000.0</v>
      </c>
      <c r="BL39" s="123"/>
      <c r="BM39" s="124">
        <f t="shared" si="6"/>
        <v>146000</v>
      </c>
      <c r="BN39" s="125" t="s">
        <v>59</v>
      </c>
      <c r="BO39" s="126">
        <f t="shared" si="7"/>
        <v>30000</v>
      </c>
      <c r="BP39" s="133"/>
      <c r="BQ39" s="127" t="str">
        <f t="shared" si="8"/>
        <v/>
      </c>
      <c r="BR39" s="119"/>
      <c r="BS39" s="126">
        <f t="shared" si="9"/>
        <v>30000</v>
      </c>
      <c r="BT39" s="128">
        <f t="shared" si="10"/>
        <v>22000</v>
      </c>
      <c r="BU39" s="125" t="s">
        <v>59</v>
      </c>
      <c r="BV39" s="129">
        <f t="shared" si="11"/>
        <v>30000</v>
      </c>
      <c r="BW39" s="198">
        <v>24000.0</v>
      </c>
      <c r="BX39" s="131">
        <f t="shared" si="12"/>
        <v>0</v>
      </c>
      <c r="BY39" s="131">
        <f t="shared" si="13"/>
        <v>0</v>
      </c>
      <c r="BZ39" s="131" t="str">
        <f t="shared" si="14"/>
        <v/>
      </c>
      <c r="CA39" s="132" t="str">
        <f t="shared" si="15"/>
        <v/>
      </c>
      <c r="CB39" s="133"/>
      <c r="CC39" s="133"/>
      <c r="CD39" s="133"/>
      <c r="CE39" s="133"/>
      <c r="CF39" s="133">
        <f t="shared" si="16"/>
        <v>54000</v>
      </c>
      <c r="CG39" s="133">
        <f t="shared" si="17"/>
        <v>11000</v>
      </c>
      <c r="CH39" s="119">
        <f t="shared" si="18"/>
        <v>-19000</v>
      </c>
      <c r="CI39" s="133"/>
      <c r="CJ39" s="133"/>
      <c r="CK39" s="133"/>
      <c r="CL39" s="199"/>
      <c r="CM39" s="133"/>
      <c r="CN39" s="135">
        <f t="shared" si="19"/>
        <v>168000</v>
      </c>
      <c r="CO39" s="135">
        <f t="shared" si="20"/>
        <v>110770</v>
      </c>
      <c r="CP39" s="136">
        <f t="shared" si="21"/>
        <v>57230</v>
      </c>
      <c r="CQ39" s="137">
        <v>43708.0</v>
      </c>
      <c r="CR39" s="138" t="s">
        <v>260</v>
      </c>
      <c r="CS39" s="138">
        <v>27.0</v>
      </c>
      <c r="CT39" s="139" t="s">
        <v>83</v>
      </c>
      <c r="CU39" s="154" t="s">
        <v>438</v>
      </c>
      <c r="CV39" s="141"/>
      <c r="CW39" s="141"/>
      <c r="CX39" s="141"/>
      <c r="CY39" s="141"/>
      <c r="CZ39" s="165">
        <v>43564.0</v>
      </c>
      <c r="DA39" s="139">
        <v>140000.0</v>
      </c>
      <c r="DB39" s="139"/>
      <c r="DC39" s="139">
        <v>146000.0</v>
      </c>
      <c r="DD39" s="141"/>
      <c r="DE39" s="141"/>
      <c r="DF39" s="141"/>
      <c r="DG39" s="141"/>
      <c r="DH39" s="141"/>
      <c r="DI39" s="141"/>
      <c r="DJ39" s="141"/>
      <c r="DK39" s="141"/>
      <c r="DL39" s="139">
        <v>6000.0</v>
      </c>
      <c r="DM39" s="139"/>
      <c r="DN39" s="141"/>
      <c r="DO39" s="141">
        <f t="shared" si="22"/>
        <v>0</v>
      </c>
      <c r="DP39" s="138" t="s">
        <v>405</v>
      </c>
      <c r="DQ39" s="142"/>
      <c r="DR39" s="141"/>
      <c r="DS39" s="143"/>
      <c r="DT39" s="143"/>
      <c r="DU39" s="143"/>
      <c r="DV39" s="143"/>
      <c r="DW39" s="143"/>
      <c r="DX39" s="143"/>
      <c r="DY39" s="143"/>
      <c r="DZ39" s="143"/>
      <c r="EA39" s="143"/>
      <c r="EB39" s="143"/>
      <c r="EC39" s="143"/>
      <c r="ED39" s="143"/>
      <c r="EE39" s="143"/>
      <c r="EF39" s="143"/>
      <c r="EG39" s="143"/>
      <c r="EH39" s="143"/>
      <c r="EI39" s="143"/>
      <c r="EJ39" s="143"/>
      <c r="EK39" s="143"/>
      <c r="EL39" s="143"/>
      <c r="EM39" s="143"/>
      <c r="EN39" s="143"/>
      <c r="EO39" s="143">
        <f t="shared" si="23"/>
        <v>0</v>
      </c>
      <c r="EP39" s="143"/>
      <c r="EQ39" s="144">
        <v>43715.0</v>
      </c>
      <c r="ER39" s="145" t="s">
        <v>264</v>
      </c>
      <c r="ES39" s="145">
        <v>10.0</v>
      </c>
      <c r="ET39" s="145" t="s">
        <v>265</v>
      </c>
      <c r="EU39" s="145" t="s">
        <v>315</v>
      </c>
      <c r="EV39" s="146"/>
      <c r="EW39" s="146"/>
      <c r="EX39" s="146"/>
      <c r="EY39" s="145"/>
      <c r="EZ39" s="145">
        <v>22000.0</v>
      </c>
      <c r="FA39" s="145">
        <v>22000.0</v>
      </c>
      <c r="FB39" s="146"/>
      <c r="FC39" s="146"/>
      <c r="FD39" s="146"/>
      <c r="FE39" s="146"/>
      <c r="FF39" s="146"/>
      <c r="FG39" s="145" t="s">
        <v>0</v>
      </c>
      <c r="FH39" s="146"/>
      <c r="FI39" s="146"/>
      <c r="FJ39" s="146"/>
      <c r="FK39" s="146"/>
      <c r="FL39" s="146"/>
      <c r="FM39" s="146"/>
      <c r="FN39" s="146"/>
      <c r="FO39" s="146"/>
      <c r="FP39" s="146"/>
      <c r="FQ39" s="146"/>
      <c r="FR39" s="145" t="s">
        <v>354</v>
      </c>
    </row>
    <row r="40">
      <c r="A40" s="101" t="s">
        <v>40</v>
      </c>
      <c r="B40" s="201">
        <v>43708.0</v>
      </c>
      <c r="C40" s="202">
        <v>43719.0</v>
      </c>
      <c r="D40" s="33" t="s">
        <v>68</v>
      </c>
      <c r="E40" s="104">
        <f t="shared" si="1"/>
        <v>32</v>
      </c>
      <c r="F40" s="104">
        <f t="shared" si="2"/>
        <v>14</v>
      </c>
      <c r="G40" s="104" t="str">
        <f t="shared" si="3"/>
        <v>Sand</v>
      </c>
      <c r="H40" s="104" t="str">
        <f t="shared" si="4"/>
        <v>Anees Broker</v>
      </c>
      <c r="I40" s="105" t="s">
        <v>254</v>
      </c>
      <c r="J40" s="106">
        <v>496.0</v>
      </c>
      <c r="K40" s="106">
        <v>49600.0</v>
      </c>
      <c r="L40" s="19"/>
      <c r="M40" s="19"/>
      <c r="N40" s="19"/>
      <c r="O40" s="107">
        <v>7000.0</v>
      </c>
      <c r="P40" s="107">
        <v>1500.0</v>
      </c>
      <c r="Q40" s="107">
        <v>3000.0</v>
      </c>
      <c r="R40" s="108"/>
      <c r="S40" s="109"/>
      <c r="T40" s="109"/>
      <c r="U40" s="109"/>
      <c r="V40" s="110">
        <v>900.0</v>
      </c>
      <c r="W40" s="110">
        <v>5000.0</v>
      </c>
      <c r="X40" s="110"/>
      <c r="Y40" s="110" t="s">
        <v>450</v>
      </c>
      <c r="Z40" s="110">
        <v>500.0</v>
      </c>
      <c r="AA40" s="110">
        <v>500.0</v>
      </c>
      <c r="AB40" s="109"/>
      <c r="AC40" s="109"/>
      <c r="AD40" s="110" t="s">
        <v>451</v>
      </c>
      <c r="AE40" s="110">
        <v>1200.0</v>
      </c>
      <c r="AF40" s="110" t="s">
        <v>452</v>
      </c>
      <c r="AG40" s="110">
        <v>1700.0</v>
      </c>
      <c r="AH40" s="111" t="s">
        <v>453</v>
      </c>
      <c r="AI40" s="112">
        <v>11000.0</v>
      </c>
      <c r="AJ40" s="113"/>
      <c r="AK40" s="114"/>
      <c r="AL40" s="114"/>
      <c r="AM40" s="113"/>
      <c r="AN40" s="114"/>
      <c r="AO40" s="114"/>
      <c r="AP40" s="113"/>
      <c r="AQ40" s="115"/>
      <c r="AR40" s="114"/>
      <c r="AS40" s="113"/>
      <c r="AT40" s="113"/>
      <c r="AU40" s="113"/>
      <c r="AV40" s="113"/>
      <c r="AW40" s="113"/>
      <c r="AX40" s="113"/>
      <c r="AY40" s="113"/>
      <c r="AZ40" s="113"/>
      <c r="BA40" s="113"/>
      <c r="BB40" s="160" t="s">
        <v>454</v>
      </c>
      <c r="BC40" s="160">
        <v>8000.0</v>
      </c>
      <c r="BD40" s="113"/>
      <c r="BE40" s="113"/>
      <c r="BF40" s="133"/>
      <c r="BG40" s="133"/>
      <c r="BH40" s="133"/>
      <c r="BI40" s="120">
        <v>24300.0</v>
      </c>
      <c r="BJ40" s="121">
        <f>Q40+R40+T40+V40+W40+Z40+AC40+AE40+AG40+AI40+AL40+AO40+AR40+BI40+X40+U40+S40</f>
        <v>47600</v>
      </c>
      <c r="BK40" s="122">
        <v>30000.0</v>
      </c>
      <c r="BL40" s="123"/>
      <c r="BM40" s="124">
        <f t="shared" si="6"/>
        <v>146000</v>
      </c>
      <c r="BN40" s="125" t="s">
        <v>59</v>
      </c>
      <c r="BO40" s="126">
        <f t="shared" si="7"/>
        <v>30000</v>
      </c>
      <c r="BP40" s="197">
        <v>21100.0</v>
      </c>
      <c r="BQ40" s="127">
        <f t="shared" si="8"/>
        <v>25000</v>
      </c>
      <c r="BR40" s="125" t="s">
        <v>47</v>
      </c>
      <c r="BS40" s="126">
        <f t="shared" si="9"/>
        <v>51100</v>
      </c>
      <c r="BT40" s="128">
        <f t="shared" si="10"/>
        <v>27000</v>
      </c>
      <c r="BU40" s="125" t="s">
        <v>47</v>
      </c>
      <c r="BV40" s="129">
        <f t="shared" si="11"/>
        <v>78100</v>
      </c>
      <c r="BW40" s="198">
        <v>15000.0</v>
      </c>
      <c r="BX40" s="131">
        <f t="shared" si="12"/>
        <v>0</v>
      </c>
      <c r="BY40" s="131">
        <f t="shared" si="13"/>
        <v>0</v>
      </c>
      <c r="BZ40" s="131" t="str">
        <f t="shared" si="14"/>
        <v/>
      </c>
      <c r="CA40" s="132" t="str">
        <f t="shared" si="15"/>
        <v/>
      </c>
      <c r="CB40" s="133"/>
      <c r="CC40" s="133"/>
      <c r="CD40" s="133"/>
      <c r="CE40" s="133"/>
      <c r="CF40" s="133">
        <f t="shared" si="16"/>
        <v>93100</v>
      </c>
      <c r="CG40" s="133">
        <f t="shared" si="17"/>
        <v>45500</v>
      </c>
      <c r="CH40" s="119">
        <f t="shared" si="18"/>
        <v>15500</v>
      </c>
      <c r="CI40" s="133"/>
      <c r="CJ40" s="133"/>
      <c r="CK40" s="133"/>
      <c r="CL40" s="199"/>
      <c r="CM40" s="133"/>
      <c r="CN40" s="135">
        <f t="shared" si="19"/>
        <v>198000</v>
      </c>
      <c r="CO40" s="135">
        <f t="shared" si="20"/>
        <v>113700</v>
      </c>
      <c r="CP40" s="136">
        <f t="shared" si="21"/>
        <v>84300</v>
      </c>
      <c r="CQ40" s="137">
        <v>43708.0</v>
      </c>
      <c r="CR40" s="138" t="s">
        <v>260</v>
      </c>
      <c r="CS40" s="138">
        <v>27.0</v>
      </c>
      <c r="CT40" s="139" t="s">
        <v>83</v>
      </c>
      <c r="CU40" s="154" t="s">
        <v>438</v>
      </c>
      <c r="CV40" s="141"/>
      <c r="CW40" s="141"/>
      <c r="CX40" s="141"/>
      <c r="CY40" s="141"/>
      <c r="CZ40" s="165">
        <v>43564.0</v>
      </c>
      <c r="DA40" s="139">
        <v>140000.0</v>
      </c>
      <c r="DB40" s="139"/>
      <c r="DC40" s="139">
        <v>146000.0</v>
      </c>
      <c r="DD40" s="141"/>
      <c r="DE40" s="141"/>
      <c r="DF40" s="141"/>
      <c r="DG40" s="141"/>
      <c r="DH40" s="141"/>
      <c r="DI40" s="141"/>
      <c r="DJ40" s="141"/>
      <c r="DK40" s="141"/>
      <c r="DL40" s="139">
        <v>6000.0</v>
      </c>
      <c r="DM40" s="139"/>
      <c r="DN40" s="141"/>
      <c r="DO40" s="141">
        <f t="shared" si="22"/>
        <v>0</v>
      </c>
      <c r="DP40" s="138" t="s">
        <v>455</v>
      </c>
      <c r="DQ40" s="196">
        <v>43708.0</v>
      </c>
      <c r="DR40" s="139">
        <v>5.0</v>
      </c>
      <c r="DS40" s="33">
        <v>5.0</v>
      </c>
      <c r="DT40" s="178" t="s">
        <v>283</v>
      </c>
      <c r="DU40" s="178" t="s">
        <v>396</v>
      </c>
      <c r="DV40" s="33"/>
      <c r="DW40" s="33"/>
      <c r="DX40" s="33"/>
      <c r="DY40" s="33"/>
      <c r="DZ40" s="33"/>
      <c r="EA40" s="33">
        <v>21100.0</v>
      </c>
      <c r="EB40" s="33">
        <v>25000.0</v>
      </c>
      <c r="EC40" s="143"/>
      <c r="ED40" s="143"/>
      <c r="EE40" s="143"/>
      <c r="EF40" s="143"/>
      <c r="EG40" s="143"/>
      <c r="EH40" s="143"/>
      <c r="EI40" s="143"/>
      <c r="EJ40" s="143"/>
      <c r="EK40" s="143"/>
      <c r="EL40" s="143"/>
      <c r="EM40" s="143"/>
      <c r="EN40" s="33"/>
      <c r="EO40" s="143">
        <f t="shared" si="23"/>
        <v>3900</v>
      </c>
      <c r="EP40" s="33" t="s">
        <v>407</v>
      </c>
      <c r="EQ40" s="144">
        <v>43719.0</v>
      </c>
      <c r="ER40" s="145" t="s">
        <v>456</v>
      </c>
      <c r="ES40" s="145">
        <v>14.0</v>
      </c>
      <c r="ET40" s="145" t="s">
        <v>265</v>
      </c>
      <c r="EU40" s="145" t="s">
        <v>326</v>
      </c>
      <c r="EV40" s="146"/>
      <c r="EW40" s="146"/>
      <c r="EX40" s="146"/>
      <c r="EY40" s="146"/>
      <c r="EZ40" s="145">
        <v>27000.0</v>
      </c>
      <c r="FA40" s="145">
        <v>27000.0</v>
      </c>
      <c r="FB40" s="146"/>
      <c r="FC40" s="146"/>
      <c r="FD40" s="146"/>
      <c r="FE40" s="146"/>
      <c r="FF40" s="146"/>
      <c r="FG40" s="145" t="s">
        <v>273</v>
      </c>
      <c r="FH40" s="146"/>
      <c r="FI40" s="146"/>
      <c r="FJ40" s="146"/>
      <c r="FK40" s="146"/>
      <c r="FL40" s="146"/>
      <c r="FM40" s="146"/>
      <c r="FN40" s="146"/>
      <c r="FO40" s="146"/>
      <c r="FP40" s="146"/>
      <c r="FQ40" s="146"/>
      <c r="FR40" s="176">
        <v>43778.0</v>
      </c>
    </row>
    <row r="41">
      <c r="A41" s="101" t="s">
        <v>17</v>
      </c>
      <c r="B41" s="152">
        <v>43708.0</v>
      </c>
      <c r="C41" s="153">
        <v>43719.0</v>
      </c>
      <c r="D41" s="33" t="s">
        <v>68</v>
      </c>
      <c r="E41" s="104">
        <f t="shared" si="1"/>
        <v>27</v>
      </c>
      <c r="F41" s="104">
        <f t="shared" si="2"/>
        <v>18</v>
      </c>
      <c r="G41" s="104" t="str">
        <f t="shared" si="3"/>
        <v>Color</v>
      </c>
      <c r="H41" s="104" t="str">
        <f t="shared" si="4"/>
        <v>Mushtaq</v>
      </c>
      <c r="I41" s="105" t="s">
        <v>254</v>
      </c>
      <c r="J41" s="106">
        <v>495.0</v>
      </c>
      <c r="K41" s="106">
        <v>49510.0</v>
      </c>
      <c r="L41" s="19"/>
      <c r="M41" s="19"/>
      <c r="N41" s="19"/>
      <c r="O41" s="107">
        <v>7500.0</v>
      </c>
      <c r="P41" s="107">
        <v>1500.0</v>
      </c>
      <c r="Q41" s="107">
        <v>3000.0</v>
      </c>
      <c r="R41" s="108"/>
      <c r="S41" s="109"/>
      <c r="T41" s="109"/>
      <c r="U41" s="109"/>
      <c r="V41" s="110">
        <v>600.0</v>
      </c>
      <c r="W41" s="110">
        <v>5900.0</v>
      </c>
      <c r="X41" s="110">
        <v>300.0</v>
      </c>
      <c r="Y41" s="109"/>
      <c r="Z41" s="109"/>
      <c r="AA41" s="109"/>
      <c r="AB41" s="109"/>
      <c r="AC41" s="109"/>
      <c r="AD41" s="110" t="s">
        <v>457</v>
      </c>
      <c r="AE41" s="110">
        <v>1700.0</v>
      </c>
      <c r="AF41" s="110" t="s">
        <v>458</v>
      </c>
      <c r="AG41" s="110">
        <v>1000.0</v>
      </c>
      <c r="AH41" s="116"/>
      <c r="AI41" s="114"/>
      <c r="AJ41" s="113"/>
      <c r="AK41" s="114"/>
      <c r="AL41" s="114"/>
      <c r="AM41" s="113"/>
      <c r="AN41" s="114"/>
      <c r="AO41" s="114"/>
      <c r="AP41" s="113"/>
      <c r="AQ41" s="115"/>
      <c r="AR41" s="114"/>
      <c r="AS41" s="113"/>
      <c r="AT41" s="113"/>
      <c r="AU41" s="113"/>
      <c r="AV41" s="113"/>
      <c r="AW41" s="113"/>
      <c r="AX41" s="113"/>
      <c r="AY41" s="113"/>
      <c r="AZ41" s="113"/>
      <c r="BA41" s="113"/>
      <c r="BB41" s="113"/>
      <c r="BC41" s="113"/>
      <c r="BD41" s="203">
        <v>43655.0</v>
      </c>
      <c r="BE41" s="160">
        <v>700.0</v>
      </c>
      <c r="BF41" s="133"/>
      <c r="BG41" s="133"/>
      <c r="BH41" s="133"/>
      <c r="BI41" s="120">
        <v>23790.0</v>
      </c>
      <c r="BJ41" s="121">
        <f t="shared" ref="BJ41:BJ43" si="31">Q41+R41+T41+V41+W41+Z41+AC41+AE41+AG41+AI41+AL41+AO41+AR41+BI41+BG41+X41+U41</f>
        <v>36290</v>
      </c>
      <c r="BK41" s="122">
        <v>30000.0</v>
      </c>
      <c r="BL41" s="123"/>
      <c r="BM41" s="124">
        <f t="shared" si="6"/>
        <v>146000</v>
      </c>
      <c r="BN41" s="125" t="s">
        <v>59</v>
      </c>
      <c r="BO41" s="126">
        <f t="shared" si="7"/>
        <v>30000</v>
      </c>
      <c r="BP41" s="197">
        <v>1790.0</v>
      </c>
      <c r="BQ41" s="127">
        <f t="shared" si="8"/>
        <v>9000</v>
      </c>
      <c r="BR41" s="125" t="s">
        <v>47</v>
      </c>
      <c r="BS41" s="126">
        <f t="shared" si="9"/>
        <v>31790</v>
      </c>
      <c r="BT41" s="128">
        <f t="shared" si="10"/>
        <v>27000</v>
      </c>
      <c r="BU41" s="125" t="s">
        <v>47</v>
      </c>
      <c r="BV41" s="129">
        <f t="shared" si="11"/>
        <v>58790</v>
      </c>
      <c r="BW41" s="133"/>
      <c r="BX41" s="131">
        <f t="shared" si="12"/>
        <v>0</v>
      </c>
      <c r="BY41" s="131">
        <f t="shared" si="13"/>
        <v>0</v>
      </c>
      <c r="BZ41" s="131" t="str">
        <f t="shared" si="14"/>
        <v/>
      </c>
      <c r="CA41" s="132" t="str">
        <f t="shared" si="15"/>
        <v/>
      </c>
      <c r="CB41" s="133"/>
      <c r="CC41" s="133"/>
      <c r="CD41" s="197" t="s">
        <v>459</v>
      </c>
      <c r="CE41" s="197">
        <v>1000.0</v>
      </c>
      <c r="CF41" s="133">
        <f t="shared" si="16"/>
        <v>58790</v>
      </c>
      <c r="CG41" s="133">
        <f t="shared" si="17"/>
        <v>21500</v>
      </c>
      <c r="CH41" s="119">
        <f t="shared" si="18"/>
        <v>-8500</v>
      </c>
      <c r="CI41" s="133"/>
      <c r="CJ41" s="133"/>
      <c r="CK41" s="133"/>
      <c r="CL41" s="199"/>
      <c r="CM41" s="133"/>
      <c r="CN41" s="135">
        <f t="shared" si="19"/>
        <v>182000</v>
      </c>
      <c r="CO41" s="135">
        <f t="shared" si="20"/>
        <v>95500</v>
      </c>
      <c r="CP41" s="136">
        <f t="shared" si="21"/>
        <v>86500</v>
      </c>
      <c r="CQ41" s="137">
        <v>43708.0</v>
      </c>
      <c r="CR41" s="138" t="s">
        <v>260</v>
      </c>
      <c r="CS41" s="138">
        <v>27.0</v>
      </c>
      <c r="CT41" s="139" t="s">
        <v>83</v>
      </c>
      <c r="CU41" s="154" t="s">
        <v>438</v>
      </c>
      <c r="CV41" s="141"/>
      <c r="CW41" s="141"/>
      <c r="CX41" s="141"/>
      <c r="CY41" s="141"/>
      <c r="CZ41" s="165">
        <v>43564.0</v>
      </c>
      <c r="DA41" s="139">
        <v>140000.0</v>
      </c>
      <c r="DB41" s="139"/>
      <c r="DC41" s="139">
        <v>146000.0</v>
      </c>
      <c r="DD41" s="141"/>
      <c r="DE41" s="141"/>
      <c r="DF41" s="141"/>
      <c r="DG41" s="141"/>
      <c r="DH41" s="141"/>
      <c r="DI41" s="141"/>
      <c r="DJ41" s="141"/>
      <c r="DK41" s="141"/>
      <c r="DL41" s="139">
        <v>6000.0</v>
      </c>
      <c r="DM41" s="139"/>
      <c r="DN41" s="141"/>
      <c r="DO41" s="141">
        <f t="shared" si="22"/>
        <v>0</v>
      </c>
      <c r="DP41" s="138" t="s">
        <v>455</v>
      </c>
      <c r="DQ41" s="204">
        <v>43709.0</v>
      </c>
      <c r="DR41" s="205"/>
      <c r="DS41" s="205"/>
      <c r="DT41" s="206" t="s">
        <v>283</v>
      </c>
      <c r="DU41" s="206" t="s">
        <v>460</v>
      </c>
      <c r="DV41" s="206"/>
      <c r="DW41" s="206">
        <v>7700.0</v>
      </c>
      <c r="DX41" s="206"/>
      <c r="DY41" s="206"/>
      <c r="DZ41" s="206"/>
      <c r="EA41" s="206">
        <v>9490.0</v>
      </c>
      <c r="EB41" s="206">
        <v>9000.0</v>
      </c>
      <c r="EC41" s="205"/>
      <c r="ED41" s="205"/>
      <c r="EE41" s="206"/>
      <c r="EF41" s="205"/>
      <c r="EG41" s="205"/>
      <c r="EH41" s="205"/>
      <c r="EI41" s="206">
        <v>1790.0</v>
      </c>
      <c r="EJ41" s="206">
        <v>500.0</v>
      </c>
      <c r="EK41" s="205"/>
      <c r="EL41" s="205"/>
      <c r="EM41" s="205"/>
      <c r="EN41" s="205"/>
      <c r="EO41" s="205">
        <f t="shared" si="23"/>
        <v>10</v>
      </c>
      <c r="EP41" s="205"/>
      <c r="EQ41" s="144">
        <v>43719.0</v>
      </c>
      <c r="ER41" s="145" t="s">
        <v>461</v>
      </c>
      <c r="ES41" s="145">
        <v>18.0</v>
      </c>
      <c r="ET41" s="145" t="s">
        <v>265</v>
      </c>
      <c r="EU41" s="145" t="s">
        <v>266</v>
      </c>
      <c r="EV41" s="146"/>
      <c r="EW41" s="146"/>
      <c r="EX41" s="146"/>
      <c r="EY41" s="146"/>
      <c r="EZ41" s="145">
        <v>26000.0</v>
      </c>
      <c r="FA41" s="145">
        <v>27000.0</v>
      </c>
      <c r="FB41" s="146"/>
      <c r="FC41" s="146"/>
      <c r="FD41" s="146"/>
      <c r="FE41" s="146"/>
      <c r="FF41" s="146"/>
      <c r="FG41" s="145" t="s">
        <v>0</v>
      </c>
      <c r="FH41" s="146"/>
      <c r="FI41" s="146"/>
      <c r="FJ41" s="146"/>
      <c r="FK41" s="146"/>
      <c r="FL41" s="146"/>
      <c r="FM41" s="146"/>
      <c r="FN41" s="146"/>
      <c r="FO41" s="146"/>
      <c r="FP41" s="146"/>
      <c r="FQ41" s="146"/>
      <c r="FR41" s="145" t="s">
        <v>354</v>
      </c>
    </row>
    <row r="42">
      <c r="A42" s="101" t="s">
        <v>16</v>
      </c>
      <c r="B42" s="102">
        <v>43708.0</v>
      </c>
      <c r="C42" s="103">
        <v>43719.0</v>
      </c>
      <c r="D42" s="33" t="s">
        <v>57</v>
      </c>
      <c r="E42" s="104">
        <f t="shared" si="1"/>
        <v>35</v>
      </c>
      <c r="F42" s="104">
        <f t="shared" si="2"/>
        <v>17</v>
      </c>
      <c r="G42" s="104" t="str">
        <f t="shared" si="3"/>
        <v>Crokery</v>
      </c>
      <c r="H42" s="104" t="str">
        <f t="shared" si="4"/>
        <v>Gujranawala Broker</v>
      </c>
      <c r="I42" s="105" t="s">
        <v>254</v>
      </c>
      <c r="J42" s="106">
        <v>575.0</v>
      </c>
      <c r="K42" s="106">
        <v>57500.0</v>
      </c>
      <c r="L42" s="19"/>
      <c r="M42" s="19"/>
      <c r="N42" s="19"/>
      <c r="O42" s="107">
        <v>7000.0</v>
      </c>
      <c r="P42" s="107">
        <v>1500.0</v>
      </c>
      <c r="Q42" s="107">
        <v>3000.0</v>
      </c>
      <c r="R42" s="148">
        <v>120000.0</v>
      </c>
      <c r="S42" s="109"/>
      <c r="T42" s="109"/>
      <c r="U42" s="109"/>
      <c r="V42" s="110">
        <v>1600.0</v>
      </c>
      <c r="W42" s="110">
        <v>6100.0</v>
      </c>
      <c r="X42" s="110"/>
      <c r="Y42" s="110" t="s">
        <v>342</v>
      </c>
      <c r="Z42" s="110">
        <v>1000.0</v>
      </c>
      <c r="AA42" s="110">
        <v>500.0</v>
      </c>
      <c r="AB42" s="109"/>
      <c r="AC42" s="109"/>
      <c r="AD42" s="110" t="s">
        <v>462</v>
      </c>
      <c r="AE42" s="110">
        <v>900.0</v>
      </c>
      <c r="AF42" s="109"/>
      <c r="AG42" s="109"/>
      <c r="AH42" s="116"/>
      <c r="AI42" s="114"/>
      <c r="AJ42" s="113"/>
      <c r="AK42" s="114"/>
      <c r="AL42" s="114"/>
      <c r="AM42" s="113"/>
      <c r="AN42" s="114"/>
      <c r="AO42" s="114"/>
      <c r="AP42" s="113"/>
      <c r="AQ42" s="115"/>
      <c r="AR42" s="114"/>
      <c r="AS42" s="113"/>
      <c r="AT42" s="113"/>
      <c r="AU42" s="113"/>
      <c r="AV42" s="113"/>
      <c r="AW42" s="113"/>
      <c r="AX42" s="113"/>
      <c r="AY42" s="113"/>
      <c r="AZ42" s="113"/>
      <c r="BA42" s="113"/>
      <c r="BB42" s="113"/>
      <c r="BC42" s="113"/>
      <c r="BD42" s="113"/>
      <c r="BE42" s="113"/>
      <c r="BF42" s="133"/>
      <c r="BG42" s="133"/>
      <c r="BH42" s="133"/>
      <c r="BI42" s="120">
        <v>25100.0</v>
      </c>
      <c r="BJ42" s="121">
        <f t="shared" si="31"/>
        <v>157700</v>
      </c>
      <c r="BK42" s="122">
        <v>30000.0</v>
      </c>
      <c r="BL42" s="149">
        <v>158000.0</v>
      </c>
      <c r="BM42" s="124">
        <f t="shared" si="6"/>
        <v>150000</v>
      </c>
      <c r="BN42" s="125" t="s">
        <v>47</v>
      </c>
      <c r="BO42" s="126">
        <f t="shared" si="7"/>
        <v>188000</v>
      </c>
      <c r="BP42" s="197">
        <v>33700.0</v>
      </c>
      <c r="BQ42" s="127">
        <f t="shared" si="8"/>
        <v>25000</v>
      </c>
      <c r="BR42" s="125" t="s">
        <v>47</v>
      </c>
      <c r="BS42" s="126">
        <f t="shared" si="9"/>
        <v>221700</v>
      </c>
      <c r="BT42" s="128">
        <f t="shared" si="10"/>
        <v>29500</v>
      </c>
      <c r="BU42" s="125" t="s">
        <v>47</v>
      </c>
      <c r="BV42" s="129">
        <f t="shared" si="11"/>
        <v>251200</v>
      </c>
      <c r="BW42" s="133"/>
      <c r="BX42" s="131">
        <f t="shared" si="12"/>
        <v>0</v>
      </c>
      <c r="BY42" s="131">
        <f t="shared" si="13"/>
        <v>0</v>
      </c>
      <c r="BZ42" s="131" t="str">
        <f t="shared" si="14"/>
        <v/>
      </c>
      <c r="CA42" s="132" t="str">
        <f t="shared" si="15"/>
        <v/>
      </c>
      <c r="CB42" s="133"/>
      <c r="CC42" s="133"/>
      <c r="CD42" s="133"/>
      <c r="CE42" s="133"/>
      <c r="CF42" s="133">
        <f t="shared" si="16"/>
        <v>251200</v>
      </c>
      <c r="CG42" s="133">
        <f t="shared" si="17"/>
        <v>93500</v>
      </c>
      <c r="CH42" s="119">
        <f t="shared" si="18"/>
        <v>63500</v>
      </c>
      <c r="CI42" s="133"/>
      <c r="CJ42" s="133"/>
      <c r="CK42" s="133"/>
      <c r="CL42" s="199"/>
      <c r="CM42" s="133"/>
      <c r="CN42" s="135">
        <f t="shared" si="19"/>
        <v>204500</v>
      </c>
      <c r="CO42" s="135">
        <f t="shared" si="20"/>
        <v>103200</v>
      </c>
      <c r="CP42" s="136">
        <f t="shared" si="21"/>
        <v>101300</v>
      </c>
      <c r="CQ42" s="137">
        <v>43708.0</v>
      </c>
      <c r="CR42" s="138" t="s">
        <v>260</v>
      </c>
      <c r="CS42" s="138">
        <v>30.0</v>
      </c>
      <c r="CT42" s="139" t="s">
        <v>57</v>
      </c>
      <c r="CU42" s="140" t="s">
        <v>370</v>
      </c>
      <c r="CV42" s="141"/>
      <c r="CW42" s="141"/>
      <c r="CX42" s="141"/>
      <c r="CY42" s="141"/>
      <c r="CZ42" s="141"/>
      <c r="DA42" s="139">
        <v>158000.0</v>
      </c>
      <c r="DB42" s="139"/>
      <c r="DC42" s="139">
        <v>150000.0</v>
      </c>
      <c r="DD42" s="141"/>
      <c r="DE42" s="141"/>
      <c r="DF42" s="141"/>
      <c r="DG42" s="141"/>
      <c r="DH42" s="139">
        <v>500.0</v>
      </c>
      <c r="DI42" s="141"/>
      <c r="DJ42" s="141"/>
      <c r="DK42" s="141"/>
      <c r="DL42" s="141"/>
      <c r="DM42" s="141"/>
      <c r="DN42" s="141"/>
      <c r="DO42" s="141">
        <f t="shared" si="22"/>
        <v>-7500</v>
      </c>
      <c r="DP42" s="162"/>
      <c r="DQ42" s="196">
        <v>43708.0</v>
      </c>
      <c r="DR42" s="139">
        <v>5.0</v>
      </c>
      <c r="DS42" s="33">
        <v>5.0</v>
      </c>
      <c r="DT42" s="163" t="s">
        <v>283</v>
      </c>
      <c r="DU42" s="163" t="s">
        <v>353</v>
      </c>
      <c r="DV42" s="33"/>
      <c r="DW42" s="33"/>
      <c r="DX42" s="33"/>
      <c r="DY42" s="33"/>
      <c r="DZ42" s="33"/>
      <c r="EA42" s="33">
        <v>33720.0</v>
      </c>
      <c r="EB42" s="33">
        <v>25000.0</v>
      </c>
      <c r="EC42" s="143"/>
      <c r="ED42" s="143"/>
      <c r="EE42" s="33"/>
      <c r="EF42" s="143"/>
      <c r="EG42" s="143"/>
      <c r="EH42" s="143"/>
      <c r="EI42" s="143"/>
      <c r="EJ42" s="143"/>
      <c r="EK42" s="143"/>
      <c r="EL42" s="143"/>
      <c r="EM42" s="143"/>
      <c r="EN42" s="33"/>
      <c r="EO42" s="143">
        <f t="shared" si="23"/>
        <v>-8720</v>
      </c>
      <c r="EP42" s="33" t="s">
        <v>354</v>
      </c>
      <c r="EQ42" s="144">
        <v>43719.0</v>
      </c>
      <c r="ER42" s="145" t="s">
        <v>436</v>
      </c>
      <c r="ES42" s="145">
        <v>17.0</v>
      </c>
      <c r="ET42" s="145" t="s">
        <v>265</v>
      </c>
      <c r="EU42" s="161" t="s">
        <v>293</v>
      </c>
      <c r="EV42" s="146"/>
      <c r="EW42" s="146"/>
      <c r="EX42" s="146"/>
      <c r="EY42" s="146"/>
      <c r="EZ42" s="145">
        <v>29500.0</v>
      </c>
      <c r="FA42" s="145">
        <v>29500.0</v>
      </c>
      <c r="FB42" s="146"/>
      <c r="FC42" s="146"/>
      <c r="FD42" s="146"/>
      <c r="FE42" s="146"/>
      <c r="FF42" s="146"/>
      <c r="FG42" s="145" t="s">
        <v>273</v>
      </c>
      <c r="FH42" s="146"/>
      <c r="FI42" s="146"/>
      <c r="FJ42" s="146"/>
      <c r="FK42" s="146"/>
      <c r="FL42" s="146"/>
      <c r="FM42" s="146"/>
      <c r="FN42" s="146"/>
      <c r="FO42" s="146"/>
      <c r="FP42" s="146"/>
      <c r="FQ42" s="146"/>
      <c r="FR42" s="176">
        <v>43778.0</v>
      </c>
    </row>
    <row r="43">
      <c r="A43" s="207" t="s">
        <v>81</v>
      </c>
      <c r="B43" s="102">
        <v>43708.0</v>
      </c>
      <c r="C43" s="103">
        <v>43721.0</v>
      </c>
      <c r="D43" s="33" t="s">
        <v>57</v>
      </c>
      <c r="E43" s="104">
        <f t="shared" si="1"/>
        <v>35</v>
      </c>
      <c r="F43" s="104">
        <f t="shared" si="2"/>
        <v>14.5</v>
      </c>
      <c r="G43" s="104" t="str">
        <f t="shared" si="3"/>
        <v>Toilet </v>
      </c>
      <c r="H43" s="104" t="str">
        <f t="shared" si="4"/>
        <v>Gujranawala Broker</v>
      </c>
      <c r="I43" s="105" t="s">
        <v>254</v>
      </c>
      <c r="J43" s="106">
        <v>455.1</v>
      </c>
      <c r="K43" s="106">
        <v>45510.0</v>
      </c>
      <c r="L43" s="19"/>
      <c r="M43" s="19"/>
      <c r="N43" s="19"/>
      <c r="O43" s="107">
        <v>7000.0</v>
      </c>
      <c r="P43" s="107">
        <v>1500.0</v>
      </c>
      <c r="Q43" s="107">
        <v>3000.0</v>
      </c>
      <c r="R43" s="148">
        <v>130000.0</v>
      </c>
      <c r="S43" s="109"/>
      <c r="T43" s="109"/>
      <c r="U43" s="110">
        <v>200.0</v>
      </c>
      <c r="V43" s="110"/>
      <c r="W43" s="110">
        <v>5500.0</v>
      </c>
      <c r="X43" s="110"/>
      <c r="Y43" s="110" t="s">
        <v>342</v>
      </c>
      <c r="Z43" s="110">
        <v>1500.0</v>
      </c>
      <c r="AA43" s="110">
        <v>500.0</v>
      </c>
      <c r="AB43" s="109"/>
      <c r="AC43" s="109"/>
      <c r="AD43" s="110" t="s">
        <v>463</v>
      </c>
      <c r="AE43" s="110">
        <v>1100.0</v>
      </c>
      <c r="AF43" s="110" t="s">
        <v>464</v>
      </c>
      <c r="AG43" s="110">
        <v>6200.0</v>
      </c>
      <c r="AH43" s="111" t="s">
        <v>465</v>
      </c>
      <c r="AI43" s="112">
        <v>28000.0</v>
      </c>
      <c r="AJ43" s="113"/>
      <c r="AK43" s="114"/>
      <c r="AL43" s="114"/>
      <c r="AM43" s="113"/>
      <c r="AN43" s="114"/>
      <c r="AO43" s="114"/>
      <c r="AP43" s="113"/>
      <c r="AQ43" s="115"/>
      <c r="AR43" s="114"/>
      <c r="AS43" s="113"/>
      <c r="AT43" s="203">
        <v>43808.0</v>
      </c>
      <c r="AU43" s="160">
        <v>6500.0</v>
      </c>
      <c r="AV43" s="160"/>
      <c r="AW43" s="160"/>
      <c r="AX43" s="160"/>
      <c r="AY43" s="160"/>
      <c r="AZ43" s="113"/>
      <c r="BA43" s="113"/>
      <c r="BB43" s="113"/>
      <c r="BC43" s="113"/>
      <c r="BD43" s="113"/>
      <c r="BE43" s="113"/>
      <c r="BF43" s="126"/>
      <c r="BG43" s="126"/>
      <c r="BH43" s="126"/>
      <c r="BI43" s="208">
        <v>26300.0</v>
      </c>
      <c r="BJ43" s="121">
        <f t="shared" si="31"/>
        <v>201800</v>
      </c>
      <c r="BK43" s="122">
        <v>30000.0</v>
      </c>
      <c r="BL43" s="149">
        <v>158000.0</v>
      </c>
      <c r="BM43" s="124">
        <f t="shared" si="6"/>
        <v>150000</v>
      </c>
      <c r="BN43" s="125" t="s">
        <v>47</v>
      </c>
      <c r="BO43" s="126">
        <f t="shared" si="7"/>
        <v>188000</v>
      </c>
      <c r="BP43" s="209">
        <v>27300.0</v>
      </c>
      <c r="BQ43" s="127">
        <f t="shared" si="8"/>
        <v>28000</v>
      </c>
      <c r="BR43" s="125" t="s">
        <v>47</v>
      </c>
      <c r="BS43" s="126">
        <f t="shared" si="9"/>
        <v>215300</v>
      </c>
      <c r="BT43" s="128">
        <f t="shared" si="10"/>
        <v>28000</v>
      </c>
      <c r="BU43" s="125" t="s">
        <v>47</v>
      </c>
      <c r="BV43" s="129">
        <f t="shared" si="11"/>
        <v>243300</v>
      </c>
      <c r="BW43" s="126"/>
      <c r="BX43" s="131">
        <f t="shared" si="12"/>
        <v>0</v>
      </c>
      <c r="BY43" s="131">
        <f t="shared" si="13"/>
        <v>0</v>
      </c>
      <c r="BZ43" s="131" t="str">
        <f t="shared" si="14"/>
        <v/>
      </c>
      <c r="CA43" s="132" t="str">
        <f t="shared" si="15"/>
        <v/>
      </c>
      <c r="CB43" s="126"/>
      <c r="CC43" s="126"/>
      <c r="CD43" s="126"/>
      <c r="CE43" s="126"/>
      <c r="CF43" s="133">
        <f t="shared" si="16"/>
        <v>243300</v>
      </c>
      <c r="CG43" s="133">
        <f t="shared" si="17"/>
        <v>41500</v>
      </c>
      <c r="CH43" s="119">
        <f t="shared" si="18"/>
        <v>11500</v>
      </c>
      <c r="CI43" s="126"/>
      <c r="CJ43" s="126"/>
      <c r="CK43" s="126"/>
      <c r="CL43" s="210"/>
      <c r="CM43" s="126"/>
      <c r="CN43" s="135">
        <f t="shared" si="19"/>
        <v>206000</v>
      </c>
      <c r="CO43" s="135">
        <f t="shared" si="20"/>
        <v>124610</v>
      </c>
      <c r="CP43" s="136">
        <f t="shared" si="21"/>
        <v>81390</v>
      </c>
      <c r="CQ43" s="137">
        <v>43708.0</v>
      </c>
      <c r="CR43" s="211" t="s">
        <v>260</v>
      </c>
      <c r="CS43" s="211">
        <v>30.0</v>
      </c>
      <c r="CT43" s="212" t="s">
        <v>57</v>
      </c>
      <c r="CU43" s="213" t="s">
        <v>435</v>
      </c>
      <c r="CV43" s="214"/>
      <c r="CW43" s="214"/>
      <c r="CX43" s="214"/>
      <c r="CY43" s="214"/>
      <c r="CZ43" s="214"/>
      <c r="DA43" s="139">
        <v>158000.0</v>
      </c>
      <c r="DB43" s="212"/>
      <c r="DC43" s="212">
        <v>150000.0</v>
      </c>
      <c r="DD43" s="214"/>
      <c r="DE43" s="212">
        <v>7500.0</v>
      </c>
      <c r="DF43" s="214"/>
      <c r="DG43" s="214"/>
      <c r="DH43" s="212">
        <v>1000.0</v>
      </c>
      <c r="DI43" s="214"/>
      <c r="DJ43" s="214"/>
      <c r="DK43" s="214"/>
      <c r="DL43" s="214"/>
      <c r="DM43" s="214"/>
      <c r="DN43" s="214"/>
      <c r="DO43" s="141">
        <f t="shared" si="22"/>
        <v>500</v>
      </c>
      <c r="DP43" s="211" t="s">
        <v>466</v>
      </c>
      <c r="DQ43" s="215">
        <v>43709.0</v>
      </c>
      <c r="DR43" s="212">
        <v>5.0</v>
      </c>
      <c r="DS43" s="216">
        <v>5.0</v>
      </c>
      <c r="DT43" s="163" t="s">
        <v>283</v>
      </c>
      <c r="DU43" s="163" t="s">
        <v>284</v>
      </c>
      <c r="DV43" s="216"/>
      <c r="DW43" s="216"/>
      <c r="DX43" s="216"/>
      <c r="DY43" s="216"/>
      <c r="DZ43" s="216"/>
      <c r="EA43" s="216">
        <v>27300.0</v>
      </c>
      <c r="EB43" s="216">
        <v>28000.0</v>
      </c>
      <c r="EC43" s="3"/>
      <c r="ED43" s="3"/>
      <c r="EE43" s="3"/>
      <c r="EF43" s="3"/>
      <c r="EG43" s="3"/>
      <c r="EH43" s="3"/>
      <c r="EI43" s="3"/>
      <c r="EJ43" s="3"/>
      <c r="EK43" s="3"/>
      <c r="EL43" s="3"/>
      <c r="EM43" s="3"/>
      <c r="EN43" s="216"/>
      <c r="EO43" s="143">
        <f t="shared" si="23"/>
        <v>700</v>
      </c>
      <c r="EP43" s="216" t="s">
        <v>467</v>
      </c>
      <c r="EQ43" s="171">
        <v>43721.0</v>
      </c>
      <c r="ER43" s="217" t="s">
        <v>468</v>
      </c>
      <c r="ES43" s="217">
        <v>14.5</v>
      </c>
      <c r="ET43" s="217" t="s">
        <v>265</v>
      </c>
      <c r="EU43" s="161" t="s">
        <v>293</v>
      </c>
      <c r="EV43" s="217"/>
      <c r="EW43" s="218"/>
      <c r="EX43" s="218"/>
      <c r="EY43" s="218"/>
      <c r="EZ43" s="217">
        <v>28000.0</v>
      </c>
      <c r="FA43" s="217">
        <v>28000.0</v>
      </c>
      <c r="FB43" s="218"/>
      <c r="FC43" s="218"/>
      <c r="FD43" s="218"/>
      <c r="FE43" s="218"/>
      <c r="FF43" s="218"/>
      <c r="FG43" s="217" t="s">
        <v>273</v>
      </c>
      <c r="FH43" s="218"/>
      <c r="FI43" s="218"/>
      <c r="FJ43" s="218"/>
      <c r="FK43" s="218"/>
      <c r="FL43" s="218"/>
      <c r="FM43" s="218"/>
      <c r="FN43" s="218"/>
      <c r="FO43" s="218"/>
      <c r="FP43" s="218"/>
      <c r="FQ43" s="218"/>
      <c r="FR43" s="219">
        <v>43808.0</v>
      </c>
    </row>
    <row r="44">
      <c r="A44" s="101" t="s">
        <v>316</v>
      </c>
      <c r="B44" s="153">
        <v>43710.0</v>
      </c>
      <c r="C44" s="220">
        <v>43720.0</v>
      </c>
      <c r="D44" s="33" t="s">
        <v>83</v>
      </c>
      <c r="E44" s="104">
        <f t="shared" si="1"/>
        <v>26</v>
      </c>
      <c r="F44" s="104">
        <f t="shared" si="2"/>
        <v>18</v>
      </c>
      <c r="G44" s="104" t="str">
        <f t="shared" si="3"/>
        <v>Juice</v>
      </c>
      <c r="H44" s="104" t="str">
        <f t="shared" si="4"/>
        <v>Anees Broker</v>
      </c>
      <c r="I44" s="105" t="s">
        <v>254</v>
      </c>
      <c r="J44" s="106">
        <v>508.0</v>
      </c>
      <c r="K44" s="106">
        <v>51820.0</v>
      </c>
      <c r="L44" s="19"/>
      <c r="M44" s="19"/>
      <c r="N44" s="19"/>
      <c r="O44" s="107">
        <v>7000.0</v>
      </c>
      <c r="P44" s="107">
        <v>1500.0</v>
      </c>
      <c r="Q44" s="107">
        <v>3000.0</v>
      </c>
      <c r="R44" s="108">
        <v>0.0</v>
      </c>
      <c r="S44" s="109"/>
      <c r="T44" s="109"/>
      <c r="U44" s="109"/>
      <c r="V44" s="110">
        <v>1950.0</v>
      </c>
      <c r="W44" s="110">
        <v>8400.0</v>
      </c>
      <c r="X44" s="110"/>
      <c r="Y44" s="109"/>
      <c r="Z44" s="109"/>
      <c r="AA44" s="109"/>
      <c r="AB44" s="109"/>
      <c r="AC44" s="109"/>
      <c r="AD44" s="110" t="s">
        <v>323</v>
      </c>
      <c r="AE44" s="110">
        <v>500.0</v>
      </c>
      <c r="AF44" s="109"/>
      <c r="AG44" s="109"/>
      <c r="AH44" s="116"/>
      <c r="AI44" s="114"/>
      <c r="AJ44" s="113"/>
      <c r="AK44" s="114"/>
      <c r="AL44" s="114"/>
      <c r="AM44" s="113"/>
      <c r="AN44" s="114"/>
      <c r="AO44" s="114"/>
      <c r="AP44" s="113"/>
      <c r="AQ44" s="115"/>
      <c r="AR44" s="114"/>
      <c r="AS44" s="113"/>
      <c r="AT44" s="113"/>
      <c r="AU44" s="113"/>
      <c r="AV44" s="113"/>
      <c r="AW44" s="113"/>
      <c r="AX44" s="113"/>
      <c r="AY44" s="221"/>
      <c r="AZ44" s="221"/>
      <c r="BA44" s="221"/>
      <c r="BB44" s="221"/>
      <c r="BC44" s="221"/>
      <c r="BD44" s="222">
        <v>43655.0</v>
      </c>
      <c r="BE44" s="223">
        <v>1200.0</v>
      </c>
      <c r="BF44" s="133"/>
      <c r="BG44" s="133"/>
      <c r="BH44" s="109"/>
      <c r="BI44" s="120">
        <v>23150.0</v>
      </c>
      <c r="BJ44" s="121">
        <f>Q44+R44+T44+V44+W44+Z44+AC44+AE44+AG44+AI44+AL44+AO44+AR44+BI44+X44+U44+S44</f>
        <v>37000</v>
      </c>
      <c r="BK44" s="122">
        <v>30000.0</v>
      </c>
      <c r="BL44" s="123"/>
      <c r="BM44" s="124">
        <f t="shared" si="6"/>
        <v>138000</v>
      </c>
      <c r="BN44" s="125" t="s">
        <v>59</v>
      </c>
      <c r="BO44" s="126">
        <f t="shared" si="7"/>
        <v>30000</v>
      </c>
      <c r="BP44" s="110">
        <v>0.0</v>
      </c>
      <c r="BQ44" s="127" t="str">
        <f t="shared" si="8"/>
        <v/>
      </c>
      <c r="BR44" s="125" t="s">
        <v>47</v>
      </c>
      <c r="BS44" s="126">
        <f t="shared" si="9"/>
        <v>30000</v>
      </c>
      <c r="BT44" s="128">
        <f t="shared" si="10"/>
        <v>48500</v>
      </c>
      <c r="BU44" s="125" t="s">
        <v>47</v>
      </c>
      <c r="BV44" s="129">
        <f t="shared" si="11"/>
        <v>78500</v>
      </c>
      <c r="BW44" s="224">
        <v>20000.0</v>
      </c>
      <c r="BX44" s="131">
        <f t="shared" si="12"/>
        <v>0</v>
      </c>
      <c r="BY44" s="131">
        <f t="shared" si="13"/>
        <v>0</v>
      </c>
      <c r="BZ44" s="131">
        <v>0.0</v>
      </c>
      <c r="CA44" s="132" t="str">
        <f t="shared" si="15"/>
        <v/>
      </c>
      <c r="CB44" s="109"/>
      <c r="CC44" s="109"/>
      <c r="CD44" s="109"/>
      <c r="CE44" s="109"/>
      <c r="CF44" s="133">
        <f t="shared" si="16"/>
        <v>98500</v>
      </c>
      <c r="CG44" s="133">
        <f t="shared" si="17"/>
        <v>61500</v>
      </c>
      <c r="CH44" s="119">
        <f t="shared" si="18"/>
        <v>31500</v>
      </c>
      <c r="CI44" s="109"/>
      <c r="CJ44" s="109"/>
      <c r="CK44" s="109"/>
      <c r="CL44" s="225"/>
      <c r="CM44" s="109"/>
      <c r="CN44" s="135">
        <f t="shared" si="19"/>
        <v>186500</v>
      </c>
      <c r="CO44" s="135">
        <f t="shared" si="20"/>
        <v>98520</v>
      </c>
      <c r="CP44" s="136">
        <f t="shared" si="21"/>
        <v>87980</v>
      </c>
      <c r="CQ44" s="137">
        <v>43710.0</v>
      </c>
      <c r="CR44" s="138" t="s">
        <v>260</v>
      </c>
      <c r="CS44" s="138">
        <v>26.0</v>
      </c>
      <c r="CT44" s="140" t="s">
        <v>68</v>
      </c>
      <c r="CU44" s="140" t="s">
        <v>422</v>
      </c>
      <c r="CV44" s="214"/>
      <c r="CW44" s="214"/>
      <c r="CX44" s="214"/>
      <c r="CY44" s="214"/>
      <c r="CZ44" s="214"/>
      <c r="DA44" s="140">
        <v>138000.0</v>
      </c>
      <c r="DB44" s="140" t="s">
        <v>469</v>
      </c>
      <c r="DC44" s="140">
        <v>138000.0</v>
      </c>
      <c r="DD44" s="226"/>
      <c r="DE44" s="226"/>
      <c r="DF44" s="214"/>
      <c r="DG44" s="226"/>
      <c r="DH44" s="226"/>
      <c r="DI44" s="226"/>
      <c r="DJ44" s="226"/>
      <c r="DK44" s="214"/>
      <c r="DL44" s="214"/>
      <c r="DM44" s="214"/>
      <c r="DN44" s="214"/>
      <c r="DO44" s="141">
        <f t="shared" si="22"/>
        <v>0</v>
      </c>
      <c r="DP44" s="138" t="s">
        <v>470</v>
      </c>
      <c r="DQ44" s="227"/>
      <c r="DR44" s="228"/>
      <c r="DS44" s="228"/>
      <c r="DT44" s="228"/>
      <c r="DU44" s="228"/>
      <c r="DV44" s="228"/>
      <c r="DW44" s="228"/>
      <c r="DX44" s="228"/>
      <c r="DY44" s="228"/>
      <c r="DZ44" s="228"/>
      <c r="EA44" s="228"/>
      <c r="EB44" s="228"/>
      <c r="EC44" s="228"/>
      <c r="ED44" s="228"/>
      <c r="EE44" s="228"/>
      <c r="EF44" s="228"/>
      <c r="EG44" s="228"/>
      <c r="EH44" s="228"/>
      <c r="EI44" s="228"/>
      <c r="EJ44" s="228"/>
      <c r="EK44" s="228"/>
      <c r="EL44" s="163">
        <v>0.0</v>
      </c>
      <c r="EM44" s="228"/>
      <c r="EN44" s="228"/>
      <c r="EO44" s="143">
        <f t="shared" si="23"/>
        <v>0</v>
      </c>
      <c r="EP44" s="228"/>
      <c r="EQ44" s="229">
        <v>43720.0</v>
      </c>
      <c r="ER44" s="161" t="s">
        <v>427</v>
      </c>
      <c r="ES44" s="161">
        <v>18.0</v>
      </c>
      <c r="ET44" s="161" t="s">
        <v>265</v>
      </c>
      <c r="EU44" s="161" t="s">
        <v>326</v>
      </c>
      <c r="EV44" s="230"/>
      <c r="EW44" s="230"/>
      <c r="EX44" s="230"/>
      <c r="EY44" s="230"/>
      <c r="EZ44" s="161">
        <v>48500.0</v>
      </c>
      <c r="FA44" s="161">
        <v>48500.0</v>
      </c>
      <c r="FB44" s="230"/>
      <c r="FC44" s="230"/>
      <c r="FD44" s="192"/>
      <c r="FE44" s="192"/>
      <c r="FF44" s="230"/>
      <c r="FG44" s="161" t="s">
        <v>273</v>
      </c>
      <c r="FH44" s="192"/>
      <c r="FI44" s="192"/>
      <c r="FJ44" s="192"/>
      <c r="FK44" s="192"/>
      <c r="FL44" s="192"/>
      <c r="FM44" s="192"/>
      <c r="FN44" s="192"/>
      <c r="FO44" s="230"/>
      <c r="FP44" s="230"/>
      <c r="FQ44" s="230"/>
      <c r="FR44" s="230"/>
    </row>
    <row r="45">
      <c r="A45" s="147" t="s">
        <v>36</v>
      </c>
      <c r="B45" s="153">
        <v>43710.0</v>
      </c>
      <c r="C45" s="220">
        <v>43719.0</v>
      </c>
      <c r="D45" s="33" t="s">
        <v>68</v>
      </c>
      <c r="E45" s="104">
        <f t="shared" si="1"/>
        <v>26</v>
      </c>
      <c r="F45" s="104">
        <f t="shared" si="2"/>
        <v>17</v>
      </c>
      <c r="G45" s="104" t="str">
        <f t="shared" si="3"/>
        <v>Juice</v>
      </c>
      <c r="H45" s="104" t="str">
        <f t="shared" si="4"/>
        <v>Anees Broker</v>
      </c>
      <c r="I45" s="105" t="s">
        <v>254</v>
      </c>
      <c r="J45" s="106">
        <v>540.0</v>
      </c>
      <c r="K45" s="106">
        <v>54000.0</v>
      </c>
      <c r="L45" s="19"/>
      <c r="M45" s="19"/>
      <c r="N45" s="19"/>
      <c r="O45" s="107">
        <v>7000.0</v>
      </c>
      <c r="P45" s="107">
        <v>1500.0</v>
      </c>
      <c r="Q45" s="107">
        <v>3000.0</v>
      </c>
      <c r="R45" s="108">
        <v>0.0</v>
      </c>
      <c r="S45" s="109"/>
      <c r="T45" s="109"/>
      <c r="U45" s="109"/>
      <c r="V45" s="110">
        <v>1550.0</v>
      </c>
      <c r="W45" s="110">
        <v>5200.0</v>
      </c>
      <c r="X45" s="110"/>
      <c r="Y45" s="109"/>
      <c r="Z45" s="109"/>
      <c r="AA45" s="109"/>
      <c r="AB45" s="109"/>
      <c r="AC45" s="109"/>
      <c r="AD45" s="110" t="s">
        <v>471</v>
      </c>
      <c r="AE45" s="110">
        <v>800.0</v>
      </c>
      <c r="AF45" s="110" t="s">
        <v>472</v>
      </c>
      <c r="AG45" s="110">
        <v>2500.0</v>
      </c>
      <c r="AH45" s="231"/>
      <c r="AI45" s="232"/>
      <c r="AJ45" s="113"/>
      <c r="AK45" s="232"/>
      <c r="AL45" s="232"/>
      <c r="AM45" s="113"/>
      <c r="AN45" s="232"/>
      <c r="AO45" s="232"/>
      <c r="AP45" s="113"/>
      <c r="AQ45" s="233"/>
      <c r="AR45" s="232"/>
      <c r="AS45" s="113"/>
      <c r="AT45" s="234"/>
      <c r="AU45" s="234"/>
      <c r="AV45" s="234"/>
      <c r="AW45" s="234"/>
      <c r="AX45" s="234"/>
      <c r="AY45" s="188"/>
      <c r="AZ45" s="188"/>
      <c r="BA45" s="188"/>
      <c r="BB45" s="188"/>
      <c r="BC45" s="188"/>
      <c r="BD45" s="188"/>
      <c r="BE45" s="188"/>
      <c r="BF45" s="180"/>
      <c r="BG45" s="181"/>
      <c r="BH45" s="182"/>
      <c r="BI45" s="120">
        <v>21950.0</v>
      </c>
      <c r="BJ45" s="186">
        <f>Q45+R45+T45+V45+W45+Z45+AC45+AE45+AG45+AI45+AL45+AO45+AR45+BI45+U45+X45</f>
        <v>35000</v>
      </c>
      <c r="BK45" s="122">
        <v>30000.0</v>
      </c>
      <c r="BL45" s="235"/>
      <c r="BM45" s="124">
        <f t="shared" si="6"/>
        <v>138000</v>
      </c>
      <c r="BN45" s="125" t="s">
        <v>59</v>
      </c>
      <c r="BO45" s="126">
        <f t="shared" si="7"/>
        <v>30000</v>
      </c>
      <c r="BP45" s="110">
        <v>0.0</v>
      </c>
      <c r="BQ45" s="127" t="str">
        <f t="shared" si="8"/>
        <v/>
      </c>
      <c r="BR45" s="125" t="s">
        <v>47</v>
      </c>
      <c r="BS45" s="126">
        <f t="shared" si="9"/>
        <v>30000</v>
      </c>
      <c r="BT45" s="128">
        <f t="shared" si="10"/>
        <v>29500</v>
      </c>
      <c r="BU45" s="125" t="s">
        <v>47</v>
      </c>
      <c r="BV45" s="129">
        <f t="shared" si="11"/>
        <v>59500</v>
      </c>
      <c r="BW45" s="236">
        <v>30000.0</v>
      </c>
      <c r="BX45" s="131">
        <f t="shared" si="12"/>
        <v>0</v>
      </c>
      <c r="BY45" s="131">
        <f t="shared" si="13"/>
        <v>0</v>
      </c>
      <c r="BZ45" s="237">
        <v>0.0</v>
      </c>
      <c r="CA45" s="132" t="str">
        <f t="shared" si="15"/>
        <v/>
      </c>
      <c r="CB45" s="109"/>
      <c r="CC45" s="109"/>
      <c r="CD45" s="109"/>
      <c r="CE45" s="109"/>
      <c r="CF45" s="133">
        <f t="shared" si="16"/>
        <v>89500</v>
      </c>
      <c r="CG45" s="133">
        <f t="shared" si="17"/>
        <v>54500</v>
      </c>
      <c r="CH45" s="119">
        <f t="shared" si="18"/>
        <v>24500</v>
      </c>
      <c r="CI45" s="109"/>
      <c r="CJ45" s="109"/>
      <c r="CK45" s="109"/>
      <c r="CL45" s="183"/>
      <c r="CM45" s="182"/>
      <c r="CN45" s="135">
        <f t="shared" si="19"/>
        <v>167500</v>
      </c>
      <c r="CO45" s="135">
        <f t="shared" si="20"/>
        <v>97500</v>
      </c>
      <c r="CP45" s="136">
        <f t="shared" si="21"/>
        <v>70000</v>
      </c>
      <c r="CQ45" s="137">
        <v>43710.0</v>
      </c>
      <c r="CR45" s="138" t="s">
        <v>260</v>
      </c>
      <c r="CS45" s="138">
        <v>26.0</v>
      </c>
      <c r="CT45" s="140" t="s">
        <v>68</v>
      </c>
      <c r="CU45" s="140" t="s">
        <v>422</v>
      </c>
      <c r="CV45" s="214"/>
      <c r="CW45" s="214"/>
      <c r="CX45" s="214"/>
      <c r="CY45" s="214"/>
      <c r="CZ45" s="214"/>
      <c r="DA45" s="140">
        <v>138000.0</v>
      </c>
      <c r="DB45" s="140" t="s">
        <v>469</v>
      </c>
      <c r="DC45" s="140">
        <v>138000.0</v>
      </c>
      <c r="DD45" s="226"/>
      <c r="DE45" s="226"/>
      <c r="DF45" s="214"/>
      <c r="DG45" s="226"/>
      <c r="DH45" s="226"/>
      <c r="DI45" s="226"/>
      <c r="DJ45" s="226"/>
      <c r="DK45" s="214"/>
      <c r="DL45" s="214"/>
      <c r="DM45" s="214"/>
      <c r="DN45" s="214"/>
      <c r="DO45" s="141">
        <f t="shared" si="22"/>
        <v>0</v>
      </c>
      <c r="DP45" s="138" t="s">
        <v>470</v>
      </c>
      <c r="DQ45" s="238"/>
      <c r="DR45" s="228"/>
      <c r="DS45" s="228"/>
      <c r="DT45" s="228"/>
      <c r="DU45" s="228"/>
      <c r="DV45" s="228"/>
      <c r="DW45" s="228"/>
      <c r="DX45" s="228"/>
      <c r="DY45" s="228"/>
      <c r="DZ45" s="228"/>
      <c r="EA45" s="228"/>
      <c r="EB45" s="228"/>
      <c r="EC45" s="228"/>
      <c r="ED45" s="228"/>
      <c r="EE45" s="228"/>
      <c r="EF45" s="228"/>
      <c r="EG45" s="228"/>
      <c r="EH45" s="228"/>
      <c r="EI45" s="228"/>
      <c r="EJ45" s="228"/>
      <c r="EK45" s="228"/>
      <c r="EL45" s="163">
        <v>0.0</v>
      </c>
      <c r="EM45" s="228"/>
      <c r="EN45" s="228"/>
      <c r="EO45" s="143">
        <f t="shared" si="23"/>
        <v>0</v>
      </c>
      <c r="EP45" s="228"/>
      <c r="EQ45" s="229">
        <v>43719.0</v>
      </c>
      <c r="ER45" s="161" t="s">
        <v>427</v>
      </c>
      <c r="ES45" s="161">
        <v>17.0</v>
      </c>
      <c r="ET45" s="161" t="s">
        <v>265</v>
      </c>
      <c r="EU45" s="161" t="s">
        <v>326</v>
      </c>
      <c r="EV45" s="239"/>
      <c r="EW45" s="239"/>
      <c r="EX45" s="239"/>
      <c r="EY45" s="239"/>
      <c r="EZ45" s="161">
        <v>29500.0</v>
      </c>
      <c r="FA45" s="161">
        <v>29500.0</v>
      </c>
      <c r="FB45" s="239"/>
      <c r="FC45" s="239"/>
      <c r="FD45" s="192"/>
      <c r="FE45" s="192"/>
      <c r="FF45" s="239"/>
      <c r="FG45" s="161" t="s">
        <v>273</v>
      </c>
      <c r="FH45" s="192"/>
      <c r="FI45" s="192"/>
      <c r="FJ45" s="192"/>
      <c r="FK45" s="192"/>
      <c r="FL45" s="192"/>
      <c r="FM45" s="192"/>
      <c r="FN45" s="192"/>
      <c r="FO45" s="239"/>
      <c r="FP45" s="239"/>
      <c r="FQ45" s="239"/>
      <c r="FR45" s="239"/>
    </row>
    <row r="46">
      <c r="A46" s="101" t="s">
        <v>39</v>
      </c>
      <c r="B46" s="153">
        <v>43710.0</v>
      </c>
      <c r="C46" s="220">
        <v>43719.0</v>
      </c>
      <c r="D46" s="33" t="s">
        <v>68</v>
      </c>
      <c r="E46" s="104">
        <f t="shared" si="1"/>
        <v>17</v>
      </c>
      <c r="F46" s="104">
        <f t="shared" si="2"/>
        <v>17</v>
      </c>
      <c r="G46" s="104" t="str">
        <f t="shared" si="3"/>
        <v>Juice</v>
      </c>
      <c r="H46" s="104" t="str">
        <f t="shared" si="4"/>
        <v>Anees Broker</v>
      </c>
      <c r="I46" s="105" t="s">
        <v>254</v>
      </c>
      <c r="J46" s="106">
        <v>569.0</v>
      </c>
      <c r="K46" s="106">
        <v>58060.0</v>
      </c>
      <c r="L46" s="19"/>
      <c r="M46" s="19"/>
      <c r="N46" s="19"/>
      <c r="O46" s="107">
        <v>7000.0</v>
      </c>
      <c r="P46" s="107">
        <v>1500.0</v>
      </c>
      <c r="Q46" s="107">
        <v>3000.0</v>
      </c>
      <c r="R46" s="148">
        <v>80000.0</v>
      </c>
      <c r="S46" s="110"/>
      <c r="T46" s="110">
        <v>300.0</v>
      </c>
      <c r="U46" s="109"/>
      <c r="V46" s="110">
        <v>2850.0</v>
      </c>
      <c r="W46" s="110">
        <v>4700.0</v>
      </c>
      <c r="X46" s="110"/>
      <c r="Y46" s="109"/>
      <c r="Z46" s="109"/>
      <c r="AA46" s="109"/>
      <c r="AB46" s="109"/>
      <c r="AC46" s="109"/>
      <c r="AD46" s="110" t="s">
        <v>473</v>
      </c>
      <c r="AE46" s="110">
        <v>1000.0</v>
      </c>
      <c r="AF46" s="109"/>
      <c r="AG46" s="109"/>
      <c r="AH46" s="231"/>
      <c r="AI46" s="232"/>
      <c r="AJ46" s="113"/>
      <c r="AK46" s="232"/>
      <c r="AL46" s="232"/>
      <c r="AM46" s="113"/>
      <c r="AN46" s="232"/>
      <c r="AO46" s="232"/>
      <c r="AP46" s="113"/>
      <c r="AQ46" s="233"/>
      <c r="AR46" s="232"/>
      <c r="AS46" s="113"/>
      <c r="AT46" s="234"/>
      <c r="AU46" s="234"/>
      <c r="AV46" s="234"/>
      <c r="AW46" s="234"/>
      <c r="AX46" s="234"/>
      <c r="AY46" s="188"/>
      <c r="AZ46" s="188"/>
      <c r="BA46" s="188"/>
      <c r="BB46" s="188"/>
      <c r="BC46" s="188"/>
      <c r="BD46" s="188"/>
      <c r="BE46" s="188"/>
      <c r="BF46" s="180"/>
      <c r="BG46" s="181"/>
      <c r="BH46" s="182"/>
      <c r="BI46" s="120">
        <v>21150.0</v>
      </c>
      <c r="BJ46" s="121">
        <f>Q46+R46+T46+V46+W46+Z46+AC46+AE46+AG46+AI46+AL46+AO46+AR46+BI46+X46+U46+S46</f>
        <v>113000</v>
      </c>
      <c r="BK46" s="122">
        <v>30000.0</v>
      </c>
      <c r="BL46" s="240">
        <v>116000.0</v>
      </c>
      <c r="BM46" s="124">
        <f t="shared" si="6"/>
        <v>103000</v>
      </c>
      <c r="BN46" s="125" t="s">
        <v>47</v>
      </c>
      <c r="BO46" s="126">
        <f t="shared" si="7"/>
        <v>146000</v>
      </c>
      <c r="BP46" s="110">
        <v>0.0</v>
      </c>
      <c r="BQ46" s="127" t="str">
        <f t="shared" si="8"/>
        <v/>
      </c>
      <c r="BR46" s="125" t="s">
        <v>47</v>
      </c>
      <c r="BS46" s="126">
        <f t="shared" si="9"/>
        <v>146000</v>
      </c>
      <c r="BT46" s="128">
        <f t="shared" si="10"/>
        <v>35000</v>
      </c>
      <c r="BU46" s="125" t="s">
        <v>47</v>
      </c>
      <c r="BV46" s="129">
        <f t="shared" si="11"/>
        <v>181000</v>
      </c>
      <c r="BW46" s="235"/>
      <c r="BX46" s="131">
        <f t="shared" si="12"/>
        <v>0</v>
      </c>
      <c r="BY46" s="131">
        <f t="shared" si="13"/>
        <v>0</v>
      </c>
      <c r="BZ46" s="131" t="str">
        <f>FK46</f>
        <v/>
      </c>
      <c r="CA46" s="132" t="str">
        <f t="shared" si="15"/>
        <v/>
      </c>
      <c r="CB46" s="109"/>
      <c r="CC46" s="109"/>
      <c r="CD46" s="109"/>
      <c r="CE46" s="109"/>
      <c r="CF46" s="133">
        <f t="shared" si="16"/>
        <v>181000</v>
      </c>
      <c r="CG46" s="133">
        <f t="shared" si="17"/>
        <v>68000</v>
      </c>
      <c r="CH46" s="119">
        <f t="shared" si="18"/>
        <v>38000</v>
      </c>
      <c r="CI46" s="109"/>
      <c r="CJ46" s="109"/>
      <c r="CK46" s="109"/>
      <c r="CL46" s="183"/>
      <c r="CM46" s="182"/>
      <c r="CN46" s="135">
        <f t="shared" si="19"/>
        <v>138000</v>
      </c>
      <c r="CO46" s="135">
        <f t="shared" si="20"/>
        <v>99560</v>
      </c>
      <c r="CP46" s="136">
        <f t="shared" si="21"/>
        <v>38440</v>
      </c>
      <c r="CQ46" s="137">
        <v>43710.0</v>
      </c>
      <c r="CR46" s="138" t="s">
        <v>260</v>
      </c>
      <c r="CS46" s="138">
        <v>17.0</v>
      </c>
      <c r="CT46" s="140" t="s">
        <v>68</v>
      </c>
      <c r="CU46" s="140" t="s">
        <v>270</v>
      </c>
      <c r="CV46" s="214"/>
      <c r="CW46" s="214"/>
      <c r="CX46" s="214"/>
      <c r="CY46" s="214"/>
      <c r="CZ46" s="214"/>
      <c r="DA46" s="140">
        <v>116000.0</v>
      </c>
      <c r="DB46" s="226"/>
      <c r="DC46" s="140">
        <v>103000.0</v>
      </c>
      <c r="DD46" s="226"/>
      <c r="DE46" s="140">
        <v>13000.0</v>
      </c>
      <c r="DF46" s="214"/>
      <c r="DG46" s="226"/>
      <c r="DH46" s="226"/>
      <c r="DI46" s="226"/>
      <c r="DJ46" s="226"/>
      <c r="DK46" s="214"/>
      <c r="DL46" s="214"/>
      <c r="DM46" s="214"/>
      <c r="DN46" s="214"/>
      <c r="DO46" s="141">
        <f t="shared" si="22"/>
        <v>0</v>
      </c>
      <c r="DP46" s="138" t="s">
        <v>466</v>
      </c>
      <c r="DQ46" s="238"/>
      <c r="DR46" s="228"/>
      <c r="DS46" s="228"/>
      <c r="DT46" s="228"/>
      <c r="DU46" s="228"/>
      <c r="DV46" s="228"/>
      <c r="DW46" s="228"/>
      <c r="DX46" s="228"/>
      <c r="DY46" s="228"/>
      <c r="DZ46" s="228"/>
      <c r="EA46" s="228"/>
      <c r="EB46" s="228"/>
      <c r="EC46" s="228"/>
      <c r="ED46" s="228"/>
      <c r="EE46" s="228"/>
      <c r="EF46" s="228"/>
      <c r="EG46" s="228"/>
      <c r="EH46" s="228"/>
      <c r="EI46" s="228"/>
      <c r="EJ46" s="228"/>
      <c r="EK46" s="228"/>
      <c r="EL46" s="163">
        <v>0.0</v>
      </c>
      <c r="EM46" s="228"/>
      <c r="EN46" s="228"/>
      <c r="EO46" s="143">
        <f t="shared" si="23"/>
        <v>0</v>
      </c>
      <c r="EP46" s="228"/>
      <c r="EQ46" s="229">
        <v>43719.0</v>
      </c>
      <c r="ER46" s="161" t="s">
        <v>427</v>
      </c>
      <c r="ES46" s="161">
        <v>17.0</v>
      </c>
      <c r="ET46" s="161" t="s">
        <v>265</v>
      </c>
      <c r="EU46" s="161" t="s">
        <v>326</v>
      </c>
      <c r="EV46" s="230"/>
      <c r="EW46" s="230"/>
      <c r="EX46" s="230"/>
      <c r="EY46" s="230"/>
      <c r="EZ46" s="161">
        <v>35000.0</v>
      </c>
      <c r="FA46" s="161">
        <v>35000.0</v>
      </c>
      <c r="FB46" s="230"/>
      <c r="FC46" s="230"/>
      <c r="FD46" s="192"/>
      <c r="FE46" s="192"/>
      <c r="FF46" s="230"/>
      <c r="FG46" s="161" t="s">
        <v>273</v>
      </c>
      <c r="FH46" s="192"/>
      <c r="FI46" s="192"/>
      <c r="FJ46" s="192"/>
      <c r="FK46" s="192"/>
      <c r="FL46" s="192"/>
      <c r="FM46" s="192"/>
      <c r="FN46" s="192"/>
      <c r="FO46" s="230"/>
      <c r="FP46" s="230"/>
      <c r="FQ46" s="230"/>
      <c r="FR46" s="230"/>
    </row>
    <row r="47">
      <c r="A47" s="101" t="s">
        <v>275</v>
      </c>
      <c r="B47" s="153">
        <v>43710.0</v>
      </c>
      <c r="C47" s="220">
        <v>43720.0</v>
      </c>
      <c r="D47" s="33" t="s">
        <v>68</v>
      </c>
      <c r="E47" s="104">
        <f t="shared" si="1"/>
        <v>31</v>
      </c>
      <c r="F47" s="104">
        <f t="shared" si="2"/>
        <v>12</v>
      </c>
      <c r="G47" s="104" t="str">
        <f t="shared" si="3"/>
        <v>Cloth</v>
      </c>
      <c r="H47" s="104" t="str">
        <f t="shared" si="4"/>
        <v>Asif</v>
      </c>
      <c r="I47" s="105" t="s">
        <v>254</v>
      </c>
      <c r="J47" s="106">
        <v>640.1</v>
      </c>
      <c r="K47" s="106">
        <v>65290.0</v>
      </c>
      <c r="L47" s="19"/>
      <c r="M47" s="19"/>
      <c r="N47" s="19"/>
      <c r="O47" s="107">
        <v>7000.0</v>
      </c>
      <c r="P47" s="107">
        <v>1500.0</v>
      </c>
      <c r="Q47" s="107">
        <v>3000.0</v>
      </c>
      <c r="R47" s="241"/>
      <c r="S47" s="109"/>
      <c r="T47" s="109"/>
      <c r="U47" s="109"/>
      <c r="V47" s="110">
        <v>1200.0</v>
      </c>
      <c r="W47" s="110">
        <v>5500.0</v>
      </c>
      <c r="X47" s="110"/>
      <c r="Y47" s="109"/>
      <c r="Z47" s="109"/>
      <c r="AA47" s="109"/>
      <c r="AB47" s="110" t="s">
        <v>474</v>
      </c>
      <c r="AC47" s="110">
        <v>90000.0</v>
      </c>
      <c r="AD47" s="110" t="s">
        <v>323</v>
      </c>
      <c r="AE47" s="110">
        <v>500.0</v>
      </c>
      <c r="AF47" s="110" t="s">
        <v>475</v>
      </c>
      <c r="AG47" s="110">
        <v>4000.0</v>
      </c>
      <c r="AH47" s="242" t="s">
        <v>476</v>
      </c>
      <c r="AI47" s="243">
        <v>36000.0</v>
      </c>
      <c r="AJ47" s="113"/>
      <c r="AK47" s="232"/>
      <c r="AL47" s="232"/>
      <c r="AM47" s="113"/>
      <c r="AN47" s="244" t="s">
        <v>58</v>
      </c>
      <c r="AO47" s="232"/>
      <c r="AP47" s="113"/>
      <c r="AQ47" s="233"/>
      <c r="AR47" s="232"/>
      <c r="AS47" s="113"/>
      <c r="AT47" s="234"/>
      <c r="AU47" s="234"/>
      <c r="AV47" s="234"/>
      <c r="AW47" s="234"/>
      <c r="AX47" s="234" t="s">
        <v>426</v>
      </c>
      <c r="AY47" s="189">
        <v>27000.0</v>
      </c>
      <c r="AZ47" s="188"/>
      <c r="BA47" s="188"/>
      <c r="BB47" s="245" t="s">
        <v>477</v>
      </c>
      <c r="BC47" s="245">
        <v>18000.0</v>
      </c>
      <c r="BD47" s="188"/>
      <c r="BE47" s="188"/>
      <c r="BF47" s="180"/>
      <c r="BG47" s="181"/>
      <c r="BH47" s="182"/>
      <c r="BI47" s="120">
        <v>21020.0</v>
      </c>
      <c r="BJ47" s="186">
        <f>Q47+R47+T47+V47+W47+Z47+AC47+AE47+AG47+AI47+AL47+AO47+AR47+BI47+U47+X47</f>
        <v>161220</v>
      </c>
      <c r="BK47" s="122">
        <v>30000.0</v>
      </c>
      <c r="BL47" s="240">
        <v>175000.0</v>
      </c>
      <c r="BM47" s="124">
        <f t="shared" si="6"/>
        <v>165000</v>
      </c>
      <c r="BN47" s="125" t="s">
        <v>47</v>
      </c>
      <c r="BO47" s="126">
        <f t="shared" si="7"/>
        <v>205000</v>
      </c>
      <c r="BP47" s="110">
        <v>0.0</v>
      </c>
      <c r="BQ47" s="127" t="str">
        <f t="shared" si="8"/>
        <v/>
      </c>
      <c r="BR47" s="119"/>
      <c r="BS47" s="126">
        <f t="shared" si="9"/>
        <v>205000</v>
      </c>
      <c r="BT47" s="128">
        <f t="shared" si="10"/>
        <v>24000</v>
      </c>
      <c r="BU47" s="125" t="s">
        <v>59</v>
      </c>
      <c r="BV47" s="129">
        <f t="shared" si="11"/>
        <v>205000</v>
      </c>
      <c r="BW47" s="235"/>
      <c r="BX47" s="131">
        <f t="shared" si="12"/>
        <v>2000</v>
      </c>
      <c r="BY47" s="131">
        <f t="shared" si="13"/>
        <v>0</v>
      </c>
      <c r="BZ47" s="237">
        <v>0.0</v>
      </c>
      <c r="CA47" s="132" t="str">
        <f t="shared" si="15"/>
        <v/>
      </c>
      <c r="CB47" s="109"/>
      <c r="CC47" s="109"/>
      <c r="CD47" s="110" t="s">
        <v>478</v>
      </c>
      <c r="CE47" s="110">
        <v>280.0</v>
      </c>
      <c r="CF47" s="133">
        <f t="shared" si="16"/>
        <v>205000</v>
      </c>
      <c r="CG47" s="133">
        <f t="shared" si="17"/>
        <v>43500</v>
      </c>
      <c r="CH47" s="119">
        <f t="shared" si="18"/>
        <v>13500</v>
      </c>
      <c r="CI47" s="109"/>
      <c r="CJ47" s="109"/>
      <c r="CK47" s="109"/>
      <c r="CL47" s="183"/>
      <c r="CM47" s="182"/>
      <c r="CN47" s="135">
        <f t="shared" si="19"/>
        <v>191000</v>
      </c>
      <c r="CO47" s="135">
        <f t="shared" si="20"/>
        <v>190010</v>
      </c>
      <c r="CP47" s="136">
        <f t="shared" si="21"/>
        <v>990</v>
      </c>
      <c r="CQ47" s="137">
        <v>43711.0</v>
      </c>
      <c r="CR47" s="138" t="s">
        <v>280</v>
      </c>
      <c r="CS47" s="138">
        <v>31.0</v>
      </c>
      <c r="CT47" s="140" t="s">
        <v>68</v>
      </c>
      <c r="CU47" s="140" t="s">
        <v>442</v>
      </c>
      <c r="CV47" s="214"/>
      <c r="CW47" s="214"/>
      <c r="CX47" s="214"/>
      <c r="CY47" s="214"/>
      <c r="CZ47" s="214"/>
      <c r="DA47" s="140">
        <v>175000.0</v>
      </c>
      <c r="DB47" s="226"/>
      <c r="DC47" s="140">
        <v>165000.0</v>
      </c>
      <c r="DD47" s="226"/>
      <c r="DE47" s="140">
        <v>8000.0</v>
      </c>
      <c r="DF47" s="214"/>
      <c r="DG47" s="226"/>
      <c r="DH47" s="226"/>
      <c r="DI47" s="140">
        <v>2000.0</v>
      </c>
      <c r="DJ47" s="140">
        <v>500.0</v>
      </c>
      <c r="DK47" s="214"/>
      <c r="DL47" s="214"/>
      <c r="DM47" s="214"/>
      <c r="DN47" s="214"/>
      <c r="DO47" s="141">
        <f t="shared" si="22"/>
        <v>500</v>
      </c>
      <c r="DP47" s="177">
        <v>43778.0</v>
      </c>
      <c r="DQ47" s="238"/>
      <c r="DR47" s="228"/>
      <c r="DS47" s="228"/>
      <c r="DT47" s="228"/>
      <c r="DU47" s="228"/>
      <c r="DV47" s="228"/>
      <c r="DW47" s="228"/>
      <c r="DX47" s="228"/>
      <c r="DY47" s="228"/>
      <c r="DZ47" s="228"/>
      <c r="EA47" s="228"/>
      <c r="EB47" s="228"/>
      <c r="EC47" s="228"/>
      <c r="ED47" s="228"/>
      <c r="EE47" s="228"/>
      <c r="EF47" s="228"/>
      <c r="EG47" s="228"/>
      <c r="EH47" s="228"/>
      <c r="EI47" s="228"/>
      <c r="EJ47" s="228"/>
      <c r="EK47" s="228"/>
      <c r="EL47" s="163">
        <v>0.0</v>
      </c>
      <c r="EM47" s="228"/>
      <c r="EN47" s="228"/>
      <c r="EO47" s="143">
        <f t="shared" si="23"/>
        <v>0</v>
      </c>
      <c r="EP47" s="228"/>
      <c r="EQ47" s="229">
        <v>43720.0</v>
      </c>
      <c r="ER47" s="161" t="s">
        <v>479</v>
      </c>
      <c r="ES47" s="161">
        <v>12.0</v>
      </c>
      <c r="ET47" s="161" t="s">
        <v>265</v>
      </c>
      <c r="EU47" s="161" t="s">
        <v>315</v>
      </c>
      <c r="EV47" s="239"/>
      <c r="EW47" s="239"/>
      <c r="EX47" s="239"/>
      <c r="EY47" s="239"/>
      <c r="EZ47" s="192"/>
      <c r="FA47" s="161">
        <v>24000.0</v>
      </c>
      <c r="FB47" s="239"/>
      <c r="FC47" s="239"/>
      <c r="FD47" s="192"/>
      <c r="FE47" s="161">
        <v>280.0</v>
      </c>
      <c r="FF47" s="239"/>
      <c r="FG47" s="161" t="s">
        <v>59</v>
      </c>
      <c r="FH47" s="192"/>
      <c r="FI47" s="192"/>
      <c r="FJ47" s="192"/>
      <c r="FK47" s="192"/>
      <c r="FL47" s="192"/>
      <c r="FM47" s="192"/>
      <c r="FN47" s="192"/>
      <c r="FO47" s="230"/>
      <c r="FP47" s="230"/>
      <c r="FQ47" s="230"/>
      <c r="FR47" s="230"/>
    </row>
    <row r="48">
      <c r="A48" s="101" t="s">
        <v>19</v>
      </c>
      <c r="B48" s="153">
        <v>43710.0</v>
      </c>
      <c r="C48" s="220">
        <v>43720.0</v>
      </c>
      <c r="D48" s="33" t="s">
        <v>68</v>
      </c>
      <c r="E48" s="104">
        <f t="shared" si="1"/>
        <v>31</v>
      </c>
      <c r="F48" s="104">
        <f t="shared" si="2"/>
        <v>8</v>
      </c>
      <c r="G48" s="104" t="str">
        <f t="shared" si="3"/>
        <v>Hosiery</v>
      </c>
      <c r="H48" s="104" t="str">
        <f t="shared" si="4"/>
        <v>A.K Goods</v>
      </c>
      <c r="I48" s="105" t="s">
        <v>254</v>
      </c>
      <c r="J48" s="106">
        <v>569.0</v>
      </c>
      <c r="K48" s="106">
        <v>58040.0</v>
      </c>
      <c r="L48" s="19"/>
      <c r="M48" s="19"/>
      <c r="N48" s="19"/>
      <c r="O48" s="107">
        <v>7000.0</v>
      </c>
      <c r="P48" s="107">
        <v>1500.0</v>
      </c>
      <c r="Q48" s="107">
        <v>3000.0</v>
      </c>
      <c r="R48" s="148">
        <v>130000.0</v>
      </c>
      <c r="S48" s="109"/>
      <c r="T48" s="109"/>
      <c r="U48" s="109"/>
      <c r="V48" s="110">
        <v>900.0</v>
      </c>
      <c r="W48" s="110">
        <v>4200.0</v>
      </c>
      <c r="X48" s="110"/>
      <c r="Y48" s="110" t="s">
        <v>255</v>
      </c>
      <c r="Z48" s="110">
        <v>500.0</v>
      </c>
      <c r="AA48" s="110">
        <v>500.0</v>
      </c>
      <c r="AB48" s="109"/>
      <c r="AC48" s="109"/>
      <c r="AD48" s="110" t="s">
        <v>323</v>
      </c>
      <c r="AE48" s="110">
        <v>500.0</v>
      </c>
      <c r="AF48" s="110" t="s">
        <v>180</v>
      </c>
      <c r="AG48" s="110">
        <v>300.0</v>
      </c>
      <c r="AH48" s="231"/>
      <c r="AI48" s="232"/>
      <c r="AJ48" s="113"/>
      <c r="AK48" s="246" t="s">
        <v>480</v>
      </c>
      <c r="AL48" s="243">
        <v>3500.0</v>
      </c>
      <c r="AM48" s="160">
        <v>1000.0</v>
      </c>
      <c r="AN48" s="232"/>
      <c r="AO48" s="232"/>
      <c r="AP48" s="113"/>
      <c r="AQ48" s="159"/>
      <c r="AR48" s="169"/>
      <c r="AS48" s="160"/>
      <c r="AT48" s="234"/>
      <c r="AU48" s="234"/>
      <c r="AV48" s="234"/>
      <c r="AW48" s="234"/>
      <c r="AX48" s="234"/>
      <c r="AY48" s="188"/>
      <c r="AZ48" s="188"/>
      <c r="BA48" s="188"/>
      <c r="BB48" s="188"/>
      <c r="BC48" s="188"/>
      <c r="BD48" s="188"/>
      <c r="BE48" s="188"/>
      <c r="BF48" s="180"/>
      <c r="BG48" s="181"/>
      <c r="BH48" s="182"/>
      <c r="BI48" s="120">
        <v>24100.0</v>
      </c>
      <c r="BJ48" s="121">
        <f>Q48+R48+T48+V48+W48+Z48+AC48+AE48+AG48+AI48+AL48+AO48+AR48+BI48+U48+S48</f>
        <v>167000</v>
      </c>
      <c r="BK48" s="122">
        <v>30000.0</v>
      </c>
      <c r="BL48" s="240">
        <v>175000.0</v>
      </c>
      <c r="BM48" s="124">
        <f t="shared" si="6"/>
        <v>165000</v>
      </c>
      <c r="BN48" s="125" t="s">
        <v>47</v>
      </c>
      <c r="BO48" s="126">
        <f t="shared" si="7"/>
        <v>205000</v>
      </c>
      <c r="BP48" s="110">
        <v>0.0</v>
      </c>
      <c r="BQ48" s="127" t="str">
        <f t="shared" si="8"/>
        <v/>
      </c>
      <c r="BR48" s="119"/>
      <c r="BS48" s="126">
        <f t="shared" si="9"/>
        <v>205000</v>
      </c>
      <c r="BT48" s="128">
        <f t="shared" si="10"/>
        <v>31000</v>
      </c>
      <c r="BU48" s="125" t="s">
        <v>59</v>
      </c>
      <c r="BV48" s="129">
        <f t="shared" si="11"/>
        <v>205000</v>
      </c>
      <c r="BW48" s="235"/>
      <c r="BX48" s="131">
        <f t="shared" si="12"/>
        <v>6000</v>
      </c>
      <c r="BY48" s="131">
        <f t="shared" si="13"/>
        <v>0</v>
      </c>
      <c r="BZ48" s="237">
        <v>0.0</v>
      </c>
      <c r="CA48" s="132" t="str">
        <f t="shared" si="15"/>
        <v/>
      </c>
      <c r="CB48" s="109"/>
      <c r="CC48" s="109"/>
      <c r="CD48" s="109"/>
      <c r="CE48" s="109"/>
      <c r="CF48" s="133">
        <f t="shared" si="16"/>
        <v>205000</v>
      </c>
      <c r="CG48" s="133">
        <f t="shared" si="17"/>
        <v>38000</v>
      </c>
      <c r="CH48" s="119">
        <f t="shared" si="18"/>
        <v>8000</v>
      </c>
      <c r="CI48" s="109"/>
      <c r="CJ48" s="109"/>
      <c r="CK48" s="109"/>
      <c r="CL48" s="183"/>
      <c r="CM48" s="182"/>
      <c r="CN48" s="135">
        <f t="shared" si="19"/>
        <v>202000</v>
      </c>
      <c r="CO48" s="135">
        <f t="shared" si="20"/>
        <v>104540</v>
      </c>
      <c r="CP48" s="136">
        <f t="shared" si="21"/>
        <v>97460</v>
      </c>
      <c r="CQ48" s="137">
        <v>43711.0</v>
      </c>
      <c r="CR48" s="138" t="s">
        <v>280</v>
      </c>
      <c r="CS48" s="138">
        <v>31.0</v>
      </c>
      <c r="CT48" s="140" t="s">
        <v>68</v>
      </c>
      <c r="CU48" s="140" t="s">
        <v>481</v>
      </c>
      <c r="CV48" s="214"/>
      <c r="CW48" s="214"/>
      <c r="CX48" s="214"/>
      <c r="CY48" s="214"/>
      <c r="CZ48" s="214"/>
      <c r="DA48" s="140">
        <v>175000.0</v>
      </c>
      <c r="DB48" s="226"/>
      <c r="DC48" s="140">
        <v>165000.0</v>
      </c>
      <c r="DD48" s="226"/>
      <c r="DE48" s="140">
        <v>8000.0</v>
      </c>
      <c r="DF48" s="214"/>
      <c r="DG48" s="226"/>
      <c r="DH48" s="226"/>
      <c r="DI48" s="140">
        <v>2000.0</v>
      </c>
      <c r="DJ48" s="140">
        <v>500.0</v>
      </c>
      <c r="DK48" s="214"/>
      <c r="DL48" s="214"/>
      <c r="DM48" s="214"/>
      <c r="DN48" s="214"/>
      <c r="DO48" s="141">
        <f t="shared" si="22"/>
        <v>500</v>
      </c>
      <c r="DP48" s="177">
        <v>43778.0</v>
      </c>
      <c r="DQ48" s="238"/>
      <c r="DR48" s="228"/>
      <c r="DS48" s="228"/>
      <c r="DT48" s="228"/>
      <c r="DU48" s="228"/>
      <c r="DV48" s="228"/>
      <c r="DW48" s="228"/>
      <c r="DX48" s="228"/>
      <c r="DY48" s="228"/>
      <c r="DZ48" s="228"/>
      <c r="EA48" s="228"/>
      <c r="EB48" s="228"/>
      <c r="EC48" s="228"/>
      <c r="ED48" s="228"/>
      <c r="EE48" s="228"/>
      <c r="EF48" s="228"/>
      <c r="EG48" s="228"/>
      <c r="EH48" s="228"/>
      <c r="EI48" s="228"/>
      <c r="EJ48" s="228"/>
      <c r="EK48" s="228"/>
      <c r="EL48" s="163">
        <v>0.0</v>
      </c>
      <c r="EM48" s="228"/>
      <c r="EN48" s="228"/>
      <c r="EO48" s="143">
        <f t="shared" si="23"/>
        <v>0</v>
      </c>
      <c r="EP48" s="228"/>
      <c r="EQ48" s="229">
        <v>43720.0</v>
      </c>
      <c r="ER48" s="161" t="s">
        <v>482</v>
      </c>
      <c r="ES48" s="161">
        <v>8.0</v>
      </c>
      <c r="ET48" s="161" t="s">
        <v>265</v>
      </c>
      <c r="EU48" s="161" t="s">
        <v>483</v>
      </c>
      <c r="EV48" s="239"/>
      <c r="EW48" s="239"/>
      <c r="EX48" s="239"/>
      <c r="EY48" s="239"/>
      <c r="EZ48" s="192"/>
      <c r="FA48" s="161">
        <v>31000.0</v>
      </c>
      <c r="FB48" s="239"/>
      <c r="FC48" s="239"/>
      <c r="FD48" s="192"/>
      <c r="FE48" s="192"/>
      <c r="FF48" s="239"/>
      <c r="FG48" s="161" t="s">
        <v>59</v>
      </c>
      <c r="FH48" s="192"/>
      <c r="FI48" s="161"/>
      <c r="FJ48" s="161">
        <v>4000.0</v>
      </c>
      <c r="FK48" s="192"/>
      <c r="FL48" s="192"/>
      <c r="FM48" s="192"/>
      <c r="FN48" s="192"/>
      <c r="FO48" s="230"/>
      <c r="FP48" s="230"/>
      <c r="FQ48" s="230"/>
      <c r="FR48" s="230"/>
    </row>
    <row r="49">
      <c r="A49" s="101" t="s">
        <v>20</v>
      </c>
      <c r="B49" s="153">
        <v>43710.0</v>
      </c>
      <c r="C49" s="220">
        <v>43719.0</v>
      </c>
      <c r="D49" s="33" t="s">
        <v>57</v>
      </c>
      <c r="E49" s="104">
        <f t="shared" si="1"/>
        <v>30</v>
      </c>
      <c r="F49" s="104">
        <f t="shared" si="2"/>
        <v>18</v>
      </c>
      <c r="G49" s="104" t="str">
        <f t="shared" si="3"/>
        <v>Tiles</v>
      </c>
      <c r="H49" s="104" t="str">
        <f t="shared" si="4"/>
        <v>Mustafa</v>
      </c>
      <c r="I49" s="105" t="s">
        <v>254</v>
      </c>
      <c r="J49" s="106">
        <v>550.0</v>
      </c>
      <c r="K49" s="106">
        <v>55000.0</v>
      </c>
      <c r="L49" s="19"/>
      <c r="M49" s="19"/>
      <c r="N49" s="19"/>
      <c r="O49" s="107">
        <v>7000.0</v>
      </c>
      <c r="P49" s="107">
        <v>1500.0</v>
      </c>
      <c r="Q49" s="107">
        <v>3000.0</v>
      </c>
      <c r="R49" s="148">
        <v>150000.0</v>
      </c>
      <c r="S49" s="109"/>
      <c r="T49" s="109"/>
      <c r="U49" s="109"/>
      <c r="V49" s="109"/>
      <c r="W49" s="110">
        <v>4800.0</v>
      </c>
      <c r="X49" s="110"/>
      <c r="Y49" s="110" t="s">
        <v>484</v>
      </c>
      <c r="Z49" s="110">
        <v>1000.0</v>
      </c>
      <c r="AA49" s="110">
        <v>500.0</v>
      </c>
      <c r="AB49" s="109"/>
      <c r="AC49" s="109"/>
      <c r="AD49" s="110" t="s">
        <v>485</v>
      </c>
      <c r="AE49" s="110">
        <v>700.0</v>
      </c>
      <c r="AF49" s="110" t="s">
        <v>486</v>
      </c>
      <c r="AG49" s="110">
        <v>1500.0</v>
      </c>
      <c r="AH49" s="247"/>
      <c r="AI49" s="232"/>
      <c r="AJ49" s="160"/>
      <c r="AK49" s="248" t="s">
        <v>487</v>
      </c>
      <c r="AL49" s="243">
        <v>4000.0</v>
      </c>
      <c r="AM49" s="113"/>
      <c r="AN49" s="249" t="s">
        <v>488</v>
      </c>
      <c r="AO49" s="250"/>
      <c r="AP49" s="160">
        <v>25000.0</v>
      </c>
      <c r="AQ49" s="159"/>
      <c r="AR49" s="169"/>
      <c r="AS49" s="160"/>
      <c r="AT49" s="234"/>
      <c r="AU49" s="234"/>
      <c r="AV49" s="234"/>
      <c r="AW49" s="234"/>
      <c r="AX49" s="234"/>
      <c r="AY49" s="188"/>
      <c r="AZ49" s="188"/>
      <c r="BA49" s="188"/>
      <c r="BB49" s="188"/>
      <c r="BC49" s="188"/>
      <c r="BD49" s="188"/>
      <c r="BE49" s="188"/>
      <c r="BF49" s="180"/>
      <c r="BG49" s="181"/>
      <c r="BH49" s="182"/>
      <c r="BI49" s="120">
        <v>21940.0</v>
      </c>
      <c r="BJ49" s="121">
        <f t="shared" ref="BJ49:BJ50" si="32">Q49+R49+T49+V49+W49+Z49+AC49+AE49+AG49+AI49+AL49+AO49+AR49+BI49+BG49+X49+U49</f>
        <v>186940</v>
      </c>
      <c r="BK49" s="122">
        <v>30000.0</v>
      </c>
      <c r="BL49" s="240">
        <v>160000.0</v>
      </c>
      <c r="BM49" s="124">
        <f t="shared" si="6"/>
        <v>148000</v>
      </c>
      <c r="BN49" s="125" t="s">
        <v>47</v>
      </c>
      <c r="BO49" s="126">
        <f t="shared" si="7"/>
        <v>190000</v>
      </c>
      <c r="BP49" s="110">
        <v>32540.0</v>
      </c>
      <c r="BQ49" s="127">
        <f t="shared" si="8"/>
        <v>30000</v>
      </c>
      <c r="BR49" s="125" t="s">
        <v>47</v>
      </c>
      <c r="BS49" s="126">
        <f t="shared" si="9"/>
        <v>222540</v>
      </c>
      <c r="BT49" s="128">
        <f t="shared" si="10"/>
        <v>32000</v>
      </c>
      <c r="BU49" s="125" t="s">
        <v>59</v>
      </c>
      <c r="BV49" s="129">
        <f t="shared" si="11"/>
        <v>222540</v>
      </c>
      <c r="BW49" s="235"/>
      <c r="BX49" s="131">
        <f t="shared" si="12"/>
        <v>0</v>
      </c>
      <c r="BY49" s="131">
        <f t="shared" si="13"/>
        <v>0</v>
      </c>
      <c r="BZ49" s="237">
        <v>0.0</v>
      </c>
      <c r="CA49" s="132" t="str">
        <f t="shared" si="15"/>
        <v/>
      </c>
      <c r="CB49" s="109"/>
      <c r="CC49" s="109"/>
      <c r="CD49" s="110" t="s">
        <v>489</v>
      </c>
      <c r="CE49" s="110">
        <v>2100.0</v>
      </c>
      <c r="CF49" s="133">
        <f t="shared" si="16"/>
        <v>222540</v>
      </c>
      <c r="CG49" s="133">
        <f t="shared" si="17"/>
        <v>33500</v>
      </c>
      <c r="CH49" s="119">
        <f t="shared" si="18"/>
        <v>3500</v>
      </c>
      <c r="CI49" s="109"/>
      <c r="CJ49" s="109"/>
      <c r="CK49" s="109"/>
      <c r="CL49" s="183"/>
      <c r="CM49" s="182"/>
      <c r="CN49" s="135">
        <f t="shared" si="19"/>
        <v>210000</v>
      </c>
      <c r="CO49" s="135">
        <f t="shared" si="20"/>
        <v>124940</v>
      </c>
      <c r="CP49" s="136">
        <f t="shared" si="21"/>
        <v>85060</v>
      </c>
      <c r="CQ49" s="137">
        <v>43711.0</v>
      </c>
      <c r="CR49" s="138" t="s">
        <v>260</v>
      </c>
      <c r="CS49" s="138">
        <v>30.0</v>
      </c>
      <c r="CT49" s="140" t="s">
        <v>68</v>
      </c>
      <c r="CU49" s="140" t="s">
        <v>490</v>
      </c>
      <c r="CV49" s="214"/>
      <c r="CW49" s="214"/>
      <c r="CX49" s="214"/>
      <c r="CY49" s="214"/>
      <c r="CZ49" s="214"/>
      <c r="DA49" s="140">
        <v>160000.0</v>
      </c>
      <c r="DB49" s="226"/>
      <c r="DC49" s="140">
        <v>148000.0</v>
      </c>
      <c r="DD49" s="140">
        <v>7500.0</v>
      </c>
      <c r="DE49" s="226"/>
      <c r="DF49" s="214"/>
      <c r="DG49" s="226"/>
      <c r="DH49" s="140">
        <v>500.0</v>
      </c>
      <c r="DI49" s="226"/>
      <c r="DJ49" s="226"/>
      <c r="DK49" s="214"/>
      <c r="DL49" s="214"/>
      <c r="DM49" s="214"/>
      <c r="DN49" s="214"/>
      <c r="DO49" s="141">
        <f t="shared" si="22"/>
        <v>-4000</v>
      </c>
      <c r="DP49" s="138" t="s">
        <v>151</v>
      </c>
      <c r="DQ49" s="251">
        <v>43711.0</v>
      </c>
      <c r="DR49" s="163">
        <v>5.0</v>
      </c>
      <c r="DS49" s="228"/>
      <c r="DT49" s="163" t="s">
        <v>283</v>
      </c>
      <c r="DU49" s="163" t="s">
        <v>307</v>
      </c>
      <c r="DV49" s="163"/>
      <c r="DW49" s="163"/>
      <c r="DX49" s="163"/>
      <c r="DY49" s="163"/>
      <c r="DZ49" s="163"/>
      <c r="EA49" s="163">
        <v>32540.0</v>
      </c>
      <c r="EB49" s="163">
        <v>30000.0</v>
      </c>
      <c r="EC49" s="228"/>
      <c r="ED49" s="228"/>
      <c r="EE49" s="228"/>
      <c r="EF49" s="163">
        <v>2540.0</v>
      </c>
      <c r="EG49" s="163" t="s">
        <v>165</v>
      </c>
      <c r="EH49" s="228"/>
      <c r="EI49" s="228"/>
      <c r="EJ49" s="228"/>
      <c r="EK49" s="228"/>
      <c r="EL49" s="163">
        <v>0.0</v>
      </c>
      <c r="EM49" s="228"/>
      <c r="EN49" s="228"/>
      <c r="EO49" s="143">
        <f t="shared" si="23"/>
        <v>0</v>
      </c>
      <c r="EP49" s="228"/>
      <c r="EQ49" s="229">
        <v>43719.0</v>
      </c>
      <c r="ER49" s="161" t="s">
        <v>491</v>
      </c>
      <c r="ES49" s="161">
        <v>18.0</v>
      </c>
      <c r="ET49" s="161" t="s">
        <v>265</v>
      </c>
      <c r="EU49" s="161" t="s">
        <v>492</v>
      </c>
      <c r="EV49" s="239"/>
      <c r="EW49" s="239"/>
      <c r="EX49" s="239"/>
      <c r="EY49" s="239"/>
      <c r="EZ49" s="161">
        <v>34100.0</v>
      </c>
      <c r="FA49" s="161">
        <v>32000.0</v>
      </c>
      <c r="FB49" s="239"/>
      <c r="FC49" s="239"/>
      <c r="FD49" s="161">
        <v>2100.0</v>
      </c>
      <c r="FE49" s="192"/>
      <c r="FF49" s="239"/>
      <c r="FG49" s="161" t="s">
        <v>303</v>
      </c>
      <c r="FH49" s="192"/>
      <c r="FI49" s="192"/>
      <c r="FJ49" s="192"/>
      <c r="FK49" s="192"/>
      <c r="FL49" s="192"/>
      <c r="FM49" s="192"/>
      <c r="FN49" s="192"/>
      <c r="FO49" s="230"/>
      <c r="FP49" s="230"/>
      <c r="FQ49" s="230"/>
      <c r="FR49" s="230"/>
    </row>
    <row r="50">
      <c r="A50" s="101" t="s">
        <v>14</v>
      </c>
      <c r="B50" s="153">
        <v>43710.0</v>
      </c>
      <c r="C50" s="220">
        <v>43720.0</v>
      </c>
      <c r="D50" s="33" t="s">
        <v>57</v>
      </c>
      <c r="E50" s="104">
        <f t="shared" si="1"/>
        <v>25</v>
      </c>
      <c r="F50" s="104">
        <f t="shared" si="2"/>
        <v>6</v>
      </c>
      <c r="G50" s="104" t="str">
        <f t="shared" si="3"/>
        <v>Fans</v>
      </c>
      <c r="H50" s="104" t="str">
        <f t="shared" si="4"/>
        <v/>
      </c>
      <c r="I50" s="105" t="s">
        <v>254</v>
      </c>
      <c r="J50" s="106">
        <v>480.0</v>
      </c>
      <c r="K50" s="106">
        <v>48960.0</v>
      </c>
      <c r="L50" s="19"/>
      <c r="M50" s="19"/>
      <c r="N50" s="19"/>
      <c r="O50" s="107">
        <v>7000.0</v>
      </c>
      <c r="P50" s="107">
        <v>1500.0</v>
      </c>
      <c r="Q50" s="107">
        <v>3000.0</v>
      </c>
      <c r="R50" s="148">
        <v>130000.0</v>
      </c>
      <c r="S50" s="110"/>
      <c r="T50" s="110">
        <v>1500.0</v>
      </c>
      <c r="U50" s="109"/>
      <c r="V50" s="110">
        <v>800.0</v>
      </c>
      <c r="W50" s="110">
        <v>5600.0</v>
      </c>
      <c r="X50" s="110"/>
      <c r="Y50" s="110" t="s">
        <v>484</v>
      </c>
      <c r="Z50" s="110">
        <v>1000.0</v>
      </c>
      <c r="AA50" s="110">
        <v>500.0</v>
      </c>
      <c r="AB50" s="109"/>
      <c r="AC50" s="109"/>
      <c r="AD50" s="110" t="s">
        <v>493</v>
      </c>
      <c r="AE50" s="110">
        <v>12900.0</v>
      </c>
      <c r="AF50" s="110" t="s">
        <v>494</v>
      </c>
      <c r="AG50" s="110">
        <v>4450.0</v>
      </c>
      <c r="AH50" s="231"/>
      <c r="AI50" s="232"/>
      <c r="AJ50" s="113"/>
      <c r="AK50" s="232"/>
      <c r="AL50" s="232"/>
      <c r="AM50" s="113"/>
      <c r="AN50" s="232"/>
      <c r="AO50" s="232"/>
      <c r="AP50" s="113"/>
      <c r="AQ50" s="233"/>
      <c r="AR50" s="232"/>
      <c r="AS50" s="113"/>
      <c r="AT50" s="234"/>
      <c r="AU50" s="234"/>
      <c r="AV50" s="234"/>
      <c r="AW50" s="234"/>
      <c r="AX50" s="234"/>
      <c r="AY50" s="188"/>
      <c r="AZ50" s="188"/>
      <c r="BA50" s="188"/>
      <c r="BB50" s="188" t="s">
        <v>495</v>
      </c>
      <c r="BC50" s="189">
        <v>6000.0</v>
      </c>
      <c r="BD50" s="252">
        <v>43655.0</v>
      </c>
      <c r="BE50" s="189">
        <v>1800.0</v>
      </c>
      <c r="BF50" s="180"/>
      <c r="BG50" s="181"/>
      <c r="BH50" s="182"/>
      <c r="BI50" s="120">
        <v>22990.0</v>
      </c>
      <c r="BJ50" s="121">
        <f t="shared" si="32"/>
        <v>182240</v>
      </c>
      <c r="BK50" s="122">
        <v>30000.0</v>
      </c>
      <c r="BL50" s="240">
        <v>152000.0</v>
      </c>
      <c r="BM50" s="124">
        <f t="shared" si="6"/>
        <v>137000</v>
      </c>
      <c r="BN50" s="125" t="s">
        <v>47</v>
      </c>
      <c r="BO50" s="126">
        <f t="shared" si="7"/>
        <v>182000</v>
      </c>
      <c r="BP50" s="110">
        <v>36240.0</v>
      </c>
      <c r="BQ50" s="127">
        <f t="shared" si="8"/>
        <v>34000</v>
      </c>
      <c r="BR50" s="125" t="s">
        <v>47</v>
      </c>
      <c r="BS50" s="126">
        <f t="shared" si="9"/>
        <v>218240</v>
      </c>
      <c r="BT50" s="128">
        <f t="shared" si="10"/>
        <v>26000</v>
      </c>
      <c r="BU50" s="125" t="s">
        <v>47</v>
      </c>
      <c r="BV50" s="129">
        <f t="shared" si="11"/>
        <v>244240</v>
      </c>
      <c r="BW50" s="235"/>
      <c r="BX50" s="131">
        <f t="shared" si="12"/>
        <v>0</v>
      </c>
      <c r="BY50" s="131">
        <f t="shared" si="13"/>
        <v>0</v>
      </c>
      <c r="BZ50" s="237">
        <v>0.0</v>
      </c>
      <c r="CA50" s="132" t="str">
        <f t="shared" si="15"/>
        <v/>
      </c>
      <c r="CB50" s="109"/>
      <c r="CC50" s="109"/>
      <c r="CD50" s="109"/>
      <c r="CE50" s="109"/>
      <c r="CF50" s="133">
        <f t="shared" si="16"/>
        <v>244240</v>
      </c>
      <c r="CG50" s="133">
        <f t="shared" si="17"/>
        <v>62000</v>
      </c>
      <c r="CH50" s="119">
        <f t="shared" si="18"/>
        <v>32000</v>
      </c>
      <c r="CI50" s="109"/>
      <c r="CJ50" s="109"/>
      <c r="CK50" s="109"/>
      <c r="CL50" s="183"/>
      <c r="CM50" s="182"/>
      <c r="CN50" s="135">
        <f t="shared" si="19"/>
        <v>197000</v>
      </c>
      <c r="CO50" s="135">
        <f t="shared" si="20"/>
        <v>117000</v>
      </c>
      <c r="CP50" s="136">
        <f t="shared" si="21"/>
        <v>80000</v>
      </c>
      <c r="CQ50" s="137">
        <v>43711.0</v>
      </c>
      <c r="CR50" s="138" t="s">
        <v>280</v>
      </c>
      <c r="CS50" s="138">
        <v>25.0</v>
      </c>
      <c r="CT50" s="140" t="s">
        <v>57</v>
      </c>
      <c r="CU50" s="140" t="s">
        <v>370</v>
      </c>
      <c r="CV50" s="214"/>
      <c r="CW50" s="214"/>
      <c r="CX50" s="214"/>
      <c r="CY50" s="214"/>
      <c r="CZ50" s="214"/>
      <c r="DA50" s="140">
        <v>152000.0</v>
      </c>
      <c r="DB50" s="226"/>
      <c r="DC50" s="140">
        <v>137000.0</v>
      </c>
      <c r="DD50" s="226"/>
      <c r="DE50" s="140">
        <v>15000.0</v>
      </c>
      <c r="DF50" s="214"/>
      <c r="DG50" s="226"/>
      <c r="DH50" s="226"/>
      <c r="DI50" s="226"/>
      <c r="DJ50" s="226"/>
      <c r="DK50" s="214"/>
      <c r="DL50" s="214"/>
      <c r="DM50" s="214"/>
      <c r="DN50" s="214"/>
      <c r="DO50" s="141">
        <f t="shared" si="22"/>
        <v>0</v>
      </c>
      <c r="DP50" s="138" t="s">
        <v>455</v>
      </c>
      <c r="DQ50" s="251">
        <v>43711.0</v>
      </c>
      <c r="DR50" s="163">
        <v>6.0</v>
      </c>
      <c r="DS50" s="228"/>
      <c r="DT50" s="178" t="s">
        <v>283</v>
      </c>
      <c r="DU50" s="178" t="s">
        <v>330</v>
      </c>
      <c r="DV50" s="163"/>
      <c r="DW50" s="163"/>
      <c r="DX50" s="163"/>
      <c r="DY50" s="163"/>
      <c r="DZ50" s="163"/>
      <c r="EA50" s="163">
        <v>36240.0</v>
      </c>
      <c r="EB50" s="163">
        <v>34000.0</v>
      </c>
      <c r="EC50" s="228"/>
      <c r="ED50" s="228"/>
      <c r="EE50" s="228"/>
      <c r="EF50" s="163">
        <v>2240.0</v>
      </c>
      <c r="EG50" s="163" t="s">
        <v>405</v>
      </c>
      <c r="EH50" s="228"/>
      <c r="EI50" s="228"/>
      <c r="EJ50" s="228"/>
      <c r="EK50" s="228"/>
      <c r="EL50" s="163">
        <v>0.0</v>
      </c>
      <c r="EM50" s="228"/>
      <c r="EN50" s="163"/>
      <c r="EO50" s="143">
        <f t="shared" si="23"/>
        <v>0</v>
      </c>
      <c r="EP50" s="163" t="s">
        <v>405</v>
      </c>
      <c r="EQ50" s="229">
        <v>43720.0</v>
      </c>
      <c r="ER50" s="161" t="s">
        <v>496</v>
      </c>
      <c r="ES50" s="161">
        <v>6.0</v>
      </c>
      <c r="ET50" s="161" t="s">
        <v>265</v>
      </c>
      <c r="EU50" s="192"/>
      <c r="EV50" s="239"/>
      <c r="EW50" s="239"/>
      <c r="EX50" s="239"/>
      <c r="EY50" s="239"/>
      <c r="EZ50" s="161">
        <v>26000.0</v>
      </c>
      <c r="FA50" s="161">
        <v>26000.0</v>
      </c>
      <c r="FB50" s="239"/>
      <c r="FC50" s="239"/>
      <c r="FD50" s="192"/>
      <c r="FE50" s="192"/>
      <c r="FF50" s="239"/>
      <c r="FG50" s="161" t="s">
        <v>273</v>
      </c>
      <c r="FH50" s="192"/>
      <c r="FI50" s="192"/>
      <c r="FJ50" s="192"/>
      <c r="FK50" s="192"/>
      <c r="FL50" s="192"/>
      <c r="FM50" s="192"/>
      <c r="FN50" s="192"/>
      <c r="FO50" s="230"/>
      <c r="FP50" s="230"/>
      <c r="FQ50" s="230"/>
      <c r="FR50" s="230"/>
    </row>
    <row r="51">
      <c r="A51" s="101" t="s">
        <v>24</v>
      </c>
      <c r="B51" s="153">
        <v>43712.0</v>
      </c>
      <c r="C51" s="220">
        <v>43722.0</v>
      </c>
      <c r="D51" s="33" t="s">
        <v>68</v>
      </c>
      <c r="E51" s="104">
        <f t="shared" si="1"/>
        <v>21</v>
      </c>
      <c r="F51" s="104">
        <f t="shared" si="2"/>
        <v>18</v>
      </c>
      <c r="G51" s="104" t="str">
        <f t="shared" si="3"/>
        <v>Paper</v>
      </c>
      <c r="H51" s="104" t="str">
        <f t="shared" si="4"/>
        <v>Asif</v>
      </c>
      <c r="I51" s="105" t="s">
        <v>254</v>
      </c>
      <c r="J51" s="106">
        <v>606.0</v>
      </c>
      <c r="K51" s="106">
        <v>60600.0</v>
      </c>
      <c r="L51" s="19"/>
      <c r="M51" s="19"/>
      <c r="N51" s="19"/>
      <c r="O51" s="107">
        <v>7000.0</v>
      </c>
      <c r="P51" s="107">
        <v>1500.0</v>
      </c>
      <c r="Q51" s="107">
        <v>3000.0</v>
      </c>
      <c r="R51" s="241"/>
      <c r="S51" s="109"/>
      <c r="T51" s="109"/>
      <c r="U51" s="109"/>
      <c r="V51" s="109"/>
      <c r="W51" s="110">
        <v>5300.0</v>
      </c>
      <c r="X51" s="110"/>
      <c r="Y51" s="110" t="s">
        <v>317</v>
      </c>
      <c r="Z51" s="110">
        <v>500.0</v>
      </c>
      <c r="AA51" s="110">
        <v>500.0</v>
      </c>
      <c r="AB51" s="109"/>
      <c r="AC51" s="109"/>
      <c r="AD51" s="110" t="s">
        <v>497</v>
      </c>
      <c r="AE51" s="110">
        <v>11200.0</v>
      </c>
      <c r="AF51" s="109"/>
      <c r="AG51" s="109"/>
      <c r="AH51" s="231"/>
      <c r="AI51" s="232"/>
      <c r="AJ51" s="113"/>
      <c r="AK51" s="253" t="s">
        <v>498</v>
      </c>
      <c r="AL51" s="254">
        <v>1000.0</v>
      </c>
      <c r="AM51" s="113"/>
      <c r="AN51" s="232"/>
      <c r="AO51" s="232"/>
      <c r="AP51" s="113"/>
      <c r="AQ51" s="159" t="s">
        <v>499</v>
      </c>
      <c r="AR51" s="169"/>
      <c r="AS51" s="160">
        <v>5000.0</v>
      </c>
      <c r="AT51" s="255">
        <v>43808.0</v>
      </c>
      <c r="AU51" s="247">
        <v>14600.0</v>
      </c>
      <c r="AV51" s="234"/>
      <c r="AW51" s="234"/>
      <c r="AX51" s="234" t="s">
        <v>426</v>
      </c>
      <c r="AY51" s="189">
        <v>29500.0</v>
      </c>
      <c r="AZ51" s="188"/>
      <c r="BA51" s="188"/>
      <c r="BB51" s="188" t="s">
        <v>495</v>
      </c>
      <c r="BC51" s="189">
        <v>6000.0</v>
      </c>
      <c r="BD51" s="188"/>
      <c r="BE51" s="188"/>
      <c r="BF51" s="180"/>
      <c r="BG51" s="181"/>
      <c r="BH51" s="182"/>
      <c r="BI51" s="120">
        <v>22000.0</v>
      </c>
      <c r="BJ51" s="121">
        <f>Q51+R51+T51+V51+W51+Z51+AC51+AE51+AG51+AI51+AL51+AO51+AR51+BI51+X51+U51+S51</f>
        <v>43000</v>
      </c>
      <c r="BK51" s="122">
        <v>30000.0</v>
      </c>
      <c r="BL51" s="235"/>
      <c r="BM51" s="124">
        <f t="shared" si="6"/>
        <v>140000</v>
      </c>
      <c r="BN51" s="125" t="s">
        <v>59</v>
      </c>
      <c r="BO51" s="126">
        <f t="shared" si="7"/>
        <v>30000</v>
      </c>
      <c r="BP51" s="110">
        <v>0.0</v>
      </c>
      <c r="BQ51" s="127" t="str">
        <f t="shared" si="8"/>
        <v/>
      </c>
      <c r="BR51" s="125" t="s">
        <v>47</v>
      </c>
      <c r="BS51" s="126">
        <f t="shared" si="9"/>
        <v>30000</v>
      </c>
      <c r="BT51" s="128">
        <f t="shared" si="10"/>
        <v>23500</v>
      </c>
      <c r="BU51" s="125" t="s">
        <v>47</v>
      </c>
      <c r="BV51" s="129">
        <f t="shared" si="11"/>
        <v>53500</v>
      </c>
      <c r="BW51" s="235"/>
      <c r="BX51" s="131">
        <f t="shared" si="12"/>
        <v>0</v>
      </c>
      <c r="BY51" s="131">
        <f t="shared" si="13"/>
        <v>0</v>
      </c>
      <c r="BZ51" s="237">
        <v>0.0</v>
      </c>
      <c r="CA51" s="132" t="str">
        <f t="shared" si="15"/>
        <v/>
      </c>
      <c r="CB51" s="110" t="s">
        <v>500</v>
      </c>
      <c r="CC51" s="110">
        <v>10000.0</v>
      </c>
      <c r="CD51" s="109"/>
      <c r="CE51" s="109"/>
      <c r="CF51" s="133">
        <f t="shared" si="16"/>
        <v>63500</v>
      </c>
      <c r="CG51" s="133">
        <f t="shared" si="17"/>
        <v>20500</v>
      </c>
      <c r="CH51" s="119">
        <f t="shared" si="18"/>
        <v>-9500</v>
      </c>
      <c r="CI51" s="109"/>
      <c r="CJ51" s="109"/>
      <c r="CK51" s="109"/>
      <c r="CL51" s="183"/>
      <c r="CM51" s="256">
        <v>1000.0</v>
      </c>
      <c r="CN51" s="135">
        <f t="shared" si="19"/>
        <v>163500</v>
      </c>
      <c r="CO51" s="135">
        <f t="shared" si="20"/>
        <v>152600</v>
      </c>
      <c r="CP51" s="136">
        <f t="shared" si="21"/>
        <v>10900</v>
      </c>
      <c r="CQ51" s="137">
        <v>43711.0</v>
      </c>
      <c r="CR51" s="138" t="s">
        <v>260</v>
      </c>
      <c r="CS51" s="138">
        <v>21.0</v>
      </c>
      <c r="CT51" s="140" t="s">
        <v>68</v>
      </c>
      <c r="CU51" s="140" t="s">
        <v>501</v>
      </c>
      <c r="CV51" s="214"/>
      <c r="CW51" s="212">
        <v>139000.0</v>
      </c>
      <c r="CX51" s="214"/>
      <c r="CY51" s="212">
        <v>500.0</v>
      </c>
      <c r="CZ51" s="212" t="s">
        <v>325</v>
      </c>
      <c r="DA51" s="140">
        <f>CW51+CY51</f>
        <v>139500</v>
      </c>
      <c r="DB51" s="140" t="s">
        <v>502</v>
      </c>
      <c r="DC51" s="140">
        <v>140000.0</v>
      </c>
      <c r="DD51" s="226"/>
      <c r="DE51" s="226"/>
      <c r="DF51" s="214"/>
      <c r="DG51" s="226"/>
      <c r="DH51" s="226"/>
      <c r="DI51" s="226"/>
      <c r="DJ51" s="226"/>
      <c r="DK51" s="214"/>
      <c r="DL51" s="212">
        <v>500.0</v>
      </c>
      <c r="DM51" s="214"/>
      <c r="DN51" s="214"/>
      <c r="DO51" s="141">
        <f t="shared" si="22"/>
        <v>0</v>
      </c>
      <c r="DP51" s="138" t="s">
        <v>113</v>
      </c>
      <c r="DQ51" s="238"/>
      <c r="DR51" s="228"/>
      <c r="DS51" s="228"/>
      <c r="DT51" s="228"/>
      <c r="DU51" s="228"/>
      <c r="DV51" s="228"/>
      <c r="DW51" s="228"/>
      <c r="DX51" s="228"/>
      <c r="DY51" s="228"/>
      <c r="DZ51" s="228"/>
      <c r="EA51" s="228"/>
      <c r="EB51" s="228"/>
      <c r="EC51" s="228"/>
      <c r="ED51" s="228"/>
      <c r="EE51" s="228"/>
      <c r="EF51" s="228"/>
      <c r="EG51" s="228"/>
      <c r="EH51" s="228"/>
      <c r="EI51" s="228"/>
      <c r="EJ51" s="228"/>
      <c r="EK51" s="228"/>
      <c r="EL51" s="163">
        <v>0.0</v>
      </c>
      <c r="EM51" s="228"/>
      <c r="EN51" s="228"/>
      <c r="EO51" s="257">
        <f t="shared" si="23"/>
        <v>0</v>
      </c>
      <c r="EP51" s="228"/>
      <c r="EQ51" s="229">
        <v>43722.0</v>
      </c>
      <c r="ER51" s="161" t="s">
        <v>302</v>
      </c>
      <c r="ES51" s="161">
        <v>18.0</v>
      </c>
      <c r="ET51" s="161" t="s">
        <v>265</v>
      </c>
      <c r="EU51" s="161" t="s">
        <v>315</v>
      </c>
      <c r="EV51" s="239"/>
      <c r="EW51" s="239"/>
      <c r="EX51" s="239"/>
      <c r="EY51" s="239"/>
      <c r="EZ51" s="161">
        <v>23500.0</v>
      </c>
      <c r="FA51" s="161">
        <v>23500.0</v>
      </c>
      <c r="FB51" s="239"/>
      <c r="FC51" s="239"/>
      <c r="FD51" s="192"/>
      <c r="FE51" s="192"/>
      <c r="FF51" s="239"/>
      <c r="FG51" s="161" t="s">
        <v>273</v>
      </c>
      <c r="FH51" s="192"/>
      <c r="FI51" s="192"/>
      <c r="FJ51" s="192"/>
      <c r="FK51" s="192"/>
      <c r="FL51" s="192"/>
      <c r="FM51" s="192"/>
      <c r="FN51" s="192"/>
      <c r="FO51" s="230"/>
      <c r="FP51" s="230"/>
      <c r="FQ51" s="230"/>
      <c r="FR51" s="230"/>
    </row>
    <row r="52">
      <c r="A52" s="101" t="s">
        <v>12</v>
      </c>
      <c r="B52" s="153">
        <v>43710.0</v>
      </c>
      <c r="C52" s="220">
        <v>43722.0</v>
      </c>
      <c r="D52" s="33" t="s">
        <v>68</v>
      </c>
      <c r="E52" s="104">
        <f t="shared" si="1"/>
        <v>28</v>
      </c>
      <c r="F52" s="104">
        <f t="shared" si="2"/>
        <v>18</v>
      </c>
      <c r="G52" s="104" t="str">
        <f t="shared" si="3"/>
        <v>Paper</v>
      </c>
      <c r="H52" s="104" t="str">
        <f t="shared" si="4"/>
        <v>Asif</v>
      </c>
      <c r="I52" s="105" t="s">
        <v>254</v>
      </c>
      <c r="J52" s="106">
        <v>538.0</v>
      </c>
      <c r="K52" s="106">
        <v>54880.0</v>
      </c>
      <c r="L52" s="19"/>
      <c r="M52" s="19"/>
      <c r="N52" s="19"/>
      <c r="O52" s="107">
        <v>7000.0</v>
      </c>
      <c r="P52" s="107">
        <v>1500.0</v>
      </c>
      <c r="Q52" s="107">
        <v>3000.0</v>
      </c>
      <c r="R52" s="241"/>
      <c r="S52" s="109"/>
      <c r="T52" s="109"/>
      <c r="U52" s="109"/>
      <c r="V52" s="110">
        <v>1700.0</v>
      </c>
      <c r="W52" s="110">
        <v>5300.0</v>
      </c>
      <c r="X52" s="110"/>
      <c r="Y52" s="110" t="s">
        <v>503</v>
      </c>
      <c r="Z52" s="110">
        <v>1200.0</v>
      </c>
      <c r="AA52" s="110">
        <v>700.0</v>
      </c>
      <c r="AB52" s="109"/>
      <c r="AC52" s="109"/>
      <c r="AD52" s="110" t="s">
        <v>323</v>
      </c>
      <c r="AE52" s="110">
        <v>500.0</v>
      </c>
      <c r="AF52" s="109"/>
      <c r="AG52" s="109"/>
      <c r="AH52" s="232"/>
      <c r="AI52" s="232"/>
      <c r="AJ52" s="113"/>
      <c r="AK52" s="248" t="s">
        <v>504</v>
      </c>
      <c r="AL52" s="243">
        <v>1000.0</v>
      </c>
      <c r="AM52" s="113"/>
      <c r="AN52" s="232"/>
      <c r="AO52" s="232"/>
      <c r="AP52" s="113"/>
      <c r="AQ52" s="233"/>
      <c r="AR52" s="232"/>
      <c r="AS52" s="113"/>
      <c r="AT52" s="234"/>
      <c r="AU52" s="234"/>
      <c r="AV52" s="234"/>
      <c r="AW52" s="234"/>
      <c r="AX52" s="234"/>
      <c r="AY52" s="188"/>
      <c r="AZ52" s="188"/>
      <c r="BA52" s="188"/>
      <c r="BB52" s="188"/>
      <c r="BC52" s="188"/>
      <c r="BD52" s="188"/>
      <c r="BE52" s="188"/>
      <c r="BF52" s="180"/>
      <c r="BG52" s="181"/>
      <c r="BH52" s="182"/>
      <c r="BI52" s="120">
        <v>24300.0</v>
      </c>
      <c r="BJ52" s="121">
        <f>Q52+R52+T52+V52+W52+Z52+AC52+AE52+AG52+AI52+AL52+AO52+AR52+BI52+U52+S52</f>
        <v>37000</v>
      </c>
      <c r="BK52" s="122">
        <v>30000.0</v>
      </c>
      <c r="BL52" s="235"/>
      <c r="BM52" s="124">
        <f t="shared" si="6"/>
        <v>146000</v>
      </c>
      <c r="BN52" s="125" t="s">
        <v>59</v>
      </c>
      <c r="BO52" s="126">
        <f t="shared" si="7"/>
        <v>30000</v>
      </c>
      <c r="BP52" s="110">
        <v>0.0</v>
      </c>
      <c r="BQ52" s="127" t="str">
        <f t="shared" si="8"/>
        <v/>
      </c>
      <c r="BR52" s="125" t="s">
        <v>47</v>
      </c>
      <c r="BS52" s="126">
        <f t="shared" si="9"/>
        <v>30000</v>
      </c>
      <c r="BT52" s="128">
        <f t="shared" si="10"/>
        <v>23500</v>
      </c>
      <c r="BU52" s="125" t="s">
        <v>47</v>
      </c>
      <c r="BV52" s="129">
        <f t="shared" si="11"/>
        <v>53500</v>
      </c>
      <c r="BW52" s="235"/>
      <c r="BX52" s="131">
        <f t="shared" si="12"/>
        <v>0</v>
      </c>
      <c r="BY52" s="131">
        <f t="shared" si="13"/>
        <v>0</v>
      </c>
      <c r="BZ52" s="237">
        <v>0.0</v>
      </c>
      <c r="CA52" s="132" t="str">
        <f t="shared" si="15"/>
        <v/>
      </c>
      <c r="CB52" s="110" t="s">
        <v>500</v>
      </c>
      <c r="CC52" s="110">
        <v>30000.0</v>
      </c>
      <c r="CD52" s="109"/>
      <c r="CE52" s="109"/>
      <c r="CF52" s="133">
        <f t="shared" si="16"/>
        <v>83500</v>
      </c>
      <c r="CG52" s="133">
        <f t="shared" si="17"/>
        <v>46500</v>
      </c>
      <c r="CH52" s="119">
        <f t="shared" si="18"/>
        <v>16500</v>
      </c>
      <c r="CI52" s="109"/>
      <c r="CJ52" s="109"/>
      <c r="CK52" s="109"/>
      <c r="CL52" s="183"/>
      <c r="CM52" s="182"/>
      <c r="CN52" s="135">
        <f t="shared" si="19"/>
        <v>169500</v>
      </c>
      <c r="CO52" s="135">
        <f t="shared" si="20"/>
        <v>99880</v>
      </c>
      <c r="CP52" s="136">
        <f t="shared" si="21"/>
        <v>69620</v>
      </c>
      <c r="CQ52" s="137">
        <v>43712.0</v>
      </c>
      <c r="CR52" s="138" t="s">
        <v>260</v>
      </c>
      <c r="CS52" s="138">
        <v>28.0</v>
      </c>
      <c r="CT52" s="140" t="s">
        <v>68</v>
      </c>
      <c r="CU52" s="140" t="s">
        <v>261</v>
      </c>
      <c r="CV52" s="214"/>
      <c r="CW52" s="214"/>
      <c r="CX52" s="214"/>
      <c r="CY52" s="214"/>
      <c r="CZ52" s="214"/>
      <c r="DA52" s="140">
        <v>148000.0</v>
      </c>
      <c r="DB52" s="140" t="s">
        <v>505</v>
      </c>
      <c r="DC52" s="140">
        <v>146000.0</v>
      </c>
      <c r="DD52" s="226"/>
      <c r="DE52" s="140">
        <v>2000.0</v>
      </c>
      <c r="DF52" s="214"/>
      <c r="DG52" s="226"/>
      <c r="DH52" s="226"/>
      <c r="DI52" s="226"/>
      <c r="DJ52" s="226"/>
      <c r="DK52" s="214"/>
      <c r="DL52" s="214"/>
      <c r="DM52" s="214"/>
      <c r="DN52" s="214"/>
      <c r="DO52" s="141">
        <f t="shared" si="22"/>
        <v>0</v>
      </c>
      <c r="DP52" s="177">
        <v>43808.0</v>
      </c>
      <c r="DQ52" s="238"/>
      <c r="DR52" s="228"/>
      <c r="DS52" s="228"/>
      <c r="DT52" s="228"/>
      <c r="DU52" s="228"/>
      <c r="DV52" s="228"/>
      <c r="DW52" s="228"/>
      <c r="DX52" s="228"/>
      <c r="DY52" s="228"/>
      <c r="DZ52" s="228"/>
      <c r="EA52" s="228"/>
      <c r="EB52" s="228"/>
      <c r="EC52" s="228"/>
      <c r="ED52" s="228"/>
      <c r="EE52" s="228"/>
      <c r="EF52" s="228"/>
      <c r="EG52" s="228"/>
      <c r="EH52" s="228"/>
      <c r="EI52" s="228"/>
      <c r="EJ52" s="228"/>
      <c r="EK52" s="228"/>
      <c r="EL52" s="163">
        <v>0.0</v>
      </c>
      <c r="EM52" s="228"/>
      <c r="EN52" s="228"/>
      <c r="EO52" s="257">
        <f t="shared" si="23"/>
        <v>0</v>
      </c>
      <c r="EP52" s="228"/>
      <c r="EQ52" s="229">
        <v>43722.0</v>
      </c>
      <c r="ER52" s="161" t="s">
        <v>302</v>
      </c>
      <c r="ES52" s="161">
        <v>18.0</v>
      </c>
      <c r="ET52" s="161" t="s">
        <v>265</v>
      </c>
      <c r="EU52" s="161" t="s">
        <v>315</v>
      </c>
      <c r="EV52" s="239"/>
      <c r="EW52" s="239"/>
      <c r="EX52" s="239"/>
      <c r="EY52" s="239"/>
      <c r="EZ52" s="161">
        <v>23500.0</v>
      </c>
      <c r="FA52" s="161">
        <v>23500.0</v>
      </c>
      <c r="FB52" s="239"/>
      <c r="FC52" s="239"/>
      <c r="FD52" s="192"/>
      <c r="FE52" s="192"/>
      <c r="FF52" s="239"/>
      <c r="FG52" s="161" t="s">
        <v>273</v>
      </c>
      <c r="FH52" s="192"/>
      <c r="FI52" s="192"/>
      <c r="FJ52" s="192"/>
      <c r="FK52" s="192"/>
      <c r="FL52" s="192"/>
      <c r="FM52" s="192"/>
      <c r="FN52" s="192"/>
      <c r="FO52" s="230"/>
      <c r="FP52" s="230"/>
      <c r="FQ52" s="230"/>
      <c r="FR52" s="230"/>
    </row>
    <row r="53">
      <c r="A53" s="101" t="s">
        <v>29</v>
      </c>
      <c r="B53" s="153">
        <v>43710.0</v>
      </c>
      <c r="C53" s="220">
        <v>43724.0</v>
      </c>
      <c r="D53" s="33" t="s">
        <v>68</v>
      </c>
      <c r="E53" s="104">
        <f t="shared" si="1"/>
        <v>30</v>
      </c>
      <c r="F53" s="104">
        <f t="shared" si="2"/>
        <v>13</v>
      </c>
      <c r="G53" s="104" t="str">
        <f t="shared" si="3"/>
        <v>Milk</v>
      </c>
      <c r="H53" s="104" t="str">
        <f t="shared" si="4"/>
        <v>Asif</v>
      </c>
      <c r="I53" s="105" t="s">
        <v>254</v>
      </c>
      <c r="J53" s="106">
        <v>600.0</v>
      </c>
      <c r="K53" s="106">
        <v>61200.0</v>
      </c>
      <c r="L53" s="19"/>
      <c r="M53" s="19"/>
      <c r="N53" s="19"/>
      <c r="O53" s="107">
        <v>7000.0</v>
      </c>
      <c r="P53" s="107">
        <v>1500.0</v>
      </c>
      <c r="Q53" s="107">
        <v>3000.0</v>
      </c>
      <c r="R53" s="148">
        <v>90000.0</v>
      </c>
      <c r="S53" s="109"/>
      <c r="T53" s="109"/>
      <c r="U53" s="110">
        <v>300.0</v>
      </c>
      <c r="V53" s="110">
        <v>1650.0</v>
      </c>
      <c r="W53" s="110">
        <v>5000.0</v>
      </c>
      <c r="X53" s="110"/>
      <c r="Y53" s="110" t="s">
        <v>506</v>
      </c>
      <c r="Z53" s="110">
        <v>500.0</v>
      </c>
      <c r="AA53" s="110">
        <v>500.0</v>
      </c>
      <c r="AB53" s="109"/>
      <c r="AC53" s="109"/>
      <c r="AD53" s="110" t="s">
        <v>507</v>
      </c>
      <c r="AE53" s="110">
        <v>900.0</v>
      </c>
      <c r="AF53" s="110" t="s">
        <v>508</v>
      </c>
      <c r="AG53" s="110">
        <v>1100.0</v>
      </c>
      <c r="AH53" s="231"/>
      <c r="AI53" s="232"/>
      <c r="AJ53" s="113"/>
      <c r="AK53" s="232"/>
      <c r="AL53" s="232"/>
      <c r="AM53" s="113"/>
      <c r="AN53" s="232"/>
      <c r="AO53" s="232"/>
      <c r="AP53" s="113"/>
      <c r="AQ53" s="258" t="s">
        <v>509</v>
      </c>
      <c r="AR53" s="243">
        <v>18000.0</v>
      </c>
      <c r="AS53" s="113"/>
      <c r="AT53" s="234"/>
      <c r="AU53" s="234"/>
      <c r="AV53" s="234"/>
      <c r="AW53" s="234"/>
      <c r="AX53" s="234"/>
      <c r="AY53" s="188"/>
      <c r="AZ53" s="245" t="s">
        <v>510</v>
      </c>
      <c r="BA53" s="245">
        <v>70000.0</v>
      </c>
      <c r="BB53" s="188" t="s">
        <v>511</v>
      </c>
      <c r="BC53" s="189">
        <v>12000.0</v>
      </c>
      <c r="BD53" s="188"/>
      <c r="BE53" s="188"/>
      <c r="BF53" s="180"/>
      <c r="BG53" s="181"/>
      <c r="BH53" s="182"/>
      <c r="BI53" s="120">
        <v>26010.0</v>
      </c>
      <c r="BJ53" s="121">
        <f t="shared" ref="BJ53:BJ54" si="33">Q53+R53+T53+V53+W53+Z53+AC53+AE53+AG53+AI53+AL53+AO53+AR53+BI53+BG53+X53+U53</f>
        <v>146460</v>
      </c>
      <c r="BK53" s="122">
        <v>30000.0</v>
      </c>
      <c r="BL53" s="240">
        <v>155000.0</v>
      </c>
      <c r="BM53" s="124">
        <f t="shared" si="6"/>
        <v>145000</v>
      </c>
      <c r="BN53" s="125" t="s">
        <v>47</v>
      </c>
      <c r="BO53" s="126">
        <f t="shared" si="7"/>
        <v>185000</v>
      </c>
      <c r="BP53" s="110">
        <v>32460.0</v>
      </c>
      <c r="BQ53" s="127">
        <f t="shared" si="8"/>
        <v>29000</v>
      </c>
      <c r="BR53" s="125" t="s">
        <v>47</v>
      </c>
      <c r="BS53" s="126">
        <f t="shared" si="9"/>
        <v>217460</v>
      </c>
      <c r="BT53" s="128">
        <f t="shared" si="10"/>
        <v>16500</v>
      </c>
      <c r="BU53" s="125" t="s">
        <v>59</v>
      </c>
      <c r="BV53" s="129">
        <f t="shared" si="11"/>
        <v>217460</v>
      </c>
      <c r="BW53" s="259"/>
      <c r="BX53" s="131">
        <f t="shared" si="12"/>
        <v>0</v>
      </c>
      <c r="BY53" s="131">
        <f t="shared" si="13"/>
        <v>0</v>
      </c>
      <c r="BZ53" s="237" t="str">
        <f t="shared" ref="BZ53:BZ55" si="34">FK53</f>
        <v/>
      </c>
      <c r="CA53" s="132" t="str">
        <f t="shared" si="15"/>
        <v/>
      </c>
      <c r="CB53" s="119"/>
      <c r="CC53" s="119"/>
      <c r="CD53" s="119"/>
      <c r="CE53" s="119"/>
      <c r="CF53" s="133">
        <f t="shared" si="16"/>
        <v>217460</v>
      </c>
      <c r="CG53" s="133">
        <f t="shared" si="17"/>
        <v>71000</v>
      </c>
      <c r="CH53" s="119">
        <f t="shared" si="18"/>
        <v>41000</v>
      </c>
      <c r="CI53" s="119"/>
      <c r="CJ53" s="119"/>
      <c r="CK53" s="119"/>
      <c r="CL53" s="260">
        <v>12000.0</v>
      </c>
      <c r="CM53" s="261"/>
      <c r="CN53" s="135">
        <f t="shared" si="19"/>
        <v>202500</v>
      </c>
      <c r="CO53" s="135">
        <f t="shared" si="20"/>
        <v>207860</v>
      </c>
      <c r="CP53" s="136">
        <f t="shared" si="21"/>
        <v>-5360</v>
      </c>
      <c r="CQ53" s="137">
        <v>43712.0</v>
      </c>
      <c r="CR53" s="138" t="s">
        <v>260</v>
      </c>
      <c r="CS53" s="138">
        <v>30.0</v>
      </c>
      <c r="CT53" s="140" t="s">
        <v>91</v>
      </c>
      <c r="CU53" s="140" t="s">
        <v>370</v>
      </c>
      <c r="CV53" s="214"/>
      <c r="CW53" s="214"/>
      <c r="CX53" s="214"/>
      <c r="CY53" s="214"/>
      <c r="CZ53" s="214"/>
      <c r="DA53" s="140">
        <v>155000.0</v>
      </c>
      <c r="DB53" s="226"/>
      <c r="DC53" s="140">
        <v>145000.0</v>
      </c>
      <c r="DD53" s="226"/>
      <c r="DE53" s="140">
        <v>9500.0</v>
      </c>
      <c r="DF53" s="214"/>
      <c r="DG53" s="226"/>
      <c r="DH53" s="140">
        <v>500.0</v>
      </c>
      <c r="DI53" s="226"/>
      <c r="DJ53" s="226"/>
      <c r="DK53" s="214"/>
      <c r="DL53" s="214"/>
      <c r="DM53" s="214"/>
      <c r="DN53" s="214"/>
      <c r="DO53" s="141">
        <f t="shared" si="22"/>
        <v>0</v>
      </c>
      <c r="DP53" s="138" t="s">
        <v>455</v>
      </c>
      <c r="DQ53" s="251">
        <v>43712.0</v>
      </c>
      <c r="DR53" s="163">
        <v>5.0</v>
      </c>
      <c r="DS53" s="228"/>
      <c r="DT53" s="163" t="s">
        <v>283</v>
      </c>
      <c r="DU53" s="163" t="s">
        <v>307</v>
      </c>
      <c r="DV53" s="163"/>
      <c r="DW53" s="163"/>
      <c r="DX53" s="163"/>
      <c r="DY53" s="163"/>
      <c r="DZ53" s="163"/>
      <c r="EA53" s="163">
        <v>32460.0</v>
      </c>
      <c r="EB53" s="163">
        <v>29000.0</v>
      </c>
      <c r="EC53" s="228"/>
      <c r="ED53" s="228"/>
      <c r="EE53" s="228"/>
      <c r="EF53" s="163">
        <v>3460.0</v>
      </c>
      <c r="EG53" s="163" t="s">
        <v>165</v>
      </c>
      <c r="EH53" s="228"/>
      <c r="EI53" s="228"/>
      <c r="EJ53" s="228"/>
      <c r="EK53" s="228"/>
      <c r="EL53" s="163">
        <v>0.0</v>
      </c>
      <c r="EM53" s="228"/>
      <c r="EN53" s="228"/>
      <c r="EO53" s="257">
        <f t="shared" si="23"/>
        <v>0</v>
      </c>
      <c r="EP53" s="228"/>
      <c r="EQ53" s="229">
        <v>43724.0</v>
      </c>
      <c r="ER53" s="161" t="s">
        <v>264</v>
      </c>
      <c r="ES53" s="161">
        <v>13.0</v>
      </c>
      <c r="ET53" s="161" t="s">
        <v>265</v>
      </c>
      <c r="EU53" s="161" t="s">
        <v>315</v>
      </c>
      <c r="EV53" s="239"/>
      <c r="EW53" s="239"/>
      <c r="EX53" s="239"/>
      <c r="EY53" s="239"/>
      <c r="EZ53" s="161">
        <v>16500.0</v>
      </c>
      <c r="FA53" s="161">
        <v>16500.0</v>
      </c>
      <c r="FB53" s="239"/>
      <c r="FC53" s="239"/>
      <c r="FD53" s="192"/>
      <c r="FE53" s="192"/>
      <c r="FF53" s="239"/>
      <c r="FG53" s="161" t="s">
        <v>0</v>
      </c>
      <c r="FH53" s="192"/>
      <c r="FI53" s="192"/>
      <c r="FJ53" s="192"/>
      <c r="FK53" s="192"/>
      <c r="FL53" s="192"/>
      <c r="FM53" s="192"/>
      <c r="FN53" s="192"/>
      <c r="FO53" s="239"/>
      <c r="FP53" s="239"/>
      <c r="FQ53" s="239"/>
      <c r="FR53" s="239"/>
    </row>
    <row r="54">
      <c r="A54" s="101" t="s">
        <v>43</v>
      </c>
      <c r="B54" s="153">
        <v>43710.0</v>
      </c>
      <c r="C54" s="220">
        <v>43722.0</v>
      </c>
      <c r="D54" s="33" t="s">
        <v>57</v>
      </c>
      <c r="E54" s="104">
        <f t="shared" si="1"/>
        <v>25</v>
      </c>
      <c r="F54" s="104">
        <f t="shared" si="2"/>
        <v>15</v>
      </c>
      <c r="G54" s="104" t="str">
        <f t="shared" si="3"/>
        <v>Cloth Seal</v>
      </c>
      <c r="H54" s="104" t="str">
        <f t="shared" si="4"/>
        <v>Anees Broker</v>
      </c>
      <c r="I54" s="105" t="s">
        <v>254</v>
      </c>
      <c r="J54" s="106">
        <v>567.0</v>
      </c>
      <c r="K54" s="106">
        <v>57840.0</v>
      </c>
      <c r="L54" s="19"/>
      <c r="M54" s="19"/>
      <c r="N54" s="19"/>
      <c r="O54" s="107">
        <v>7000.0</v>
      </c>
      <c r="P54" s="107">
        <v>1500.0</v>
      </c>
      <c r="Q54" s="107">
        <v>3000.0</v>
      </c>
      <c r="R54" s="148">
        <v>100000.0</v>
      </c>
      <c r="S54" s="109"/>
      <c r="T54" s="109"/>
      <c r="U54" s="110">
        <v>3000.0</v>
      </c>
      <c r="V54" s="110">
        <v>1750.0</v>
      </c>
      <c r="W54" s="110">
        <v>5000.0</v>
      </c>
      <c r="X54" s="110"/>
      <c r="Y54" s="109"/>
      <c r="Z54" s="109"/>
      <c r="AA54" s="109"/>
      <c r="AB54" s="109"/>
      <c r="AC54" s="109"/>
      <c r="AD54" s="110" t="s">
        <v>512</v>
      </c>
      <c r="AE54" s="110">
        <v>1000.0</v>
      </c>
      <c r="AF54" s="109"/>
      <c r="AG54" s="109"/>
      <c r="AH54" s="242" t="s">
        <v>513</v>
      </c>
      <c r="AI54" s="243">
        <v>36000.0</v>
      </c>
      <c r="AJ54" s="113"/>
      <c r="AK54" s="232"/>
      <c r="AL54" s="232"/>
      <c r="AM54" s="113"/>
      <c r="AN54" s="232"/>
      <c r="AO54" s="232"/>
      <c r="AP54" s="113"/>
      <c r="AQ54" s="233"/>
      <c r="AR54" s="232"/>
      <c r="AS54" s="113"/>
      <c r="AT54" s="234"/>
      <c r="AU54" s="234"/>
      <c r="AV54" s="234"/>
      <c r="AW54" s="234"/>
      <c r="AX54" s="234"/>
      <c r="AY54" s="188"/>
      <c r="AZ54" s="188"/>
      <c r="BA54" s="188"/>
      <c r="BB54" s="188"/>
      <c r="BC54" s="188"/>
      <c r="BD54" s="188"/>
      <c r="BE54" s="188"/>
      <c r="BF54" s="180"/>
      <c r="BG54" s="181"/>
      <c r="BH54" s="182"/>
      <c r="BI54" s="120">
        <v>23800.0</v>
      </c>
      <c r="BJ54" s="121">
        <f t="shared" si="33"/>
        <v>173550</v>
      </c>
      <c r="BK54" s="122">
        <v>30000.0</v>
      </c>
      <c r="BL54" s="240">
        <v>150000.0</v>
      </c>
      <c r="BM54" s="124">
        <f t="shared" si="6"/>
        <v>148000</v>
      </c>
      <c r="BN54" s="125" t="s">
        <v>47</v>
      </c>
      <c r="BO54" s="126">
        <f t="shared" si="7"/>
        <v>180000</v>
      </c>
      <c r="BP54" s="110">
        <v>0.0</v>
      </c>
      <c r="BQ54" s="127" t="str">
        <f t="shared" si="8"/>
        <v/>
      </c>
      <c r="BR54" s="125" t="s">
        <v>47</v>
      </c>
      <c r="BS54" s="126">
        <f t="shared" si="9"/>
        <v>180000</v>
      </c>
      <c r="BT54" s="128">
        <f t="shared" si="10"/>
        <v>24000</v>
      </c>
      <c r="BU54" s="125" t="s">
        <v>59</v>
      </c>
      <c r="BV54" s="129">
        <f t="shared" si="11"/>
        <v>180000</v>
      </c>
      <c r="BW54" s="235"/>
      <c r="BX54" s="131">
        <f t="shared" si="12"/>
        <v>2000</v>
      </c>
      <c r="BY54" s="131">
        <f t="shared" si="13"/>
        <v>0</v>
      </c>
      <c r="BZ54" s="237" t="str">
        <f t="shared" si="34"/>
        <v/>
      </c>
      <c r="CA54" s="132" t="str">
        <f t="shared" si="15"/>
        <v/>
      </c>
      <c r="CB54" s="109"/>
      <c r="CC54" s="109"/>
      <c r="CD54" s="110" t="s">
        <v>514</v>
      </c>
      <c r="CE54" s="110">
        <v>450.0</v>
      </c>
      <c r="CF54" s="133">
        <f t="shared" si="16"/>
        <v>180000</v>
      </c>
      <c r="CG54" s="133">
        <f t="shared" si="17"/>
        <v>6000</v>
      </c>
      <c r="CH54" s="119">
        <f t="shared" si="18"/>
        <v>-24000</v>
      </c>
      <c r="CI54" s="110"/>
      <c r="CJ54" s="109"/>
      <c r="CK54" s="109"/>
      <c r="CL54" s="183"/>
      <c r="CM54" s="182"/>
      <c r="CN54" s="135">
        <f t="shared" si="19"/>
        <v>174000</v>
      </c>
      <c r="CO54" s="135">
        <f t="shared" si="20"/>
        <v>136890</v>
      </c>
      <c r="CP54" s="136">
        <f t="shared" si="21"/>
        <v>37110</v>
      </c>
      <c r="CQ54" s="137">
        <v>43712.0</v>
      </c>
      <c r="CR54" s="138" t="s">
        <v>260</v>
      </c>
      <c r="CS54" s="138">
        <v>25.0</v>
      </c>
      <c r="CT54" s="139" t="s">
        <v>344</v>
      </c>
      <c r="CU54" s="154" t="s">
        <v>313</v>
      </c>
      <c r="CV54" s="214"/>
      <c r="CW54" s="214"/>
      <c r="CX54" s="214"/>
      <c r="CY54" s="214"/>
      <c r="CZ54" s="214"/>
      <c r="DA54" s="140">
        <v>150000.0</v>
      </c>
      <c r="DB54" s="140" t="s">
        <v>515</v>
      </c>
      <c r="DC54" s="140">
        <v>148000.0</v>
      </c>
      <c r="DD54" s="226"/>
      <c r="DE54" s="226"/>
      <c r="DF54" s="214"/>
      <c r="DG54" s="140">
        <v>3000.0</v>
      </c>
      <c r="DH54" s="226"/>
      <c r="DI54" s="140">
        <v>2000.0</v>
      </c>
      <c r="DJ54" s="226"/>
      <c r="DK54" s="214"/>
      <c r="DL54" s="212">
        <v>3000.0</v>
      </c>
      <c r="DM54" s="212"/>
      <c r="DN54" s="214"/>
      <c r="DO54" s="141">
        <f t="shared" si="22"/>
        <v>0</v>
      </c>
      <c r="DP54" s="162"/>
      <c r="DQ54" s="238"/>
      <c r="DR54" s="228"/>
      <c r="DS54" s="228"/>
      <c r="DT54" s="228"/>
      <c r="DU54" s="228"/>
      <c r="DV54" s="228"/>
      <c r="DW54" s="228"/>
      <c r="DX54" s="228"/>
      <c r="DY54" s="228"/>
      <c r="DZ54" s="228"/>
      <c r="EA54" s="228"/>
      <c r="EB54" s="228"/>
      <c r="EC54" s="228"/>
      <c r="ED54" s="228"/>
      <c r="EE54" s="228"/>
      <c r="EF54" s="228"/>
      <c r="EG54" s="228"/>
      <c r="EH54" s="228"/>
      <c r="EI54" s="228"/>
      <c r="EJ54" s="228"/>
      <c r="EK54" s="228"/>
      <c r="EL54" s="163">
        <v>0.0</v>
      </c>
      <c r="EM54" s="228"/>
      <c r="EN54" s="228"/>
      <c r="EO54" s="257">
        <f t="shared" si="23"/>
        <v>0</v>
      </c>
      <c r="EP54" s="228"/>
      <c r="EQ54" s="229">
        <v>43722.0</v>
      </c>
      <c r="ER54" s="161" t="s">
        <v>337</v>
      </c>
      <c r="ES54" s="161">
        <v>15.0</v>
      </c>
      <c r="ET54" s="161" t="s">
        <v>265</v>
      </c>
      <c r="EU54" s="161" t="s">
        <v>326</v>
      </c>
      <c r="EV54" s="239"/>
      <c r="EW54" s="239"/>
      <c r="EX54" s="239"/>
      <c r="EY54" s="239"/>
      <c r="EZ54" s="161">
        <v>24000.0</v>
      </c>
      <c r="FA54" s="161">
        <v>24000.0</v>
      </c>
      <c r="FB54" s="239"/>
      <c r="FC54" s="239"/>
      <c r="FD54" s="192"/>
      <c r="FE54" s="161">
        <v>450.0</v>
      </c>
      <c r="FF54" s="239"/>
      <c r="FG54" s="161" t="s">
        <v>516</v>
      </c>
      <c r="FH54" s="192"/>
      <c r="FI54" s="192"/>
      <c r="FJ54" s="192"/>
      <c r="FK54" s="192"/>
      <c r="FL54" s="192"/>
      <c r="FM54" s="192"/>
      <c r="FN54" s="192"/>
      <c r="FO54" s="239"/>
      <c r="FP54" s="239"/>
      <c r="FQ54" s="239"/>
      <c r="FR54" s="239"/>
    </row>
    <row r="55">
      <c r="A55" s="101" t="s">
        <v>44</v>
      </c>
      <c r="B55" s="153">
        <v>43710.0</v>
      </c>
      <c r="C55" s="220">
        <v>43724.0</v>
      </c>
      <c r="D55" s="33" t="s">
        <v>68</v>
      </c>
      <c r="E55" s="104">
        <f t="shared" si="1"/>
        <v>30</v>
      </c>
      <c r="F55" s="104">
        <f t="shared" si="2"/>
        <v>14</v>
      </c>
      <c r="G55" s="104" t="str">
        <f t="shared" si="3"/>
        <v>Milk</v>
      </c>
      <c r="H55" s="104" t="str">
        <f t="shared" si="4"/>
        <v>Asif</v>
      </c>
      <c r="I55" s="105" t="s">
        <v>254</v>
      </c>
      <c r="J55" s="106">
        <v>540.0</v>
      </c>
      <c r="K55" s="106">
        <v>54000.0</v>
      </c>
      <c r="L55" s="19"/>
      <c r="M55" s="19"/>
      <c r="N55" s="19"/>
      <c r="O55" s="107">
        <v>7000.0</v>
      </c>
      <c r="P55" s="107">
        <v>1500.0</v>
      </c>
      <c r="Q55" s="107">
        <v>3000.0</v>
      </c>
      <c r="R55" s="148">
        <v>110000.0</v>
      </c>
      <c r="S55" s="109"/>
      <c r="T55" s="109"/>
      <c r="U55" s="109"/>
      <c r="V55" s="109"/>
      <c r="W55" s="110">
        <v>5000.0</v>
      </c>
      <c r="X55" s="110"/>
      <c r="Y55" s="109"/>
      <c r="Z55" s="109"/>
      <c r="AA55" s="109"/>
      <c r="AB55" s="110" t="s">
        <v>517</v>
      </c>
      <c r="AC55" s="110">
        <v>50000.0</v>
      </c>
      <c r="AD55" s="110" t="s">
        <v>518</v>
      </c>
      <c r="AE55" s="110">
        <v>1000.0</v>
      </c>
      <c r="AF55" s="110" t="s">
        <v>519</v>
      </c>
      <c r="AG55" s="110">
        <v>1500.0</v>
      </c>
      <c r="AH55" s="231"/>
      <c r="AI55" s="232"/>
      <c r="AJ55" s="113"/>
      <c r="AK55" s="232"/>
      <c r="AL55" s="232"/>
      <c r="AM55" s="113"/>
      <c r="AN55" s="232"/>
      <c r="AO55" s="232"/>
      <c r="AP55" s="113"/>
      <c r="AQ55" s="233"/>
      <c r="AR55" s="232"/>
      <c r="AS55" s="113"/>
      <c r="AT55" s="234"/>
      <c r="AU55" s="234"/>
      <c r="AV55" s="234"/>
      <c r="AW55" s="234"/>
      <c r="AX55" s="234"/>
      <c r="AY55" s="188"/>
      <c r="AZ55" s="188"/>
      <c r="BA55" s="188"/>
      <c r="BB55" s="188"/>
      <c r="BC55" s="188"/>
      <c r="BD55" s="188"/>
      <c r="BE55" s="188"/>
      <c r="BF55" s="180"/>
      <c r="BG55" s="181"/>
      <c r="BH55" s="182"/>
      <c r="BI55" s="120">
        <v>26300.0</v>
      </c>
      <c r="BJ55" s="121">
        <f>Q55+R55+T55+V55+W55+Z55+AC55+AE55+AG55+AI55+AL55+AO55+AR55+BI55+U55+S55</f>
        <v>196800</v>
      </c>
      <c r="BK55" s="122">
        <v>30000.0</v>
      </c>
      <c r="BL55" s="240">
        <v>156000.0</v>
      </c>
      <c r="BM55" s="124">
        <f t="shared" si="6"/>
        <v>145000</v>
      </c>
      <c r="BN55" s="125" t="s">
        <v>47</v>
      </c>
      <c r="BO55" s="126">
        <f t="shared" si="7"/>
        <v>186000</v>
      </c>
      <c r="BP55" s="110">
        <v>44800.0</v>
      </c>
      <c r="BQ55" s="127">
        <f t="shared" si="8"/>
        <v>29000</v>
      </c>
      <c r="BR55" s="125" t="s">
        <v>47</v>
      </c>
      <c r="BS55" s="126">
        <f t="shared" si="9"/>
        <v>230800</v>
      </c>
      <c r="BT55" s="128">
        <f t="shared" si="10"/>
        <v>17500</v>
      </c>
      <c r="BU55" s="125" t="s">
        <v>59</v>
      </c>
      <c r="BV55" s="129">
        <f t="shared" si="11"/>
        <v>230800</v>
      </c>
      <c r="BW55" s="235"/>
      <c r="BX55" s="131">
        <f t="shared" si="12"/>
        <v>0</v>
      </c>
      <c r="BY55" s="131">
        <f t="shared" si="13"/>
        <v>0</v>
      </c>
      <c r="BZ55" s="237" t="str">
        <f t="shared" si="34"/>
        <v/>
      </c>
      <c r="CA55" s="132" t="str">
        <f t="shared" si="15"/>
        <v/>
      </c>
      <c r="CB55" s="109"/>
      <c r="CC55" s="109"/>
      <c r="CD55" s="109"/>
      <c r="CE55" s="109"/>
      <c r="CF55" s="133">
        <f t="shared" si="16"/>
        <v>230800</v>
      </c>
      <c r="CG55" s="133">
        <f t="shared" si="17"/>
        <v>34000</v>
      </c>
      <c r="CH55" s="119">
        <f t="shared" si="18"/>
        <v>4000</v>
      </c>
      <c r="CI55" s="109"/>
      <c r="CJ55" s="109"/>
      <c r="CK55" s="109"/>
      <c r="CL55" s="183"/>
      <c r="CM55" s="182"/>
      <c r="CN55" s="135">
        <f t="shared" si="19"/>
        <v>191500</v>
      </c>
      <c r="CO55" s="135">
        <f t="shared" si="20"/>
        <v>99300</v>
      </c>
      <c r="CP55" s="136">
        <f t="shared" si="21"/>
        <v>92200</v>
      </c>
      <c r="CQ55" s="137">
        <v>43712.0</v>
      </c>
      <c r="CR55" s="138" t="s">
        <v>260</v>
      </c>
      <c r="CS55" s="138">
        <v>30.0</v>
      </c>
      <c r="CT55" s="140" t="s">
        <v>91</v>
      </c>
      <c r="CU55" s="140" t="s">
        <v>370</v>
      </c>
      <c r="CV55" s="214"/>
      <c r="CW55" s="214"/>
      <c r="CX55" s="214"/>
      <c r="CY55" s="214"/>
      <c r="CZ55" s="214"/>
      <c r="DA55" s="140">
        <v>156000.0</v>
      </c>
      <c r="DB55" s="226"/>
      <c r="DC55" s="140">
        <v>145000.0</v>
      </c>
      <c r="DD55" s="226"/>
      <c r="DE55" s="140">
        <v>11000.0</v>
      </c>
      <c r="DF55" s="214"/>
      <c r="DG55" s="226"/>
      <c r="DH55" s="226"/>
      <c r="DI55" s="226"/>
      <c r="DJ55" s="226"/>
      <c r="DK55" s="214"/>
      <c r="DL55" s="214"/>
      <c r="DM55" s="214"/>
      <c r="DN55" s="214"/>
      <c r="DO55" s="141">
        <f t="shared" si="22"/>
        <v>0</v>
      </c>
      <c r="DP55" s="138" t="s">
        <v>455</v>
      </c>
      <c r="DQ55" s="251">
        <v>43712.0</v>
      </c>
      <c r="DR55" s="163">
        <v>5.0</v>
      </c>
      <c r="DS55" s="228"/>
      <c r="DT55" s="163" t="s">
        <v>283</v>
      </c>
      <c r="DU55" s="163" t="s">
        <v>393</v>
      </c>
      <c r="DV55" s="163"/>
      <c r="DW55" s="163"/>
      <c r="DX55" s="163"/>
      <c r="DY55" s="163"/>
      <c r="DZ55" s="163"/>
      <c r="EA55" s="163">
        <v>44790.0</v>
      </c>
      <c r="EB55" s="163">
        <v>29000.0</v>
      </c>
      <c r="EC55" s="228"/>
      <c r="ED55" s="228"/>
      <c r="EE55" s="228"/>
      <c r="EF55" s="163">
        <v>15790.0</v>
      </c>
      <c r="EG55" s="163" t="s">
        <v>520</v>
      </c>
      <c r="EH55" s="228"/>
      <c r="EI55" s="228"/>
      <c r="EJ55" s="228"/>
      <c r="EK55" s="228"/>
      <c r="EL55" s="163">
        <v>0.0</v>
      </c>
      <c r="EM55" s="228"/>
      <c r="EN55" s="163"/>
      <c r="EO55" s="257">
        <f t="shared" si="23"/>
        <v>0</v>
      </c>
      <c r="EP55" s="163" t="s">
        <v>520</v>
      </c>
      <c r="EQ55" s="229">
        <v>43724.0</v>
      </c>
      <c r="ER55" s="161" t="s">
        <v>264</v>
      </c>
      <c r="ES55" s="161">
        <v>14.0</v>
      </c>
      <c r="ET55" s="161" t="s">
        <v>265</v>
      </c>
      <c r="EU55" s="161" t="s">
        <v>315</v>
      </c>
      <c r="EV55" s="239"/>
      <c r="EW55" s="239"/>
      <c r="EX55" s="239"/>
      <c r="EY55" s="239"/>
      <c r="EZ55" s="192"/>
      <c r="FA55" s="161">
        <v>17500.0</v>
      </c>
      <c r="FB55" s="239"/>
      <c r="FC55" s="239"/>
      <c r="FD55" s="192"/>
      <c r="FE55" s="192"/>
      <c r="FF55" s="239"/>
      <c r="FG55" s="192"/>
      <c r="FH55" s="192"/>
      <c r="FI55" s="192"/>
      <c r="FJ55" s="192"/>
      <c r="FK55" s="192"/>
      <c r="FL55" s="192"/>
      <c r="FM55" s="192"/>
      <c r="FN55" s="192"/>
      <c r="FO55" s="230"/>
      <c r="FP55" s="230"/>
      <c r="FQ55" s="230"/>
      <c r="FR55" s="230"/>
    </row>
    <row r="56">
      <c r="A56" s="101" t="s">
        <v>30</v>
      </c>
      <c r="B56" s="153">
        <v>43711.0</v>
      </c>
      <c r="C56" s="220">
        <v>43720.0</v>
      </c>
      <c r="D56" s="33" t="s">
        <v>68</v>
      </c>
      <c r="E56" s="104">
        <f t="shared" si="1"/>
        <v>28</v>
      </c>
      <c r="F56" s="104">
        <f t="shared" si="2"/>
        <v>12</v>
      </c>
      <c r="G56" s="104" t="str">
        <f t="shared" si="3"/>
        <v>Medicine</v>
      </c>
      <c r="H56" s="104" t="str">
        <f t="shared" si="4"/>
        <v>Anees Broker</v>
      </c>
      <c r="I56" s="105" t="s">
        <v>254</v>
      </c>
      <c r="J56" s="106">
        <v>566.0</v>
      </c>
      <c r="K56" s="106">
        <v>57740.0</v>
      </c>
      <c r="L56" s="19"/>
      <c r="M56" s="19"/>
      <c r="N56" s="19"/>
      <c r="O56" s="107">
        <v>7000.0</v>
      </c>
      <c r="P56" s="107">
        <v>1500.0</v>
      </c>
      <c r="Q56" s="107">
        <v>3000.0</v>
      </c>
      <c r="R56" s="241"/>
      <c r="S56" s="109"/>
      <c r="T56" s="109"/>
      <c r="U56" s="109"/>
      <c r="V56" s="110">
        <v>4050.0</v>
      </c>
      <c r="W56" s="110">
        <v>5500.0</v>
      </c>
      <c r="X56" s="110"/>
      <c r="Y56" s="110" t="s">
        <v>255</v>
      </c>
      <c r="Z56" s="110">
        <v>500.0</v>
      </c>
      <c r="AA56" s="110">
        <v>500.0</v>
      </c>
      <c r="AB56" s="109"/>
      <c r="AC56" s="109"/>
      <c r="AD56" s="110" t="s">
        <v>323</v>
      </c>
      <c r="AE56" s="110">
        <v>500.0</v>
      </c>
      <c r="AF56" s="110" t="s">
        <v>521</v>
      </c>
      <c r="AG56" s="110">
        <v>1000.0</v>
      </c>
      <c r="AH56" s="262"/>
      <c r="AI56" s="169"/>
      <c r="AJ56" s="160"/>
      <c r="AK56" s="232"/>
      <c r="AL56" s="232"/>
      <c r="AM56" s="113"/>
      <c r="AN56" s="232"/>
      <c r="AO56" s="232"/>
      <c r="AP56" s="113"/>
      <c r="AQ56" s="233"/>
      <c r="AR56" s="232"/>
      <c r="AS56" s="113"/>
      <c r="AT56" s="234"/>
      <c r="AU56" s="234"/>
      <c r="AV56" s="234"/>
      <c r="AW56" s="234"/>
      <c r="AX56" s="234"/>
      <c r="AY56" s="188"/>
      <c r="AZ56" s="188"/>
      <c r="BA56" s="188"/>
      <c r="BB56" s="188"/>
      <c r="BC56" s="188"/>
      <c r="BD56" s="252">
        <v>43655.0</v>
      </c>
      <c r="BE56" s="189">
        <v>2200.0</v>
      </c>
      <c r="BF56" s="180"/>
      <c r="BG56" s="181"/>
      <c r="BH56" s="182"/>
      <c r="BI56" s="120">
        <v>19950.0</v>
      </c>
      <c r="BJ56" s="121">
        <f>Q56+R56+T56+V56+W56+Z56+AC56+AE56+AG56+AI56+AL56+AO56+AR56+BI56+X56+U56+S56</f>
        <v>34500</v>
      </c>
      <c r="BK56" s="122">
        <v>30000.0</v>
      </c>
      <c r="BL56" s="235"/>
      <c r="BM56" s="124">
        <f t="shared" si="6"/>
        <v>146000</v>
      </c>
      <c r="BN56" s="125" t="s">
        <v>59</v>
      </c>
      <c r="BO56" s="126">
        <f t="shared" si="7"/>
        <v>30000</v>
      </c>
      <c r="BP56" s="110">
        <v>0.0</v>
      </c>
      <c r="BQ56" s="127" t="str">
        <f t="shared" si="8"/>
        <v/>
      </c>
      <c r="BR56" s="125" t="s">
        <v>47</v>
      </c>
      <c r="BS56" s="126">
        <f t="shared" si="9"/>
        <v>30000</v>
      </c>
      <c r="BT56" s="128">
        <f t="shared" si="10"/>
        <v>27500</v>
      </c>
      <c r="BU56" s="125" t="s">
        <v>59</v>
      </c>
      <c r="BV56" s="129">
        <f t="shared" si="11"/>
        <v>30000</v>
      </c>
      <c r="BW56" s="109"/>
      <c r="BX56" s="131">
        <f t="shared" si="12"/>
        <v>0</v>
      </c>
      <c r="BY56" s="131">
        <f t="shared" si="13"/>
        <v>0</v>
      </c>
      <c r="BZ56" s="131">
        <v>0.0</v>
      </c>
      <c r="CA56" s="132" t="str">
        <f t="shared" si="15"/>
        <v/>
      </c>
      <c r="CB56" s="110" t="s">
        <v>522</v>
      </c>
      <c r="CC56" s="110">
        <v>5000.0</v>
      </c>
      <c r="CD56" s="109"/>
      <c r="CE56" s="109"/>
      <c r="CF56" s="133">
        <f t="shared" si="16"/>
        <v>35000</v>
      </c>
      <c r="CG56" s="133">
        <f t="shared" si="17"/>
        <v>500</v>
      </c>
      <c r="CH56" s="119">
        <f t="shared" si="18"/>
        <v>-29500</v>
      </c>
      <c r="CI56" s="109"/>
      <c r="CJ56" s="109"/>
      <c r="CK56" s="109"/>
      <c r="CL56" s="225"/>
      <c r="CM56" s="109"/>
      <c r="CN56" s="135">
        <f t="shared" si="19"/>
        <v>173500</v>
      </c>
      <c r="CO56" s="135">
        <f t="shared" si="20"/>
        <v>102940</v>
      </c>
      <c r="CP56" s="136">
        <f t="shared" si="21"/>
        <v>70560</v>
      </c>
      <c r="CQ56" s="137">
        <v>43712.0</v>
      </c>
      <c r="CR56" s="138" t="s">
        <v>260</v>
      </c>
      <c r="CS56" s="138">
        <v>28.0</v>
      </c>
      <c r="CT56" s="140" t="s">
        <v>68</v>
      </c>
      <c r="CU56" s="140" t="s">
        <v>261</v>
      </c>
      <c r="CV56" s="214"/>
      <c r="CW56" s="214"/>
      <c r="CX56" s="214"/>
      <c r="CY56" s="214"/>
      <c r="CZ56" s="214"/>
      <c r="DA56" s="140">
        <v>148000.0</v>
      </c>
      <c r="DB56" s="140" t="s">
        <v>523</v>
      </c>
      <c r="DC56" s="140">
        <v>146000.0</v>
      </c>
      <c r="DD56" s="226"/>
      <c r="DE56" s="140">
        <v>2000.0</v>
      </c>
      <c r="DF56" s="214"/>
      <c r="DG56" s="226"/>
      <c r="DH56" s="226"/>
      <c r="DI56" s="226"/>
      <c r="DJ56" s="226"/>
      <c r="DK56" s="214"/>
      <c r="DL56" s="214"/>
      <c r="DM56" s="214"/>
      <c r="DN56" s="214"/>
      <c r="DO56" s="141">
        <f t="shared" si="22"/>
        <v>0</v>
      </c>
      <c r="DP56" s="177">
        <v>43808.0</v>
      </c>
      <c r="DQ56" s="238"/>
      <c r="DR56" s="228"/>
      <c r="DS56" s="228"/>
      <c r="DT56" s="263"/>
      <c r="DU56" s="263"/>
      <c r="DV56" s="228"/>
      <c r="DW56" s="228"/>
      <c r="DX56" s="228"/>
      <c r="DY56" s="228"/>
      <c r="DZ56" s="228"/>
      <c r="EA56" s="228"/>
      <c r="EB56" s="228"/>
      <c r="EC56" s="228"/>
      <c r="ED56" s="228"/>
      <c r="EE56" s="228"/>
      <c r="EF56" s="228"/>
      <c r="EG56" s="228"/>
      <c r="EH56" s="228"/>
      <c r="EI56" s="228"/>
      <c r="EJ56" s="228"/>
      <c r="EK56" s="228"/>
      <c r="EL56" s="163">
        <v>0.0</v>
      </c>
      <c r="EM56" s="228"/>
      <c r="EN56" s="228"/>
      <c r="EO56" s="143">
        <f t="shared" si="23"/>
        <v>0</v>
      </c>
      <c r="EP56" s="228"/>
      <c r="EQ56" s="229">
        <v>43720.0</v>
      </c>
      <c r="ER56" s="161" t="s">
        <v>321</v>
      </c>
      <c r="ES56" s="161">
        <v>12.0</v>
      </c>
      <c r="ET56" s="161" t="s">
        <v>265</v>
      </c>
      <c r="EU56" s="161" t="s">
        <v>326</v>
      </c>
      <c r="EV56" s="239"/>
      <c r="EW56" s="239"/>
      <c r="EX56" s="239"/>
      <c r="EY56" s="239"/>
      <c r="EZ56" s="161">
        <v>27500.0</v>
      </c>
      <c r="FA56" s="161">
        <v>27500.0</v>
      </c>
      <c r="FB56" s="239"/>
      <c r="FC56" s="239"/>
      <c r="FD56" s="192"/>
      <c r="FE56" s="192"/>
      <c r="FF56" s="239"/>
      <c r="FG56" s="161" t="s">
        <v>0</v>
      </c>
      <c r="FH56" s="192"/>
      <c r="FI56" s="192"/>
      <c r="FJ56" s="192"/>
      <c r="FK56" s="192"/>
      <c r="FL56" s="192"/>
      <c r="FM56" s="192"/>
      <c r="FN56" s="192"/>
      <c r="FO56" s="230"/>
      <c r="FP56" s="230"/>
      <c r="FQ56" s="230"/>
      <c r="FR56" s="230"/>
    </row>
    <row r="57">
      <c r="A57" s="101" t="s">
        <v>33</v>
      </c>
      <c r="B57" s="153">
        <v>43711.0</v>
      </c>
      <c r="C57" s="220">
        <v>43722.0</v>
      </c>
      <c r="D57" s="33" t="s">
        <v>68</v>
      </c>
      <c r="E57" s="104">
        <f t="shared" si="1"/>
        <v>28</v>
      </c>
      <c r="F57" s="104">
        <f t="shared" si="2"/>
        <v>12</v>
      </c>
      <c r="G57" s="104" t="str">
        <f t="shared" si="3"/>
        <v>Cloth</v>
      </c>
      <c r="H57" s="104" t="str">
        <f t="shared" si="4"/>
        <v>Asif</v>
      </c>
      <c r="I57" s="105" t="s">
        <v>254</v>
      </c>
      <c r="J57" s="106">
        <v>655.0</v>
      </c>
      <c r="K57" s="106">
        <v>65500.0</v>
      </c>
      <c r="L57" s="19"/>
      <c r="M57" s="19"/>
      <c r="N57" s="19"/>
      <c r="O57" s="107">
        <v>7000.0</v>
      </c>
      <c r="P57" s="107">
        <v>1500.0</v>
      </c>
      <c r="Q57" s="107">
        <v>3000.0</v>
      </c>
      <c r="R57" s="241"/>
      <c r="S57" s="109"/>
      <c r="T57" s="109"/>
      <c r="U57" s="109"/>
      <c r="V57" s="110">
        <v>1950.0</v>
      </c>
      <c r="W57" s="110">
        <v>5100.0</v>
      </c>
      <c r="X57" s="110"/>
      <c r="Y57" s="110" t="s">
        <v>142</v>
      </c>
      <c r="Z57" s="110">
        <v>500.0</v>
      </c>
      <c r="AA57" s="110">
        <v>500.0</v>
      </c>
      <c r="AB57" s="109"/>
      <c r="AC57" s="109"/>
      <c r="AD57" s="110" t="s">
        <v>524</v>
      </c>
      <c r="AE57" s="110">
        <v>500.0</v>
      </c>
      <c r="AF57" s="109"/>
      <c r="AG57" s="109"/>
      <c r="AH57" s="231"/>
      <c r="AI57" s="232"/>
      <c r="AJ57" s="113"/>
      <c r="AK57" s="232"/>
      <c r="AL57" s="232"/>
      <c r="AM57" s="113"/>
      <c r="AN57" s="232"/>
      <c r="AO57" s="232"/>
      <c r="AP57" s="113"/>
      <c r="AQ57" s="159" t="s">
        <v>525</v>
      </c>
      <c r="AR57" s="169"/>
      <c r="AS57" s="160">
        <v>9000.0</v>
      </c>
      <c r="AT57" s="247"/>
      <c r="AU57" s="247"/>
      <c r="AV57" s="247" t="s">
        <v>526</v>
      </c>
      <c r="AW57" s="247">
        <v>5000.0</v>
      </c>
      <c r="AX57" s="247" t="s">
        <v>527</v>
      </c>
      <c r="AY57" s="245">
        <v>28900.0</v>
      </c>
      <c r="AZ57" s="188"/>
      <c r="BA57" s="188"/>
      <c r="BB57" s="188"/>
      <c r="BC57" s="188"/>
      <c r="BD57" s="188"/>
      <c r="BE57" s="188"/>
      <c r="BF57" s="180"/>
      <c r="BG57" s="181"/>
      <c r="BH57" s="182"/>
      <c r="BI57" s="120">
        <v>22450.0</v>
      </c>
      <c r="BJ57" s="121">
        <f>Q57+R57+T57+V57+W57+Z57+AC57+AE57+AG57+AI57+AL57+AO57+AR57+BI57+BG57+X57+U57</f>
        <v>33500</v>
      </c>
      <c r="BK57" s="122">
        <v>30000.0</v>
      </c>
      <c r="BL57" s="235"/>
      <c r="BM57" s="124">
        <f t="shared" si="6"/>
        <v>146000</v>
      </c>
      <c r="BN57" s="125" t="s">
        <v>59</v>
      </c>
      <c r="BO57" s="126">
        <f t="shared" si="7"/>
        <v>30000</v>
      </c>
      <c r="BP57" s="110">
        <v>0.0</v>
      </c>
      <c r="BQ57" s="127" t="str">
        <f t="shared" si="8"/>
        <v/>
      </c>
      <c r="BR57" s="125" t="s">
        <v>47</v>
      </c>
      <c r="BS57" s="126">
        <f t="shared" si="9"/>
        <v>30000</v>
      </c>
      <c r="BT57" s="128">
        <f t="shared" si="10"/>
        <v>20000</v>
      </c>
      <c r="BU57" s="125" t="s">
        <v>59</v>
      </c>
      <c r="BV57" s="129">
        <f t="shared" si="11"/>
        <v>30000</v>
      </c>
      <c r="BW57" s="235"/>
      <c r="BX57" s="131">
        <f t="shared" si="12"/>
        <v>2500</v>
      </c>
      <c r="BY57" s="131">
        <f t="shared" si="13"/>
        <v>0</v>
      </c>
      <c r="BZ57" s="131">
        <v>0.0</v>
      </c>
      <c r="CA57" s="132" t="str">
        <f t="shared" si="15"/>
        <v/>
      </c>
      <c r="CB57" s="110" t="s">
        <v>528</v>
      </c>
      <c r="CC57" s="110">
        <v>22500.0</v>
      </c>
      <c r="CD57" s="110" t="s">
        <v>191</v>
      </c>
      <c r="CE57" s="110">
        <v>2500.0</v>
      </c>
      <c r="CF57" s="133">
        <f t="shared" si="16"/>
        <v>52500</v>
      </c>
      <c r="CG57" s="133">
        <f t="shared" si="17"/>
        <v>16500</v>
      </c>
      <c r="CH57" s="119">
        <f t="shared" si="18"/>
        <v>-13500</v>
      </c>
      <c r="CI57" s="109"/>
      <c r="CJ57" s="109"/>
      <c r="CK57" s="109"/>
      <c r="CL57" s="183"/>
      <c r="CM57" s="182"/>
      <c r="CN57" s="135">
        <f t="shared" si="19"/>
        <v>168500</v>
      </c>
      <c r="CO57" s="135">
        <f t="shared" si="20"/>
        <v>145400</v>
      </c>
      <c r="CP57" s="136">
        <f t="shared" si="21"/>
        <v>23100</v>
      </c>
      <c r="CQ57" s="137">
        <v>43712.0</v>
      </c>
      <c r="CR57" s="138" t="s">
        <v>260</v>
      </c>
      <c r="CS57" s="138">
        <v>28.0</v>
      </c>
      <c r="CT57" s="140" t="s">
        <v>68</v>
      </c>
      <c r="CU57" s="140" t="s">
        <v>261</v>
      </c>
      <c r="CV57" s="214"/>
      <c r="CW57" s="214"/>
      <c r="CX57" s="214"/>
      <c r="CY57" s="214"/>
      <c r="CZ57" s="214"/>
      <c r="DA57" s="140">
        <v>148000.0</v>
      </c>
      <c r="DB57" s="140" t="s">
        <v>215</v>
      </c>
      <c r="DC57" s="140">
        <v>146000.0</v>
      </c>
      <c r="DD57" s="226"/>
      <c r="DE57" s="140">
        <v>2000.0</v>
      </c>
      <c r="DF57" s="214"/>
      <c r="DG57" s="226"/>
      <c r="DH57" s="226"/>
      <c r="DI57" s="226"/>
      <c r="DJ57" s="226"/>
      <c r="DK57" s="214"/>
      <c r="DL57" s="214"/>
      <c r="DM57" s="214"/>
      <c r="DN57" s="214"/>
      <c r="DO57" s="141">
        <f t="shared" si="22"/>
        <v>0</v>
      </c>
      <c r="DP57" s="177">
        <v>43808.0</v>
      </c>
      <c r="DQ57" s="238"/>
      <c r="DR57" s="228"/>
      <c r="DS57" s="228"/>
      <c r="DT57" s="228"/>
      <c r="DU57" s="228"/>
      <c r="DV57" s="228"/>
      <c r="DW57" s="228"/>
      <c r="DX57" s="228"/>
      <c r="DY57" s="228"/>
      <c r="DZ57" s="228"/>
      <c r="EA57" s="228"/>
      <c r="EB57" s="228"/>
      <c r="EC57" s="228"/>
      <c r="ED57" s="228"/>
      <c r="EE57" s="228"/>
      <c r="EF57" s="228"/>
      <c r="EG57" s="228"/>
      <c r="EH57" s="228"/>
      <c r="EI57" s="228"/>
      <c r="EJ57" s="228"/>
      <c r="EK57" s="228"/>
      <c r="EL57" s="163">
        <v>0.0</v>
      </c>
      <c r="EM57" s="228"/>
      <c r="EN57" s="228"/>
      <c r="EO57" s="257">
        <f t="shared" si="23"/>
        <v>0</v>
      </c>
      <c r="EP57" s="228"/>
      <c r="EQ57" s="229">
        <v>43722.0</v>
      </c>
      <c r="ER57" s="161" t="s">
        <v>479</v>
      </c>
      <c r="ES57" s="161">
        <v>12.0</v>
      </c>
      <c r="ET57" s="161" t="s">
        <v>265</v>
      </c>
      <c r="EU57" s="161" t="s">
        <v>315</v>
      </c>
      <c r="EV57" s="239"/>
      <c r="EW57" s="239"/>
      <c r="EX57" s="239"/>
      <c r="EY57" s="239"/>
      <c r="EZ57" s="192"/>
      <c r="FA57" s="161">
        <v>20000.0</v>
      </c>
      <c r="FB57" s="239"/>
      <c r="FC57" s="239"/>
      <c r="FD57" s="192"/>
      <c r="FE57" s="192"/>
      <c r="FF57" s="239"/>
      <c r="FG57" s="192"/>
      <c r="FH57" s="192"/>
      <c r="FI57" s="161"/>
      <c r="FJ57" s="161">
        <v>2500.0</v>
      </c>
      <c r="FK57" s="192"/>
      <c r="FL57" s="192"/>
      <c r="FM57" s="192"/>
      <c r="FN57" s="192"/>
      <c r="FO57" s="230"/>
      <c r="FP57" s="230"/>
      <c r="FQ57" s="230"/>
      <c r="FR57" s="230"/>
    </row>
    <row r="58">
      <c r="A58" s="101" t="s">
        <v>15</v>
      </c>
      <c r="B58" s="152">
        <v>43712.0</v>
      </c>
      <c r="C58" s="220">
        <v>43719.0</v>
      </c>
      <c r="D58" s="33" t="s">
        <v>57</v>
      </c>
      <c r="E58" s="104">
        <f t="shared" si="1"/>
        <v>30</v>
      </c>
      <c r="F58" s="104">
        <f t="shared" si="2"/>
        <v>5</v>
      </c>
      <c r="G58" s="104" t="str">
        <f t="shared" si="3"/>
        <v>Chair</v>
      </c>
      <c r="H58" s="104" t="str">
        <f t="shared" si="4"/>
        <v>Gujranawala Broker</v>
      </c>
      <c r="I58" s="105" t="s">
        <v>254</v>
      </c>
      <c r="J58" s="106">
        <v>593.0</v>
      </c>
      <c r="K58" s="106">
        <v>60490.0</v>
      </c>
      <c r="L58" s="19"/>
      <c r="M58" s="19"/>
      <c r="N58" s="19"/>
      <c r="O58" s="107">
        <v>7000.0</v>
      </c>
      <c r="P58" s="107">
        <v>1500.0</v>
      </c>
      <c r="Q58" s="107">
        <v>3000.0</v>
      </c>
      <c r="R58" s="241"/>
      <c r="S58" s="109"/>
      <c r="T58" s="109"/>
      <c r="U58" s="109"/>
      <c r="V58" s="110">
        <v>900.0</v>
      </c>
      <c r="W58" s="110">
        <v>5300.0</v>
      </c>
      <c r="X58" s="110"/>
      <c r="Y58" s="110" t="s">
        <v>142</v>
      </c>
      <c r="Z58" s="110">
        <v>500.0</v>
      </c>
      <c r="AA58" s="110">
        <v>500.0</v>
      </c>
      <c r="AB58" s="109"/>
      <c r="AC58" s="109"/>
      <c r="AD58" s="110" t="s">
        <v>323</v>
      </c>
      <c r="AE58" s="110">
        <v>500.0</v>
      </c>
      <c r="AF58" s="109"/>
      <c r="AG58" s="109"/>
      <c r="AH58" s="231"/>
      <c r="AI58" s="232"/>
      <c r="AJ58" s="113"/>
      <c r="AK58" s="232"/>
      <c r="AL58" s="232"/>
      <c r="AM58" s="113"/>
      <c r="AN58" s="264" t="s">
        <v>529</v>
      </c>
      <c r="AO58" s="264">
        <v>450.0</v>
      </c>
      <c r="AP58" s="113"/>
      <c r="AQ58" s="233"/>
      <c r="AR58" s="232"/>
      <c r="AS58" s="113"/>
      <c r="AT58" s="234"/>
      <c r="AU58" s="234"/>
      <c r="AV58" s="234"/>
      <c r="AW58" s="234"/>
      <c r="AX58" s="234" t="s">
        <v>426</v>
      </c>
      <c r="AY58" s="189">
        <v>19000.0</v>
      </c>
      <c r="AZ58" s="188"/>
      <c r="BA58" s="188"/>
      <c r="BB58" s="188"/>
      <c r="BC58" s="188"/>
      <c r="BD58" s="188"/>
      <c r="BE58" s="188"/>
      <c r="BF58" s="180"/>
      <c r="BG58" s="181"/>
      <c r="BH58" s="182"/>
      <c r="BI58" s="120">
        <v>21930.0</v>
      </c>
      <c r="BJ58" s="121">
        <f>Q58+R58+T58+V58+W58+Z58+AC58+AE58+AG58+AI58+AL58+AO58+AR58+BI58+S58+U58</f>
        <v>32580</v>
      </c>
      <c r="BK58" s="122">
        <v>30000.0</v>
      </c>
      <c r="BL58" s="240">
        <v>155000.0</v>
      </c>
      <c r="BM58" s="124">
        <f t="shared" si="6"/>
        <v>158000</v>
      </c>
      <c r="BN58" s="125" t="s">
        <v>47</v>
      </c>
      <c r="BO58" s="126">
        <f t="shared" si="7"/>
        <v>185000</v>
      </c>
      <c r="BP58" s="110">
        <v>0.0</v>
      </c>
      <c r="BQ58" s="127" t="str">
        <f t="shared" si="8"/>
        <v/>
      </c>
      <c r="BR58" s="125" t="s">
        <v>47</v>
      </c>
      <c r="BS58" s="126">
        <f t="shared" si="9"/>
        <v>185000</v>
      </c>
      <c r="BT58" s="128">
        <f t="shared" si="10"/>
        <v>21000</v>
      </c>
      <c r="BU58" s="125" t="s">
        <v>47</v>
      </c>
      <c r="BV58" s="129">
        <f t="shared" si="11"/>
        <v>206000</v>
      </c>
      <c r="BW58" s="235"/>
      <c r="BX58" s="131">
        <f t="shared" si="12"/>
        <v>0</v>
      </c>
      <c r="BY58" s="131">
        <f t="shared" si="13"/>
        <v>0</v>
      </c>
      <c r="BZ58" s="131" t="str">
        <f>FK58</f>
        <v/>
      </c>
      <c r="CA58" s="132" t="str">
        <f t="shared" si="15"/>
        <v/>
      </c>
      <c r="CB58" s="109"/>
      <c r="CC58" s="109"/>
      <c r="CD58" s="109"/>
      <c r="CE58" s="109"/>
      <c r="CF58" s="133">
        <f t="shared" si="16"/>
        <v>206000</v>
      </c>
      <c r="CG58" s="133">
        <f t="shared" si="17"/>
        <v>173420</v>
      </c>
      <c r="CH58" s="119">
        <f t="shared" si="18"/>
        <v>143420</v>
      </c>
      <c r="CI58" s="109"/>
      <c r="CJ58" s="109"/>
      <c r="CK58" s="109"/>
      <c r="CL58" s="183"/>
      <c r="CM58" s="182"/>
      <c r="CN58" s="135">
        <f t="shared" si="19"/>
        <v>179000</v>
      </c>
      <c r="CO58" s="135">
        <f t="shared" si="20"/>
        <v>120570</v>
      </c>
      <c r="CP58" s="136">
        <f t="shared" si="21"/>
        <v>58430</v>
      </c>
      <c r="CQ58" s="137">
        <v>43712.0</v>
      </c>
      <c r="CR58" s="138" t="s">
        <v>260</v>
      </c>
      <c r="CS58" s="138">
        <v>30.0</v>
      </c>
      <c r="CT58" s="140" t="s">
        <v>57</v>
      </c>
      <c r="CU58" s="140" t="s">
        <v>410</v>
      </c>
      <c r="CV58" s="214"/>
      <c r="CW58" s="214"/>
      <c r="CX58" s="214"/>
      <c r="CY58" s="214"/>
      <c r="CZ58" s="214"/>
      <c r="DA58" s="140">
        <v>158000.0</v>
      </c>
      <c r="DB58" s="140" t="s">
        <v>530</v>
      </c>
      <c r="DC58" s="140">
        <v>158000.0</v>
      </c>
      <c r="DD58" s="226"/>
      <c r="DE58" s="226"/>
      <c r="DF58" s="214"/>
      <c r="DG58" s="226"/>
      <c r="DH58" s="226"/>
      <c r="DI58" s="226"/>
      <c r="DJ58" s="226"/>
      <c r="DK58" s="214"/>
      <c r="DL58" s="214"/>
      <c r="DM58" s="214"/>
      <c r="DN58" s="214"/>
      <c r="DO58" s="141">
        <f t="shared" si="22"/>
        <v>0</v>
      </c>
      <c r="DP58" s="138" t="s">
        <v>520</v>
      </c>
      <c r="DQ58" s="238"/>
      <c r="DR58" s="228"/>
      <c r="DS58" s="228"/>
      <c r="DT58" s="228"/>
      <c r="DU58" s="228"/>
      <c r="DV58" s="228"/>
      <c r="DW58" s="228"/>
      <c r="DX58" s="228"/>
      <c r="DY58" s="228"/>
      <c r="DZ58" s="228"/>
      <c r="EA58" s="228"/>
      <c r="EB58" s="228"/>
      <c r="EC58" s="228"/>
      <c r="ED58" s="228"/>
      <c r="EE58" s="228"/>
      <c r="EF58" s="228"/>
      <c r="EG58" s="228"/>
      <c r="EH58" s="228"/>
      <c r="EI58" s="228"/>
      <c r="EJ58" s="228"/>
      <c r="EK58" s="228"/>
      <c r="EL58" s="163">
        <v>0.0</v>
      </c>
      <c r="EM58" s="228"/>
      <c r="EN58" s="228"/>
      <c r="EO58" s="143">
        <f t="shared" si="23"/>
        <v>0</v>
      </c>
      <c r="EP58" s="228"/>
      <c r="EQ58" s="229">
        <v>43719.0</v>
      </c>
      <c r="ER58" s="161" t="s">
        <v>531</v>
      </c>
      <c r="ES58" s="161">
        <v>5.0</v>
      </c>
      <c r="ET58" s="161" t="s">
        <v>265</v>
      </c>
      <c r="EU58" s="161" t="s">
        <v>293</v>
      </c>
      <c r="EV58" s="239"/>
      <c r="EW58" s="239"/>
      <c r="EX58" s="239"/>
      <c r="EY58" s="239"/>
      <c r="EZ58" s="161">
        <v>21000.0</v>
      </c>
      <c r="FA58" s="161">
        <v>21000.0</v>
      </c>
      <c r="FB58" s="239"/>
      <c r="FC58" s="239"/>
      <c r="FD58" s="192"/>
      <c r="FE58" s="192"/>
      <c r="FF58" s="239"/>
      <c r="FG58" s="161" t="s">
        <v>273</v>
      </c>
      <c r="FH58" s="192"/>
      <c r="FI58" s="192"/>
      <c r="FJ58" s="192"/>
      <c r="FK58" s="192"/>
      <c r="FL58" s="192"/>
      <c r="FM58" s="192"/>
      <c r="FN58" s="192"/>
      <c r="FO58" s="230"/>
      <c r="FP58" s="230"/>
      <c r="FQ58" s="230"/>
      <c r="FR58" s="230"/>
    </row>
    <row r="59">
      <c r="A59" s="101" t="s">
        <v>23</v>
      </c>
      <c r="B59" s="153">
        <v>43712.0</v>
      </c>
      <c r="C59" s="220">
        <v>43722.0</v>
      </c>
      <c r="D59" s="33" t="s">
        <v>68</v>
      </c>
      <c r="E59" s="104">
        <f t="shared" si="1"/>
        <v>28</v>
      </c>
      <c r="F59" s="104">
        <f t="shared" si="2"/>
        <v>3</v>
      </c>
      <c r="G59" s="104" t="str">
        <f t="shared" si="3"/>
        <v>Chips</v>
      </c>
      <c r="H59" s="104" t="str">
        <f t="shared" si="4"/>
        <v>Asif</v>
      </c>
      <c r="I59" s="105" t="s">
        <v>254</v>
      </c>
      <c r="J59" s="106">
        <v>572.2</v>
      </c>
      <c r="K59" s="106">
        <v>57220.0</v>
      </c>
      <c r="L59" s="19"/>
      <c r="M59" s="19"/>
      <c r="N59" s="19"/>
      <c r="O59" s="107">
        <v>7000.0</v>
      </c>
      <c r="P59" s="107">
        <v>1500.0</v>
      </c>
      <c r="Q59" s="107">
        <v>3000.0</v>
      </c>
      <c r="R59" s="241"/>
      <c r="S59" s="109"/>
      <c r="T59" s="109"/>
      <c r="U59" s="109"/>
      <c r="V59" s="109"/>
      <c r="W59" s="110">
        <v>5200.0</v>
      </c>
      <c r="X59" s="110"/>
      <c r="Y59" s="110" t="s">
        <v>506</v>
      </c>
      <c r="Z59" s="110">
        <v>500.0</v>
      </c>
      <c r="AA59" s="110">
        <v>500.0</v>
      </c>
      <c r="AB59" s="109"/>
      <c r="AC59" s="109"/>
      <c r="AD59" s="110" t="s">
        <v>373</v>
      </c>
      <c r="AE59" s="110">
        <v>900.0</v>
      </c>
      <c r="AF59" s="109"/>
      <c r="AG59" s="109"/>
      <c r="AH59" s="265"/>
      <c r="AI59" s="232"/>
      <c r="AJ59" s="113"/>
      <c r="AK59" s="232"/>
      <c r="AL59" s="232"/>
      <c r="AM59" s="113"/>
      <c r="AN59" s="264" t="s">
        <v>532</v>
      </c>
      <c r="AO59" s="264">
        <v>400.0</v>
      </c>
      <c r="AP59" s="113"/>
      <c r="AQ59" s="233"/>
      <c r="AR59" s="232"/>
      <c r="AS59" s="113"/>
      <c r="AT59" s="234"/>
      <c r="AU59" s="234"/>
      <c r="AV59" s="234"/>
      <c r="AW59" s="234"/>
      <c r="AX59" s="234" t="s">
        <v>426</v>
      </c>
      <c r="AY59" s="189">
        <v>34500.0</v>
      </c>
      <c r="AZ59" s="188" t="s">
        <v>533</v>
      </c>
      <c r="BA59" s="189">
        <v>3000.0</v>
      </c>
      <c r="BB59" s="188" t="s">
        <v>534</v>
      </c>
      <c r="BC59" s="189">
        <v>6000.0</v>
      </c>
      <c r="BD59" s="188"/>
      <c r="BE59" s="188"/>
      <c r="BF59" s="180"/>
      <c r="BG59" s="181"/>
      <c r="BH59" s="182"/>
      <c r="BI59" s="120">
        <v>21000.0</v>
      </c>
      <c r="BJ59" s="121">
        <f>Q59+R59+T59+V59+W59+Z59+AC59+AE59+AG59+AI59+AL59+AO59+AR59+BI59+BG59+X59+U59</f>
        <v>31000</v>
      </c>
      <c r="BK59" s="122">
        <v>30000.0</v>
      </c>
      <c r="BL59" s="235"/>
      <c r="BM59" s="124">
        <f t="shared" si="6"/>
        <v>146000</v>
      </c>
      <c r="BN59" s="125" t="s">
        <v>59</v>
      </c>
      <c r="BO59" s="126">
        <f t="shared" si="7"/>
        <v>30000</v>
      </c>
      <c r="BP59" s="110">
        <v>0.0</v>
      </c>
      <c r="BQ59" s="127" t="str">
        <f t="shared" si="8"/>
        <v/>
      </c>
      <c r="BR59" s="125" t="s">
        <v>47</v>
      </c>
      <c r="BS59" s="126">
        <f t="shared" si="9"/>
        <v>30000</v>
      </c>
      <c r="BT59" s="128">
        <f t="shared" si="10"/>
        <v>17500</v>
      </c>
      <c r="BU59" s="125" t="s">
        <v>59</v>
      </c>
      <c r="BV59" s="129">
        <f t="shared" si="11"/>
        <v>30000</v>
      </c>
      <c r="BW59" s="235"/>
      <c r="BX59" s="131">
        <f t="shared" si="12"/>
        <v>0</v>
      </c>
      <c r="BY59" s="131">
        <f t="shared" si="13"/>
        <v>0</v>
      </c>
      <c r="BZ59" s="131">
        <v>0.0</v>
      </c>
      <c r="CA59" s="132" t="str">
        <f t="shared" si="15"/>
        <v/>
      </c>
      <c r="CB59" s="110" t="s">
        <v>500</v>
      </c>
      <c r="CC59" s="110">
        <v>30000.0</v>
      </c>
      <c r="CD59" s="109"/>
      <c r="CE59" s="109"/>
      <c r="CF59" s="133">
        <f t="shared" si="16"/>
        <v>60000</v>
      </c>
      <c r="CG59" s="133">
        <f t="shared" si="17"/>
        <v>29000</v>
      </c>
      <c r="CH59" s="119">
        <f t="shared" si="18"/>
        <v>-1000</v>
      </c>
      <c r="CI59" s="109"/>
      <c r="CJ59" s="109"/>
      <c r="CK59" s="109"/>
      <c r="CL59" s="183"/>
      <c r="CM59" s="182"/>
      <c r="CN59" s="135">
        <f t="shared" si="19"/>
        <v>163500</v>
      </c>
      <c r="CO59" s="135">
        <f t="shared" si="20"/>
        <v>140220</v>
      </c>
      <c r="CP59" s="136">
        <f t="shared" si="21"/>
        <v>23280</v>
      </c>
      <c r="CQ59" s="137">
        <v>43712.0</v>
      </c>
      <c r="CR59" s="138" t="s">
        <v>260</v>
      </c>
      <c r="CS59" s="138">
        <v>28.0</v>
      </c>
      <c r="CT59" s="140" t="s">
        <v>68</v>
      </c>
      <c r="CU59" s="140" t="s">
        <v>261</v>
      </c>
      <c r="CV59" s="214"/>
      <c r="CW59" s="214"/>
      <c r="CX59" s="214"/>
      <c r="CY59" s="214"/>
      <c r="CZ59" s="214"/>
      <c r="DA59" s="140">
        <v>148000.0</v>
      </c>
      <c r="DB59" s="140" t="s">
        <v>215</v>
      </c>
      <c r="DC59" s="140">
        <v>146000.0</v>
      </c>
      <c r="DD59" s="226"/>
      <c r="DE59" s="140">
        <v>2000.0</v>
      </c>
      <c r="DF59" s="214"/>
      <c r="DG59" s="226"/>
      <c r="DH59" s="226"/>
      <c r="DI59" s="226"/>
      <c r="DJ59" s="226"/>
      <c r="DK59" s="214"/>
      <c r="DL59" s="214"/>
      <c r="DM59" s="214"/>
      <c r="DN59" s="214"/>
      <c r="DO59" s="141">
        <f t="shared" si="22"/>
        <v>0</v>
      </c>
      <c r="DP59" s="177">
        <v>43808.0</v>
      </c>
      <c r="DQ59" s="238"/>
      <c r="DR59" s="228"/>
      <c r="DS59" s="228"/>
      <c r="DT59" s="228"/>
      <c r="DU59" s="228"/>
      <c r="DV59" s="228"/>
      <c r="DW59" s="228"/>
      <c r="DX59" s="228"/>
      <c r="DY59" s="228"/>
      <c r="DZ59" s="228"/>
      <c r="EA59" s="228"/>
      <c r="EB59" s="228"/>
      <c r="EC59" s="228"/>
      <c r="ED59" s="228"/>
      <c r="EE59" s="228"/>
      <c r="EF59" s="228"/>
      <c r="EG59" s="228"/>
      <c r="EH59" s="228"/>
      <c r="EI59" s="228"/>
      <c r="EJ59" s="228"/>
      <c r="EK59" s="228"/>
      <c r="EL59" s="163">
        <v>0.0</v>
      </c>
      <c r="EM59" s="228"/>
      <c r="EN59" s="228"/>
      <c r="EO59" s="257">
        <f t="shared" si="23"/>
        <v>0</v>
      </c>
      <c r="EP59" s="228"/>
      <c r="EQ59" s="229">
        <v>43722.0</v>
      </c>
      <c r="ER59" s="161" t="s">
        <v>535</v>
      </c>
      <c r="ES59" s="161">
        <v>3.0</v>
      </c>
      <c r="ET59" s="161" t="s">
        <v>265</v>
      </c>
      <c r="EU59" s="161" t="s">
        <v>315</v>
      </c>
      <c r="EV59" s="239"/>
      <c r="EW59" s="239"/>
      <c r="EX59" s="239"/>
      <c r="EY59" s="239"/>
      <c r="EZ59" s="192"/>
      <c r="FA59" s="161">
        <v>17500.0</v>
      </c>
      <c r="FB59" s="239"/>
      <c r="FC59" s="239"/>
      <c r="FD59" s="192"/>
      <c r="FE59" s="192"/>
      <c r="FF59" s="239"/>
      <c r="FG59" s="161" t="s">
        <v>59</v>
      </c>
      <c r="FH59" s="192"/>
      <c r="FI59" s="192"/>
      <c r="FJ59" s="192"/>
      <c r="FK59" s="192"/>
      <c r="FL59" s="192"/>
      <c r="FM59" s="192"/>
      <c r="FN59" s="192"/>
      <c r="FO59" s="230"/>
      <c r="FP59" s="230"/>
      <c r="FQ59" s="230"/>
      <c r="FR59" s="230"/>
    </row>
    <row r="60">
      <c r="A60" s="101" t="s">
        <v>18</v>
      </c>
      <c r="B60" s="153">
        <v>43713.0</v>
      </c>
      <c r="C60" s="220">
        <v>43720.0</v>
      </c>
      <c r="D60" s="33" t="s">
        <v>57</v>
      </c>
      <c r="E60" s="104">
        <f t="shared" si="1"/>
        <v>30</v>
      </c>
      <c r="F60" s="104">
        <f t="shared" si="2"/>
        <v>14</v>
      </c>
      <c r="G60" s="104" t="str">
        <f t="shared" si="3"/>
        <v>Bulk Board</v>
      </c>
      <c r="H60" s="104" t="str">
        <f t="shared" si="4"/>
        <v>Gujranawala Broker</v>
      </c>
      <c r="I60" s="105" t="s">
        <v>254</v>
      </c>
      <c r="J60" s="106">
        <v>621.1</v>
      </c>
      <c r="K60" s="106">
        <v>62110.0</v>
      </c>
      <c r="L60" s="19"/>
      <c r="M60" s="19"/>
      <c r="N60" s="19"/>
      <c r="O60" s="107">
        <v>7000.0</v>
      </c>
      <c r="P60" s="107">
        <v>1500.0</v>
      </c>
      <c r="Q60" s="107">
        <v>3000.0</v>
      </c>
      <c r="R60" s="241"/>
      <c r="S60" s="109"/>
      <c r="T60" s="109"/>
      <c r="U60" s="109"/>
      <c r="V60" s="110">
        <v>600.0</v>
      </c>
      <c r="W60" s="110">
        <v>5800.0</v>
      </c>
      <c r="X60" s="110"/>
      <c r="Y60" s="110" t="s">
        <v>142</v>
      </c>
      <c r="Z60" s="110">
        <v>500.0</v>
      </c>
      <c r="AA60" s="110">
        <v>500.0</v>
      </c>
      <c r="AB60" s="109"/>
      <c r="AC60" s="109"/>
      <c r="AD60" s="110" t="s">
        <v>323</v>
      </c>
      <c r="AE60" s="110">
        <v>500.0</v>
      </c>
      <c r="AF60" s="109"/>
      <c r="AG60" s="109"/>
      <c r="AH60" s="231"/>
      <c r="AI60" s="232"/>
      <c r="AJ60" s="113"/>
      <c r="AK60" s="248" t="s">
        <v>536</v>
      </c>
      <c r="AL60" s="243">
        <v>1000.0</v>
      </c>
      <c r="AM60" s="113"/>
      <c r="AN60" s="264" t="s">
        <v>278</v>
      </c>
      <c r="AO60" s="264">
        <v>2500.0</v>
      </c>
      <c r="AP60" s="113"/>
      <c r="AQ60" s="266" t="s">
        <v>537</v>
      </c>
      <c r="AR60" s="243">
        <v>6300.0</v>
      </c>
      <c r="AS60" s="113"/>
      <c r="AT60" s="234"/>
      <c r="AU60" s="234"/>
      <c r="AV60" s="234"/>
      <c r="AW60" s="234"/>
      <c r="AX60" s="234"/>
      <c r="AY60" s="188"/>
      <c r="AZ60" s="188"/>
      <c r="BA60" s="188"/>
      <c r="BB60" s="188" t="s">
        <v>538</v>
      </c>
      <c r="BC60" s="189">
        <v>6000.0</v>
      </c>
      <c r="BD60" s="188"/>
      <c r="BE60" s="188"/>
      <c r="BF60" s="180"/>
      <c r="BG60" s="181"/>
      <c r="BH60" s="182"/>
      <c r="BI60" s="120">
        <v>20800.0</v>
      </c>
      <c r="BJ60" s="121">
        <f>Q60+R60+T60+V60+W60+Z60+AC60+AE60+AG60+AI60+AL60+AO60+AR60+BI60+U60+S60</f>
        <v>41000</v>
      </c>
      <c r="BK60" s="122">
        <v>30000.0</v>
      </c>
      <c r="BL60" s="240">
        <v>155000.0</v>
      </c>
      <c r="BM60" s="124">
        <f t="shared" si="6"/>
        <v>158000</v>
      </c>
      <c r="BN60" s="125" t="s">
        <v>47</v>
      </c>
      <c r="BO60" s="126">
        <f t="shared" si="7"/>
        <v>185000</v>
      </c>
      <c r="BP60" s="110">
        <v>0.0</v>
      </c>
      <c r="BQ60" s="127" t="str">
        <f t="shared" si="8"/>
        <v/>
      </c>
      <c r="BR60" s="125" t="s">
        <v>47</v>
      </c>
      <c r="BS60" s="126">
        <f t="shared" si="9"/>
        <v>185000</v>
      </c>
      <c r="BT60" s="128">
        <f t="shared" si="10"/>
        <v>28500</v>
      </c>
      <c r="BU60" s="125" t="s">
        <v>47</v>
      </c>
      <c r="BV60" s="129">
        <f t="shared" si="11"/>
        <v>213500</v>
      </c>
      <c r="BW60" s="235"/>
      <c r="BX60" s="131">
        <f t="shared" si="12"/>
        <v>0</v>
      </c>
      <c r="BY60" s="131">
        <f t="shared" si="13"/>
        <v>0</v>
      </c>
      <c r="BZ60" s="131" t="str">
        <f t="shared" ref="BZ60:BZ61" si="35">FK60</f>
        <v/>
      </c>
      <c r="CA60" s="132" t="str">
        <f t="shared" si="15"/>
        <v/>
      </c>
      <c r="CB60" s="109"/>
      <c r="CC60" s="109"/>
      <c r="CD60" s="109"/>
      <c r="CE60" s="109"/>
      <c r="CF60" s="133">
        <f t="shared" si="16"/>
        <v>213500</v>
      </c>
      <c r="CG60" s="133">
        <f t="shared" si="17"/>
        <v>172500</v>
      </c>
      <c r="CH60" s="119">
        <f t="shared" si="18"/>
        <v>142500</v>
      </c>
      <c r="CI60" s="109"/>
      <c r="CJ60" s="109"/>
      <c r="CK60" s="109"/>
      <c r="CL60" s="183"/>
      <c r="CM60" s="182"/>
      <c r="CN60" s="135">
        <f t="shared" si="19"/>
        <v>186500</v>
      </c>
      <c r="CO60" s="135">
        <f t="shared" si="20"/>
        <v>117610</v>
      </c>
      <c r="CP60" s="136">
        <f t="shared" si="21"/>
        <v>68890</v>
      </c>
      <c r="CQ60" s="137">
        <v>43712.0</v>
      </c>
      <c r="CR60" s="138" t="s">
        <v>260</v>
      </c>
      <c r="CS60" s="138">
        <v>30.0</v>
      </c>
      <c r="CT60" s="140" t="s">
        <v>57</v>
      </c>
      <c r="CU60" s="140" t="s">
        <v>410</v>
      </c>
      <c r="CV60" s="214"/>
      <c r="CW60" s="214"/>
      <c r="CX60" s="214"/>
      <c r="CY60" s="214"/>
      <c r="CZ60" s="214"/>
      <c r="DA60" s="140">
        <v>158000.0</v>
      </c>
      <c r="DB60" s="140" t="s">
        <v>530</v>
      </c>
      <c r="DC60" s="140">
        <v>158000.0</v>
      </c>
      <c r="DD60" s="226"/>
      <c r="DE60" s="226"/>
      <c r="DF60" s="214"/>
      <c r="DG60" s="226"/>
      <c r="DH60" s="226"/>
      <c r="DI60" s="226"/>
      <c r="DJ60" s="226"/>
      <c r="DK60" s="214"/>
      <c r="DL60" s="214"/>
      <c r="DM60" s="214"/>
      <c r="DN60" s="214"/>
      <c r="DO60" s="141">
        <f t="shared" si="22"/>
        <v>0</v>
      </c>
      <c r="DP60" s="138" t="s">
        <v>520</v>
      </c>
      <c r="DQ60" s="238"/>
      <c r="DR60" s="228"/>
      <c r="DS60" s="228"/>
      <c r="DT60" s="228"/>
      <c r="DU60" s="228"/>
      <c r="DV60" s="228"/>
      <c r="DW60" s="228"/>
      <c r="DX60" s="228"/>
      <c r="DY60" s="228"/>
      <c r="DZ60" s="228"/>
      <c r="EA60" s="228"/>
      <c r="EB60" s="228"/>
      <c r="EC60" s="228"/>
      <c r="ED60" s="228"/>
      <c r="EE60" s="228"/>
      <c r="EF60" s="228"/>
      <c r="EG60" s="228"/>
      <c r="EH60" s="228"/>
      <c r="EI60" s="228"/>
      <c r="EJ60" s="228"/>
      <c r="EK60" s="228"/>
      <c r="EL60" s="163">
        <v>0.0</v>
      </c>
      <c r="EM60" s="228"/>
      <c r="EN60" s="228"/>
      <c r="EO60" s="143">
        <f t="shared" si="23"/>
        <v>0</v>
      </c>
      <c r="EP60" s="228"/>
      <c r="EQ60" s="229">
        <v>43720.0</v>
      </c>
      <c r="ER60" s="161" t="s">
        <v>539</v>
      </c>
      <c r="ES60" s="161">
        <v>14.0</v>
      </c>
      <c r="ET60" s="161" t="s">
        <v>265</v>
      </c>
      <c r="EU60" s="161" t="s">
        <v>293</v>
      </c>
      <c r="EV60" s="239"/>
      <c r="EW60" s="239"/>
      <c r="EX60" s="239"/>
      <c r="EY60" s="239"/>
      <c r="EZ60" s="161">
        <v>28500.0</v>
      </c>
      <c r="FA60" s="161">
        <v>28500.0</v>
      </c>
      <c r="FB60" s="239"/>
      <c r="FC60" s="239"/>
      <c r="FD60" s="192"/>
      <c r="FE60" s="192"/>
      <c r="FF60" s="239"/>
      <c r="FG60" s="161" t="s">
        <v>273</v>
      </c>
      <c r="FH60" s="192"/>
      <c r="FI60" s="192"/>
      <c r="FJ60" s="192"/>
      <c r="FK60" s="192"/>
      <c r="FL60" s="192"/>
      <c r="FM60" s="192"/>
      <c r="FN60" s="192"/>
      <c r="FO60" s="230"/>
      <c r="FP60" s="230"/>
      <c r="FQ60" s="230"/>
      <c r="FR60" s="230"/>
    </row>
    <row r="61">
      <c r="A61" s="101" t="s">
        <v>26</v>
      </c>
      <c r="B61" s="153">
        <v>43713.0</v>
      </c>
      <c r="C61" s="220">
        <v>43724.0</v>
      </c>
      <c r="D61" s="33" t="s">
        <v>57</v>
      </c>
      <c r="E61" s="104">
        <f t="shared" si="1"/>
        <v>34.5</v>
      </c>
      <c r="F61" s="104">
        <f t="shared" si="2"/>
        <v>17</v>
      </c>
      <c r="G61" s="104" t="str">
        <f t="shared" si="3"/>
        <v>Tiles</v>
      </c>
      <c r="H61" s="104" t="str">
        <f t="shared" si="4"/>
        <v>Gujranawala Broker</v>
      </c>
      <c r="I61" s="105" t="s">
        <v>254</v>
      </c>
      <c r="J61" s="106">
        <v>497.0</v>
      </c>
      <c r="K61" s="106">
        <v>49700.0</v>
      </c>
      <c r="L61" s="19"/>
      <c r="M61" s="19"/>
      <c r="N61" s="19"/>
      <c r="O61" s="107">
        <v>7000.0</v>
      </c>
      <c r="P61" s="107">
        <v>1500.0</v>
      </c>
      <c r="Q61" s="107">
        <v>3000.0</v>
      </c>
      <c r="R61" s="148">
        <v>165000.0</v>
      </c>
      <c r="S61" s="109"/>
      <c r="T61" s="109"/>
      <c r="U61" s="109"/>
      <c r="V61" s="109"/>
      <c r="W61" s="110">
        <v>5300.0</v>
      </c>
      <c r="X61" s="110"/>
      <c r="Y61" s="110" t="s">
        <v>342</v>
      </c>
      <c r="Z61" s="110">
        <v>1000.0</v>
      </c>
      <c r="AA61" s="110">
        <v>500.0</v>
      </c>
      <c r="AB61" s="110" t="s">
        <v>400</v>
      </c>
      <c r="AC61" s="110">
        <v>1000.0</v>
      </c>
      <c r="AD61" s="110" t="s">
        <v>540</v>
      </c>
      <c r="AE61" s="110">
        <v>4500.0</v>
      </c>
      <c r="AF61" s="110" t="s">
        <v>323</v>
      </c>
      <c r="AG61" s="110">
        <v>500.0</v>
      </c>
      <c r="AH61" s="242" t="s">
        <v>541</v>
      </c>
      <c r="AI61" s="243">
        <v>10000.0</v>
      </c>
      <c r="AJ61" s="113"/>
      <c r="AK61" s="232"/>
      <c r="AL61" s="232"/>
      <c r="AM61" s="113"/>
      <c r="AN61" s="264" t="s">
        <v>542</v>
      </c>
      <c r="AO61" s="264">
        <v>500.0</v>
      </c>
      <c r="AP61" s="113"/>
      <c r="AQ61" s="233"/>
      <c r="AR61" s="232"/>
      <c r="AS61" s="113"/>
      <c r="AT61" s="234"/>
      <c r="AU61" s="234"/>
      <c r="AV61" s="234"/>
      <c r="AW61" s="234"/>
      <c r="AX61" s="234"/>
      <c r="AY61" s="188"/>
      <c r="AZ61" s="188"/>
      <c r="BA61" s="188"/>
      <c r="BB61" s="188" t="s">
        <v>538</v>
      </c>
      <c r="BC61" s="189">
        <v>6000.0</v>
      </c>
      <c r="BD61" s="188"/>
      <c r="BE61" s="188"/>
      <c r="BF61" s="180"/>
      <c r="BG61" s="181"/>
      <c r="BH61" s="256"/>
      <c r="BI61" s="120">
        <v>24200.0</v>
      </c>
      <c r="BJ61" s="121">
        <f t="shared" ref="BJ61:BJ62" si="36">Q61+R61+T61+V61+W61+Z61+AC61+AE61+AG61+AI61+AL61+AO61+AR61+BI61+X61+U61+S61</f>
        <v>215000</v>
      </c>
      <c r="BK61" s="122">
        <v>30000.0</v>
      </c>
      <c r="BL61" s="240">
        <v>165000.0</v>
      </c>
      <c r="BM61" s="124">
        <f t="shared" si="6"/>
        <v>153000</v>
      </c>
      <c r="BN61" s="125" t="s">
        <v>47</v>
      </c>
      <c r="BO61" s="126">
        <f t="shared" si="7"/>
        <v>195000</v>
      </c>
      <c r="BP61" s="110">
        <v>26000.0</v>
      </c>
      <c r="BQ61" s="127">
        <f t="shared" si="8"/>
        <v>25000</v>
      </c>
      <c r="BR61" s="125" t="s">
        <v>47</v>
      </c>
      <c r="BS61" s="126">
        <f t="shared" si="9"/>
        <v>221000</v>
      </c>
      <c r="BT61" s="128">
        <f t="shared" si="10"/>
        <v>27000</v>
      </c>
      <c r="BU61" s="125" t="s">
        <v>47</v>
      </c>
      <c r="BV61" s="129">
        <f t="shared" si="11"/>
        <v>248000</v>
      </c>
      <c r="BW61" s="235"/>
      <c r="BX61" s="131">
        <f t="shared" si="12"/>
        <v>0</v>
      </c>
      <c r="BY61" s="131">
        <f t="shared" si="13"/>
        <v>0</v>
      </c>
      <c r="BZ61" s="131" t="str">
        <f t="shared" si="35"/>
        <v/>
      </c>
      <c r="CA61" s="132" t="str">
        <f t="shared" si="15"/>
        <v/>
      </c>
      <c r="CB61" s="109"/>
      <c r="CC61" s="109"/>
      <c r="CD61" s="109"/>
      <c r="CE61" s="109"/>
      <c r="CF61" s="133">
        <f t="shared" si="16"/>
        <v>248000</v>
      </c>
      <c r="CG61" s="133">
        <f t="shared" si="17"/>
        <v>33000</v>
      </c>
      <c r="CH61" s="119">
        <f t="shared" si="18"/>
        <v>3000</v>
      </c>
      <c r="CI61" s="109"/>
      <c r="CJ61" s="109"/>
      <c r="CK61" s="109"/>
      <c r="CL61" s="183"/>
      <c r="CM61" s="182"/>
      <c r="CN61" s="135">
        <f t="shared" si="19"/>
        <v>205000</v>
      </c>
      <c r="CO61" s="135">
        <f t="shared" si="20"/>
        <v>112700</v>
      </c>
      <c r="CP61" s="136">
        <f t="shared" si="21"/>
        <v>92300</v>
      </c>
      <c r="CQ61" s="137">
        <v>43713.0</v>
      </c>
      <c r="CR61" s="138" t="s">
        <v>260</v>
      </c>
      <c r="CS61" s="138">
        <v>30.0</v>
      </c>
      <c r="CT61" s="140" t="s">
        <v>57</v>
      </c>
      <c r="CU61" s="140" t="s">
        <v>370</v>
      </c>
      <c r="CV61" s="214"/>
      <c r="CW61" s="214"/>
      <c r="CX61" s="214"/>
      <c r="CY61" s="214"/>
      <c r="CZ61" s="214"/>
      <c r="DA61" s="140">
        <v>165000.0</v>
      </c>
      <c r="DB61" s="226"/>
      <c r="DC61" s="140">
        <v>153000.0</v>
      </c>
      <c r="DD61" s="226"/>
      <c r="DE61" s="140">
        <v>11500.0</v>
      </c>
      <c r="DF61" s="214"/>
      <c r="DG61" s="226"/>
      <c r="DH61" s="140">
        <v>500.0</v>
      </c>
      <c r="DI61" s="226"/>
      <c r="DJ61" s="226"/>
      <c r="DK61" s="214"/>
      <c r="DL61" s="214"/>
      <c r="DM61" s="214"/>
      <c r="DN61" s="214"/>
      <c r="DO61" s="141">
        <f t="shared" si="22"/>
        <v>0</v>
      </c>
      <c r="DP61" s="138" t="s">
        <v>455</v>
      </c>
      <c r="DQ61" s="251">
        <v>43714.0</v>
      </c>
      <c r="DR61" s="163">
        <v>4.5</v>
      </c>
      <c r="DS61" s="163">
        <v>4.5</v>
      </c>
      <c r="DT61" s="163" t="s">
        <v>68</v>
      </c>
      <c r="DU61" s="163" t="s">
        <v>543</v>
      </c>
      <c r="DV61" s="163"/>
      <c r="DW61" s="163"/>
      <c r="DX61" s="163"/>
      <c r="DY61" s="163"/>
      <c r="DZ61" s="163"/>
      <c r="EA61" s="163">
        <v>26000.0</v>
      </c>
      <c r="EB61" s="163">
        <v>25000.0</v>
      </c>
      <c r="EC61" s="228"/>
      <c r="ED61" s="163">
        <v>1000.0</v>
      </c>
      <c r="EE61" s="228"/>
      <c r="EF61" s="228"/>
      <c r="EG61" s="228"/>
      <c r="EH61" s="228"/>
      <c r="EI61" s="228"/>
      <c r="EJ61" s="228"/>
      <c r="EK61" s="228"/>
      <c r="EL61" s="163">
        <v>0.0</v>
      </c>
      <c r="EM61" s="228"/>
      <c r="EN61" s="163"/>
      <c r="EO61" s="257">
        <f t="shared" si="23"/>
        <v>0</v>
      </c>
      <c r="EP61" s="163" t="s">
        <v>470</v>
      </c>
      <c r="EQ61" s="229">
        <v>43724.0</v>
      </c>
      <c r="ER61" s="161" t="s">
        <v>491</v>
      </c>
      <c r="ES61" s="161">
        <v>17.0</v>
      </c>
      <c r="ET61" s="161" t="s">
        <v>265</v>
      </c>
      <c r="EU61" s="161" t="s">
        <v>293</v>
      </c>
      <c r="EV61" s="192"/>
      <c r="EW61" s="192"/>
      <c r="EX61" s="192"/>
      <c r="EY61" s="192"/>
      <c r="EZ61" s="161">
        <v>27000.0</v>
      </c>
      <c r="FA61" s="161">
        <v>27000.0</v>
      </c>
      <c r="FB61" s="192"/>
      <c r="FC61" s="192"/>
      <c r="FD61" s="192"/>
      <c r="FE61" s="192"/>
      <c r="FF61" s="192"/>
      <c r="FG61" s="161" t="s">
        <v>273</v>
      </c>
      <c r="FH61" s="192"/>
      <c r="FI61" s="192"/>
      <c r="FJ61" s="192"/>
      <c r="FK61" s="192"/>
      <c r="FL61" s="192"/>
      <c r="FM61" s="192"/>
      <c r="FN61" s="192"/>
      <c r="FO61" s="192"/>
      <c r="FP61" s="192"/>
      <c r="FQ61" s="192"/>
      <c r="FR61" s="230"/>
    </row>
    <row r="62">
      <c r="A62" s="101" t="s">
        <v>21</v>
      </c>
      <c r="B62" s="153">
        <v>43713.0</v>
      </c>
      <c r="C62" s="220">
        <v>43722.0</v>
      </c>
      <c r="D62" s="33" t="s">
        <v>57</v>
      </c>
      <c r="E62" s="104">
        <f t="shared" si="1"/>
        <v>27</v>
      </c>
      <c r="F62" s="104">
        <f t="shared" si="2"/>
        <v>14</v>
      </c>
      <c r="G62" s="104" t="str">
        <f t="shared" si="3"/>
        <v>Milk</v>
      </c>
      <c r="H62" s="104" t="str">
        <f t="shared" si="4"/>
        <v>Asif</v>
      </c>
      <c r="I62" s="105" t="s">
        <v>254</v>
      </c>
      <c r="J62" s="106">
        <v>507.0</v>
      </c>
      <c r="K62" s="106">
        <v>50700.0</v>
      </c>
      <c r="L62" s="19"/>
      <c r="M62" s="19"/>
      <c r="N62" s="19"/>
      <c r="O62" s="107">
        <v>7000.0</v>
      </c>
      <c r="P62" s="107">
        <v>1500.0</v>
      </c>
      <c r="Q62" s="107">
        <v>3000.0</v>
      </c>
      <c r="R62" s="148">
        <v>165000.0</v>
      </c>
      <c r="S62" s="109"/>
      <c r="T62" s="109"/>
      <c r="U62" s="109"/>
      <c r="V62" s="110">
        <v>600.0</v>
      </c>
      <c r="W62" s="110">
        <v>4800.0</v>
      </c>
      <c r="X62" s="110"/>
      <c r="Y62" s="110" t="s">
        <v>342</v>
      </c>
      <c r="Z62" s="110">
        <v>1000.0</v>
      </c>
      <c r="AA62" s="110">
        <v>500.0</v>
      </c>
      <c r="AB62" s="110" t="s">
        <v>400</v>
      </c>
      <c r="AC62" s="110">
        <v>5000.0</v>
      </c>
      <c r="AD62" s="109"/>
      <c r="AE62" s="109"/>
      <c r="AF62" s="109"/>
      <c r="AG62" s="109"/>
      <c r="AH62" s="231"/>
      <c r="AI62" s="232"/>
      <c r="AJ62" s="113"/>
      <c r="AK62" s="232"/>
      <c r="AL62" s="232"/>
      <c r="AM62" s="113"/>
      <c r="AN62" s="232"/>
      <c r="AO62" s="232"/>
      <c r="AP62" s="113"/>
      <c r="AQ62" s="233"/>
      <c r="AR62" s="232"/>
      <c r="AS62" s="113"/>
      <c r="AT62" s="234"/>
      <c r="AU62" s="234"/>
      <c r="AV62" s="234"/>
      <c r="AW62" s="234"/>
      <c r="AX62" s="234"/>
      <c r="AY62" s="188"/>
      <c r="AZ62" s="188"/>
      <c r="BA62" s="188"/>
      <c r="BB62" s="188" t="s">
        <v>544</v>
      </c>
      <c r="BC62" s="189">
        <v>6000.0</v>
      </c>
      <c r="BD62" s="252">
        <v>43655.0</v>
      </c>
      <c r="BE62" s="189">
        <v>1200.0</v>
      </c>
      <c r="BF62" s="180"/>
      <c r="BG62" s="181"/>
      <c r="BH62" s="256"/>
      <c r="BI62" s="120">
        <v>22400.0</v>
      </c>
      <c r="BJ62" s="121">
        <f t="shared" si="36"/>
        <v>201800</v>
      </c>
      <c r="BK62" s="122">
        <v>30000.0</v>
      </c>
      <c r="BL62" s="240">
        <v>165000.0</v>
      </c>
      <c r="BM62" s="124">
        <f t="shared" si="6"/>
        <v>153000</v>
      </c>
      <c r="BN62" s="125" t="s">
        <v>47</v>
      </c>
      <c r="BO62" s="126">
        <f t="shared" si="7"/>
        <v>195000</v>
      </c>
      <c r="BP62" s="110">
        <v>44800.0</v>
      </c>
      <c r="BQ62" s="127">
        <f t="shared" si="8"/>
        <v>34000</v>
      </c>
      <c r="BR62" s="125" t="s">
        <v>47</v>
      </c>
      <c r="BS62" s="126">
        <f t="shared" si="9"/>
        <v>239800</v>
      </c>
      <c r="BT62" s="128">
        <f t="shared" si="10"/>
        <v>17500</v>
      </c>
      <c r="BU62" s="125" t="s">
        <v>59</v>
      </c>
      <c r="BV62" s="129">
        <f t="shared" si="11"/>
        <v>239800</v>
      </c>
      <c r="BW62" s="235"/>
      <c r="BX62" s="131">
        <f t="shared" si="12"/>
        <v>0</v>
      </c>
      <c r="BY62" s="131">
        <f t="shared" si="13"/>
        <v>5500</v>
      </c>
      <c r="BZ62" s="237">
        <v>0.0</v>
      </c>
      <c r="CA62" s="132" t="str">
        <f t="shared" si="15"/>
        <v/>
      </c>
      <c r="CB62" s="109"/>
      <c r="CC62" s="109"/>
      <c r="CD62" s="109"/>
      <c r="CE62" s="109"/>
      <c r="CF62" s="133">
        <f t="shared" si="16"/>
        <v>239800</v>
      </c>
      <c r="CG62" s="133">
        <f t="shared" si="17"/>
        <v>38000</v>
      </c>
      <c r="CH62" s="119">
        <f t="shared" si="18"/>
        <v>8000</v>
      </c>
      <c r="CI62" s="109"/>
      <c r="CJ62" s="109"/>
      <c r="CK62" s="109"/>
      <c r="CL62" s="183"/>
      <c r="CM62" s="182"/>
      <c r="CN62" s="135">
        <f t="shared" si="19"/>
        <v>210000</v>
      </c>
      <c r="CO62" s="135">
        <f t="shared" si="20"/>
        <v>97700</v>
      </c>
      <c r="CP62" s="136">
        <f t="shared" si="21"/>
        <v>112300</v>
      </c>
      <c r="CQ62" s="137">
        <v>43713.0</v>
      </c>
      <c r="CR62" s="138" t="s">
        <v>260</v>
      </c>
      <c r="CS62" s="138">
        <v>20.0</v>
      </c>
      <c r="CT62" s="140" t="s">
        <v>57</v>
      </c>
      <c r="CU62" s="140" t="s">
        <v>370</v>
      </c>
      <c r="CV62" s="214"/>
      <c r="CW62" s="214"/>
      <c r="CX62" s="214"/>
      <c r="CY62" s="214"/>
      <c r="CZ62" s="214"/>
      <c r="DA62" s="140">
        <v>165000.0</v>
      </c>
      <c r="DB62" s="226"/>
      <c r="DC62" s="140">
        <v>153000.0</v>
      </c>
      <c r="DD62" s="226"/>
      <c r="DE62" s="140">
        <v>11500.0</v>
      </c>
      <c r="DF62" s="214"/>
      <c r="DG62" s="226"/>
      <c r="DH62" s="140">
        <v>500.0</v>
      </c>
      <c r="DI62" s="226"/>
      <c r="DJ62" s="226"/>
      <c r="DK62" s="214"/>
      <c r="DL62" s="214"/>
      <c r="DM62" s="214"/>
      <c r="DN62" s="214"/>
      <c r="DO62" s="141">
        <f t="shared" si="22"/>
        <v>0</v>
      </c>
      <c r="DP62" s="138" t="s">
        <v>455</v>
      </c>
      <c r="DQ62" s="251">
        <v>43713.0</v>
      </c>
      <c r="DR62" s="163">
        <v>6.0</v>
      </c>
      <c r="DS62" s="163">
        <v>7.0</v>
      </c>
      <c r="DT62" s="163" t="s">
        <v>283</v>
      </c>
      <c r="DU62" s="163" t="s">
        <v>330</v>
      </c>
      <c r="DV62" s="163"/>
      <c r="DW62" s="163"/>
      <c r="DX62" s="163"/>
      <c r="DY62" s="163"/>
      <c r="DZ62" s="163"/>
      <c r="EA62" s="163">
        <v>44810.0</v>
      </c>
      <c r="EB62" s="163">
        <v>34000.0</v>
      </c>
      <c r="EC62" s="163">
        <v>5500.0</v>
      </c>
      <c r="ED62" s="163">
        <v>5000.0</v>
      </c>
      <c r="EE62" s="228"/>
      <c r="EF62" s="163">
        <v>310.0</v>
      </c>
      <c r="EG62" s="163" t="s">
        <v>455</v>
      </c>
      <c r="EH62" s="228"/>
      <c r="EI62" s="163" t="s">
        <v>545</v>
      </c>
      <c r="EJ62" s="228"/>
      <c r="EK62" s="228"/>
      <c r="EL62" s="163">
        <v>0.0</v>
      </c>
      <c r="EM62" s="228"/>
      <c r="EN62" s="163"/>
      <c r="EO62" s="257">
        <f t="shared" si="23"/>
        <v>0</v>
      </c>
      <c r="EP62" s="163" t="s">
        <v>455</v>
      </c>
      <c r="EQ62" s="229">
        <v>43722.0</v>
      </c>
      <c r="ER62" s="161" t="s">
        <v>264</v>
      </c>
      <c r="ES62" s="161">
        <v>14.0</v>
      </c>
      <c r="ET62" s="161" t="s">
        <v>265</v>
      </c>
      <c r="EU62" s="161" t="s">
        <v>315</v>
      </c>
      <c r="EV62" s="239"/>
      <c r="EW62" s="239"/>
      <c r="EX62" s="239"/>
      <c r="EY62" s="239"/>
      <c r="EZ62" s="192"/>
      <c r="FA62" s="161">
        <v>17500.0</v>
      </c>
      <c r="FB62" s="239"/>
      <c r="FC62" s="239"/>
      <c r="FD62" s="192"/>
      <c r="FE62" s="192"/>
      <c r="FF62" s="239"/>
      <c r="FG62" s="192"/>
      <c r="FH62" s="192"/>
      <c r="FI62" s="192"/>
      <c r="FJ62" s="192"/>
      <c r="FK62" s="192"/>
      <c r="FL62" s="192"/>
      <c r="FM62" s="192"/>
      <c r="FN62" s="192"/>
      <c r="FO62" s="239"/>
      <c r="FP62" s="239"/>
      <c r="FQ62" s="239"/>
      <c r="FR62" s="239"/>
    </row>
    <row r="63">
      <c r="A63" s="101" t="s">
        <v>32</v>
      </c>
      <c r="B63" s="153">
        <v>43713.0</v>
      </c>
      <c r="C63" s="220">
        <v>43722.0</v>
      </c>
      <c r="D63" s="33" t="s">
        <v>57</v>
      </c>
      <c r="E63" s="104">
        <f t="shared" si="1"/>
        <v>34</v>
      </c>
      <c r="F63" s="104">
        <f t="shared" si="2"/>
        <v>13</v>
      </c>
      <c r="G63" s="104" t="str">
        <f t="shared" si="3"/>
        <v>Crokery</v>
      </c>
      <c r="H63" s="104" t="str">
        <f t="shared" si="4"/>
        <v>Anees Broker</v>
      </c>
      <c r="I63" s="105" t="s">
        <v>254</v>
      </c>
      <c r="J63" s="106">
        <v>625.0</v>
      </c>
      <c r="K63" s="106">
        <v>62500.0</v>
      </c>
      <c r="L63" s="19"/>
      <c r="M63" s="19"/>
      <c r="N63" s="19"/>
      <c r="O63" s="107">
        <v>7000.0</v>
      </c>
      <c r="P63" s="107">
        <v>1500.0</v>
      </c>
      <c r="Q63" s="107">
        <v>3000.0</v>
      </c>
      <c r="R63" s="148">
        <v>160000.0</v>
      </c>
      <c r="S63" s="109"/>
      <c r="T63" s="109"/>
      <c r="U63" s="109"/>
      <c r="V63" s="109"/>
      <c r="W63" s="110">
        <v>5550.0</v>
      </c>
      <c r="X63" s="110"/>
      <c r="Y63" s="110" t="s">
        <v>342</v>
      </c>
      <c r="Z63" s="110">
        <v>1000.0</v>
      </c>
      <c r="AA63" s="110">
        <v>500.0</v>
      </c>
      <c r="AB63" s="109"/>
      <c r="AC63" s="109"/>
      <c r="AD63" s="110" t="s">
        <v>546</v>
      </c>
      <c r="AE63" s="110">
        <v>800.0</v>
      </c>
      <c r="AF63" s="109"/>
      <c r="AG63" s="109"/>
      <c r="AH63" s="231"/>
      <c r="AI63" s="232"/>
      <c r="AJ63" s="113"/>
      <c r="AK63" s="232"/>
      <c r="AL63" s="232"/>
      <c r="AM63" s="113"/>
      <c r="AN63" s="232"/>
      <c r="AO63" s="232"/>
      <c r="AP63" s="113"/>
      <c r="AQ63" s="233"/>
      <c r="AR63" s="232"/>
      <c r="AS63" s="113"/>
      <c r="AT63" s="234"/>
      <c r="AU63" s="234"/>
      <c r="AV63" s="234"/>
      <c r="AW63" s="234"/>
      <c r="AX63" s="234"/>
      <c r="AY63" s="188"/>
      <c r="AZ63" s="245" t="s">
        <v>547</v>
      </c>
      <c r="BA63" s="245">
        <v>72000.0</v>
      </c>
      <c r="BB63" s="188"/>
      <c r="BC63" s="188"/>
      <c r="BD63" s="188"/>
      <c r="BE63" s="188"/>
      <c r="BF63" s="180"/>
      <c r="BG63" s="181"/>
      <c r="BH63" s="182"/>
      <c r="BI63" s="120">
        <v>24000.0</v>
      </c>
      <c r="BJ63" s="121">
        <f>Q63+R63+T63+V63+W63+Z63+AC63+AE63+AG63+AI63+AL63+AO63+AR63+BI63+BG63+X63+U63</f>
        <v>194350</v>
      </c>
      <c r="BK63" s="122">
        <v>30000.0</v>
      </c>
      <c r="BL63" s="240">
        <v>164000.0</v>
      </c>
      <c r="BM63" s="124">
        <f t="shared" si="6"/>
        <v>155000</v>
      </c>
      <c r="BN63" s="125" t="s">
        <v>47</v>
      </c>
      <c r="BO63" s="126">
        <f t="shared" si="7"/>
        <v>194000</v>
      </c>
      <c r="BP63" s="110">
        <v>40950.0</v>
      </c>
      <c r="BQ63" s="127">
        <f t="shared" si="8"/>
        <v>34000</v>
      </c>
      <c r="BR63" s="110" t="s">
        <v>47</v>
      </c>
      <c r="BS63" s="126">
        <f t="shared" si="9"/>
        <v>234950</v>
      </c>
      <c r="BT63" s="128">
        <f t="shared" si="10"/>
        <v>26000</v>
      </c>
      <c r="BU63" s="110" t="s">
        <v>59</v>
      </c>
      <c r="BV63" s="129">
        <f t="shared" si="11"/>
        <v>234950</v>
      </c>
      <c r="BW63" s="235"/>
      <c r="BX63" s="131">
        <f t="shared" si="12"/>
        <v>0</v>
      </c>
      <c r="BY63" s="131">
        <f t="shared" si="13"/>
        <v>0</v>
      </c>
      <c r="BZ63" s="237">
        <v>0.0</v>
      </c>
      <c r="CA63" s="132" t="str">
        <f t="shared" si="15"/>
        <v/>
      </c>
      <c r="CB63" s="109"/>
      <c r="CC63" s="109"/>
      <c r="CD63" s="110" t="s">
        <v>548</v>
      </c>
      <c r="CE63" s="110">
        <v>2100.0</v>
      </c>
      <c r="CF63" s="133">
        <f t="shared" si="16"/>
        <v>234950</v>
      </c>
      <c r="CG63" s="133">
        <f t="shared" si="17"/>
        <v>38500</v>
      </c>
      <c r="CH63" s="119">
        <f t="shared" si="18"/>
        <v>8500</v>
      </c>
      <c r="CI63" s="109"/>
      <c r="CJ63" s="109"/>
      <c r="CK63" s="109"/>
      <c r="CL63" s="183"/>
      <c r="CM63" s="182"/>
      <c r="CN63" s="135">
        <f t="shared" si="19"/>
        <v>215000</v>
      </c>
      <c r="CO63" s="135">
        <f t="shared" si="20"/>
        <v>176850</v>
      </c>
      <c r="CP63" s="136">
        <f t="shared" si="21"/>
        <v>38150</v>
      </c>
      <c r="CQ63" s="137">
        <v>43713.0</v>
      </c>
      <c r="CR63" s="138" t="s">
        <v>280</v>
      </c>
      <c r="CS63" s="138">
        <v>28.0</v>
      </c>
      <c r="CT63" s="140" t="s">
        <v>57</v>
      </c>
      <c r="CU63" s="140" t="s">
        <v>370</v>
      </c>
      <c r="CV63" s="214"/>
      <c r="CW63" s="214"/>
      <c r="CX63" s="214"/>
      <c r="CY63" s="214"/>
      <c r="CZ63" s="214"/>
      <c r="DA63" s="140">
        <v>164000.0</v>
      </c>
      <c r="DB63" s="226"/>
      <c r="DC63" s="140">
        <v>155000.0</v>
      </c>
      <c r="DD63" s="226"/>
      <c r="DE63" s="226"/>
      <c r="DF63" s="214"/>
      <c r="DG63" s="226"/>
      <c r="DH63" s="140">
        <v>500.0</v>
      </c>
      <c r="DI63" s="226"/>
      <c r="DJ63" s="140">
        <v>500.0</v>
      </c>
      <c r="DK63" s="214"/>
      <c r="DL63" s="214"/>
      <c r="DM63" s="214"/>
      <c r="DN63" s="214"/>
      <c r="DO63" s="141">
        <f t="shared" si="22"/>
        <v>-8000</v>
      </c>
      <c r="DP63" s="162"/>
      <c r="DQ63" s="251">
        <v>43713.0</v>
      </c>
      <c r="DR63" s="163">
        <v>6.0</v>
      </c>
      <c r="DS63" s="163">
        <v>6.0</v>
      </c>
      <c r="DT63" s="163" t="s">
        <v>283</v>
      </c>
      <c r="DU63" s="163" t="s">
        <v>330</v>
      </c>
      <c r="DV63" s="163"/>
      <c r="DW63" s="163"/>
      <c r="DX63" s="163"/>
      <c r="DY63" s="163"/>
      <c r="DZ63" s="163"/>
      <c r="EA63" s="163">
        <v>40950.0</v>
      </c>
      <c r="EB63" s="163">
        <v>34000.0</v>
      </c>
      <c r="EC63" s="228"/>
      <c r="ED63" s="228"/>
      <c r="EE63" s="228"/>
      <c r="EF63" s="163">
        <v>6950.0</v>
      </c>
      <c r="EG63" s="163" t="s">
        <v>455</v>
      </c>
      <c r="EH63" s="228"/>
      <c r="EI63" s="228"/>
      <c r="EJ63" s="228"/>
      <c r="EK63" s="228"/>
      <c r="EL63" s="163">
        <v>0.0</v>
      </c>
      <c r="EM63" s="228"/>
      <c r="EN63" s="163"/>
      <c r="EO63" s="257">
        <f t="shared" si="23"/>
        <v>0</v>
      </c>
      <c r="EP63" s="163" t="s">
        <v>455</v>
      </c>
      <c r="EQ63" s="229">
        <v>43722.0</v>
      </c>
      <c r="ER63" s="161" t="s">
        <v>436</v>
      </c>
      <c r="ES63" s="161">
        <v>13.0</v>
      </c>
      <c r="ET63" s="161" t="s">
        <v>265</v>
      </c>
      <c r="EU63" s="161" t="s">
        <v>326</v>
      </c>
      <c r="EV63" s="230"/>
      <c r="EW63" s="230"/>
      <c r="EX63" s="230"/>
      <c r="EY63" s="230"/>
      <c r="EZ63" s="161">
        <v>28100.0</v>
      </c>
      <c r="FA63" s="161">
        <v>26000.0</v>
      </c>
      <c r="FB63" s="230"/>
      <c r="FC63" s="230"/>
      <c r="FD63" s="192"/>
      <c r="FE63" s="192"/>
      <c r="FF63" s="230"/>
      <c r="FG63" s="161" t="s">
        <v>0</v>
      </c>
      <c r="FH63" s="192"/>
      <c r="FI63" s="192"/>
      <c r="FJ63" s="192"/>
      <c r="FK63" s="192"/>
      <c r="FL63" s="161">
        <v>2100.0</v>
      </c>
      <c r="FM63" s="192"/>
      <c r="FN63" s="192"/>
      <c r="FO63" s="230"/>
      <c r="FP63" s="230"/>
      <c r="FQ63" s="230"/>
      <c r="FR63" s="230"/>
    </row>
    <row r="64">
      <c r="A64" s="101" t="s">
        <v>387</v>
      </c>
      <c r="B64" s="153">
        <v>43713.0</v>
      </c>
      <c r="C64" s="220">
        <v>43726.0</v>
      </c>
      <c r="D64" s="33" t="s">
        <v>57</v>
      </c>
      <c r="E64" s="104">
        <f t="shared" si="1"/>
        <v>30</v>
      </c>
      <c r="F64" s="104">
        <f t="shared" si="2"/>
        <v>13</v>
      </c>
      <c r="G64" s="104" t="str">
        <f t="shared" si="3"/>
        <v>Milk</v>
      </c>
      <c r="H64" s="104" t="str">
        <f t="shared" si="4"/>
        <v>Asif</v>
      </c>
      <c r="I64" s="105" t="s">
        <v>254</v>
      </c>
      <c r="J64" s="106">
        <v>625.0</v>
      </c>
      <c r="K64" s="106">
        <v>62500.0</v>
      </c>
      <c r="L64" s="19"/>
      <c r="M64" s="19"/>
      <c r="N64" s="19"/>
      <c r="O64" s="107">
        <v>7000.0</v>
      </c>
      <c r="P64" s="107">
        <v>1500.0</v>
      </c>
      <c r="Q64" s="107">
        <v>3000.0</v>
      </c>
      <c r="R64" s="241"/>
      <c r="S64" s="109"/>
      <c r="T64" s="109"/>
      <c r="U64" s="109"/>
      <c r="V64" s="110">
        <v>2150.0</v>
      </c>
      <c r="W64" s="110">
        <v>5300.0</v>
      </c>
      <c r="X64" s="110"/>
      <c r="Y64" s="110" t="s">
        <v>342</v>
      </c>
      <c r="Z64" s="110">
        <v>1000.0</v>
      </c>
      <c r="AA64" s="110">
        <v>500.0</v>
      </c>
      <c r="AB64" s="110" t="s">
        <v>34</v>
      </c>
      <c r="AC64" s="110">
        <v>20000.0</v>
      </c>
      <c r="AD64" s="110" t="s">
        <v>549</v>
      </c>
      <c r="AE64" s="110">
        <v>900.0</v>
      </c>
      <c r="AF64" s="110" t="s">
        <v>295</v>
      </c>
      <c r="AG64" s="110">
        <v>1800.0</v>
      </c>
      <c r="AH64" s="231"/>
      <c r="AI64" s="232"/>
      <c r="AJ64" s="113"/>
      <c r="AK64" s="232"/>
      <c r="AL64" s="232"/>
      <c r="AM64" s="113"/>
      <c r="AN64" s="232"/>
      <c r="AO64" s="232"/>
      <c r="AP64" s="113"/>
      <c r="AQ64" s="233"/>
      <c r="AR64" s="232"/>
      <c r="AS64" s="113"/>
      <c r="AT64" s="247"/>
      <c r="AU64" s="247"/>
      <c r="AV64" s="247"/>
      <c r="AW64" s="247"/>
      <c r="AX64" s="247" t="s">
        <v>550</v>
      </c>
      <c r="AY64" s="245">
        <v>5300.0</v>
      </c>
      <c r="AZ64" s="188" t="s">
        <v>551</v>
      </c>
      <c r="BA64" s="189">
        <v>12000.0</v>
      </c>
      <c r="BB64" s="188" t="s">
        <v>552</v>
      </c>
      <c r="BC64" s="189">
        <v>12000.0</v>
      </c>
      <c r="BD64" s="252">
        <v>43655.0</v>
      </c>
      <c r="BE64" s="189">
        <v>1500.0</v>
      </c>
      <c r="BF64" s="180"/>
      <c r="BG64" s="181"/>
      <c r="BH64" s="182"/>
      <c r="BI64" s="120">
        <v>26450.0</v>
      </c>
      <c r="BJ64" s="121">
        <f>Q64+R64+T64+V64+W64+Z64+AC64+AE64+AG64+AI64+AL64+AO64+AR64+BI64+U64+S64</f>
        <v>60600</v>
      </c>
      <c r="BK64" s="122">
        <v>30000.0</v>
      </c>
      <c r="BL64" s="240">
        <v>158000.0</v>
      </c>
      <c r="BM64" s="124">
        <f t="shared" si="6"/>
        <v>153000</v>
      </c>
      <c r="BN64" s="125" t="s">
        <v>47</v>
      </c>
      <c r="BO64" s="126">
        <f t="shared" si="7"/>
        <v>188000</v>
      </c>
      <c r="BP64" s="110">
        <v>38600.0</v>
      </c>
      <c r="BQ64" s="127">
        <f t="shared" si="8"/>
        <v>30000</v>
      </c>
      <c r="BR64" s="125" t="s">
        <v>47</v>
      </c>
      <c r="BS64" s="126">
        <f t="shared" si="9"/>
        <v>226600</v>
      </c>
      <c r="BT64" s="128">
        <f t="shared" si="10"/>
        <v>17000</v>
      </c>
      <c r="BU64" s="125" t="s">
        <v>59</v>
      </c>
      <c r="BV64" s="129">
        <f t="shared" si="11"/>
        <v>226600</v>
      </c>
      <c r="BW64" s="235"/>
      <c r="BX64" s="131">
        <f t="shared" si="12"/>
        <v>2500</v>
      </c>
      <c r="BY64" s="131">
        <f t="shared" si="13"/>
        <v>0</v>
      </c>
      <c r="BZ64" s="237">
        <v>0.0</v>
      </c>
      <c r="CA64" s="132" t="str">
        <f t="shared" si="15"/>
        <v/>
      </c>
      <c r="CB64" s="110" t="s">
        <v>191</v>
      </c>
      <c r="CC64" s="110">
        <v>2500.0</v>
      </c>
      <c r="CD64" s="110" t="s">
        <v>191</v>
      </c>
      <c r="CE64" s="110">
        <v>2500.0</v>
      </c>
      <c r="CF64" s="133">
        <f t="shared" si="16"/>
        <v>229100</v>
      </c>
      <c r="CG64" s="133">
        <f t="shared" si="17"/>
        <v>166000</v>
      </c>
      <c r="CH64" s="119">
        <f t="shared" si="18"/>
        <v>136000</v>
      </c>
      <c r="CI64" s="109"/>
      <c r="CJ64" s="109"/>
      <c r="CK64" s="109"/>
      <c r="CL64" s="183"/>
      <c r="CM64" s="182"/>
      <c r="CN64" s="135">
        <f t="shared" si="19"/>
        <v>202500</v>
      </c>
      <c r="CO64" s="135">
        <f t="shared" si="20"/>
        <v>141900</v>
      </c>
      <c r="CP64" s="136">
        <f t="shared" si="21"/>
        <v>60600</v>
      </c>
      <c r="CQ64" s="137">
        <v>43713.0</v>
      </c>
      <c r="CR64" s="138" t="s">
        <v>260</v>
      </c>
      <c r="CS64" s="138">
        <v>30.0</v>
      </c>
      <c r="CT64" s="140" t="s">
        <v>57</v>
      </c>
      <c r="CU64" s="140" t="s">
        <v>370</v>
      </c>
      <c r="CV64" s="214"/>
      <c r="CW64" s="214"/>
      <c r="CX64" s="214"/>
      <c r="CY64" s="214"/>
      <c r="CZ64" s="214"/>
      <c r="DA64" s="140">
        <v>158000.0</v>
      </c>
      <c r="DB64" s="226"/>
      <c r="DC64" s="140">
        <v>153000.0</v>
      </c>
      <c r="DD64" s="226"/>
      <c r="DE64" s="140">
        <v>4500.0</v>
      </c>
      <c r="DF64" s="214"/>
      <c r="DG64" s="226"/>
      <c r="DH64" s="140">
        <v>500.0</v>
      </c>
      <c r="DI64" s="226"/>
      <c r="DJ64" s="226"/>
      <c r="DK64" s="214"/>
      <c r="DL64" s="214"/>
      <c r="DM64" s="214"/>
      <c r="DN64" s="214"/>
      <c r="DO64" s="141">
        <f t="shared" si="22"/>
        <v>0</v>
      </c>
      <c r="DP64" s="138" t="s">
        <v>151</v>
      </c>
      <c r="DQ64" s="251">
        <v>43714.0</v>
      </c>
      <c r="DR64" s="163">
        <v>5.0</v>
      </c>
      <c r="DS64" s="228"/>
      <c r="DT64" s="163" t="s">
        <v>283</v>
      </c>
      <c r="DU64" s="163" t="s">
        <v>353</v>
      </c>
      <c r="DV64" s="163"/>
      <c r="DW64" s="163"/>
      <c r="DX64" s="163"/>
      <c r="DY64" s="163"/>
      <c r="DZ64" s="163"/>
      <c r="EA64" s="163">
        <v>38600.0</v>
      </c>
      <c r="EB64" s="163">
        <v>30000.0</v>
      </c>
      <c r="EC64" s="228"/>
      <c r="ED64" s="163">
        <v>10000.0</v>
      </c>
      <c r="EE64" s="228"/>
      <c r="EF64" s="228"/>
      <c r="EG64" s="228"/>
      <c r="EH64" s="228"/>
      <c r="EI64" s="228"/>
      <c r="EJ64" s="163">
        <v>1400.0</v>
      </c>
      <c r="EK64" s="228"/>
      <c r="EL64" s="163">
        <v>0.0</v>
      </c>
      <c r="EM64" s="228"/>
      <c r="EN64" s="163"/>
      <c r="EO64" s="257">
        <f t="shared" si="23"/>
        <v>2800</v>
      </c>
      <c r="EP64" s="163" t="s">
        <v>553</v>
      </c>
      <c r="EQ64" s="229">
        <v>43725.0</v>
      </c>
      <c r="ER64" s="161" t="s">
        <v>264</v>
      </c>
      <c r="ES64" s="161">
        <v>13.0</v>
      </c>
      <c r="ET64" s="161" t="s">
        <v>265</v>
      </c>
      <c r="EU64" s="161" t="s">
        <v>315</v>
      </c>
      <c r="EV64" s="239"/>
      <c r="EW64" s="239"/>
      <c r="EX64" s="239"/>
      <c r="EY64" s="239"/>
      <c r="EZ64" s="192"/>
      <c r="FA64" s="161">
        <v>17000.0</v>
      </c>
      <c r="FB64" s="239"/>
      <c r="FC64" s="239"/>
      <c r="FD64" s="192"/>
      <c r="FE64" s="192"/>
      <c r="FF64" s="239"/>
      <c r="FG64" s="192"/>
      <c r="FH64" s="192"/>
      <c r="FI64" s="161"/>
      <c r="FJ64" s="161">
        <v>2500.0</v>
      </c>
      <c r="FK64" s="192"/>
      <c r="FL64" s="192"/>
      <c r="FM64" s="192"/>
      <c r="FN64" s="192"/>
      <c r="FO64" s="239"/>
      <c r="FP64" s="239"/>
      <c r="FQ64" s="239"/>
      <c r="FR64" s="239"/>
    </row>
    <row r="65">
      <c r="A65" s="101" t="s">
        <v>45</v>
      </c>
      <c r="B65" s="153">
        <v>43714.0</v>
      </c>
      <c r="C65" s="220">
        <v>43722.0</v>
      </c>
      <c r="D65" s="33" t="s">
        <v>68</v>
      </c>
      <c r="E65" s="104">
        <f t="shared" si="1"/>
        <v>23</v>
      </c>
      <c r="F65" s="104">
        <f t="shared" si="2"/>
        <v>13</v>
      </c>
      <c r="G65" s="104" t="str">
        <f t="shared" si="3"/>
        <v>Milk</v>
      </c>
      <c r="H65" s="104" t="str">
        <f t="shared" si="4"/>
        <v>Asif</v>
      </c>
      <c r="I65" s="105" t="s">
        <v>254</v>
      </c>
      <c r="J65" s="106">
        <v>656.0</v>
      </c>
      <c r="K65" s="106">
        <v>65600.0</v>
      </c>
      <c r="L65" s="19"/>
      <c r="M65" s="19"/>
      <c r="N65" s="19"/>
      <c r="O65" s="107">
        <v>7000.0</v>
      </c>
      <c r="P65" s="107">
        <v>1500.0</v>
      </c>
      <c r="Q65" s="107">
        <v>3000.0</v>
      </c>
      <c r="R65" s="241"/>
      <c r="S65" s="109"/>
      <c r="T65" s="109"/>
      <c r="U65" s="109"/>
      <c r="V65" s="109"/>
      <c r="W65" s="110">
        <v>4500.0</v>
      </c>
      <c r="X65" s="110"/>
      <c r="Y65" s="109"/>
      <c r="Z65" s="109"/>
      <c r="AA65" s="109"/>
      <c r="AB65" s="110" t="s">
        <v>554</v>
      </c>
      <c r="AC65" s="110">
        <v>1180.0</v>
      </c>
      <c r="AD65" s="110" t="s">
        <v>555</v>
      </c>
      <c r="AE65" s="110">
        <v>700.0</v>
      </c>
      <c r="AF65" s="109"/>
      <c r="AG65" s="109"/>
      <c r="AH65" s="231"/>
      <c r="AI65" s="232"/>
      <c r="AJ65" s="113"/>
      <c r="AK65" s="232"/>
      <c r="AL65" s="232"/>
      <c r="AM65" s="113"/>
      <c r="AN65" s="232"/>
      <c r="AO65" s="232"/>
      <c r="AP65" s="113"/>
      <c r="AQ65" s="233"/>
      <c r="AR65" s="232"/>
      <c r="AS65" s="113"/>
      <c r="AT65" s="255">
        <v>43808.0</v>
      </c>
      <c r="AU65" s="247">
        <v>6000.0</v>
      </c>
      <c r="AV65" s="234"/>
      <c r="AW65" s="234"/>
      <c r="AX65" s="234"/>
      <c r="AY65" s="188"/>
      <c r="AZ65" s="188"/>
      <c r="BA65" s="188"/>
      <c r="BB65" s="188" t="s">
        <v>544</v>
      </c>
      <c r="BC65" s="189">
        <v>6000.0</v>
      </c>
      <c r="BD65" s="188"/>
      <c r="BE65" s="188"/>
      <c r="BF65" s="180"/>
      <c r="BG65" s="181"/>
      <c r="BH65" s="182"/>
      <c r="BI65" s="120">
        <v>20320.0</v>
      </c>
      <c r="BJ65" s="121">
        <f>Q65+R65+T65+V65+W65+Z65+AC65+AE65+AG65+AI65+AL65+AO65+AR65+BI65+BG65+X65+U65</f>
        <v>29700</v>
      </c>
      <c r="BK65" s="122">
        <v>30000.0</v>
      </c>
      <c r="BL65" s="235"/>
      <c r="BM65" s="124">
        <f t="shared" si="6"/>
        <v>98000</v>
      </c>
      <c r="BN65" s="125" t="s">
        <v>59</v>
      </c>
      <c r="BO65" s="126">
        <f t="shared" si="7"/>
        <v>30000</v>
      </c>
      <c r="BP65" s="110">
        <v>12700.0</v>
      </c>
      <c r="BQ65" s="127">
        <f t="shared" si="8"/>
        <v>25000</v>
      </c>
      <c r="BR65" s="125" t="s">
        <v>47</v>
      </c>
      <c r="BS65" s="126">
        <f t="shared" si="9"/>
        <v>42700</v>
      </c>
      <c r="BT65" s="128">
        <f t="shared" si="10"/>
        <v>16500</v>
      </c>
      <c r="BU65" s="125" t="s">
        <v>59</v>
      </c>
      <c r="BV65" s="129">
        <f t="shared" si="11"/>
        <v>42700</v>
      </c>
      <c r="BW65" s="235"/>
      <c r="BX65" s="131">
        <f t="shared" si="12"/>
        <v>0</v>
      </c>
      <c r="BY65" s="131">
        <f t="shared" si="13"/>
        <v>5000</v>
      </c>
      <c r="BZ65" s="131" t="str">
        <f>FK65</f>
        <v/>
      </c>
      <c r="CA65" s="132" t="str">
        <f t="shared" si="15"/>
        <v/>
      </c>
      <c r="CB65" s="110" t="s">
        <v>556</v>
      </c>
      <c r="CC65" s="110">
        <v>20000.0</v>
      </c>
      <c r="CD65" s="109"/>
      <c r="CE65" s="109"/>
      <c r="CF65" s="133">
        <f t="shared" si="16"/>
        <v>62700</v>
      </c>
      <c r="CG65" s="133">
        <f t="shared" si="17"/>
        <v>33000</v>
      </c>
      <c r="CH65" s="119">
        <f t="shared" si="18"/>
        <v>3000</v>
      </c>
      <c r="CI65" s="109"/>
      <c r="CJ65" s="109"/>
      <c r="CK65" s="109"/>
      <c r="CL65" s="183"/>
      <c r="CM65" s="182"/>
      <c r="CN65" s="135">
        <f t="shared" si="19"/>
        <v>144500</v>
      </c>
      <c r="CO65" s="135">
        <f t="shared" si="20"/>
        <v>108620</v>
      </c>
      <c r="CP65" s="136">
        <f t="shared" si="21"/>
        <v>35880</v>
      </c>
      <c r="CQ65" s="137">
        <v>43714.0</v>
      </c>
      <c r="CR65" s="138" t="s">
        <v>260</v>
      </c>
      <c r="CS65" s="138">
        <v>17.0</v>
      </c>
      <c r="CT65" s="140" t="s">
        <v>83</v>
      </c>
      <c r="CU65" s="140" t="s">
        <v>420</v>
      </c>
      <c r="CV65" s="214"/>
      <c r="CW65" s="214"/>
      <c r="CX65" s="214"/>
      <c r="CY65" s="214"/>
      <c r="CZ65" s="214"/>
      <c r="DA65" s="226"/>
      <c r="DB65" s="140" t="s">
        <v>59</v>
      </c>
      <c r="DC65" s="140">
        <v>98000.0</v>
      </c>
      <c r="DD65" s="226"/>
      <c r="DE65" s="226"/>
      <c r="DF65" s="214"/>
      <c r="DG65" s="226"/>
      <c r="DH65" s="226"/>
      <c r="DI65" s="226"/>
      <c r="DJ65" s="226"/>
      <c r="DK65" s="214"/>
      <c r="DL65" s="214"/>
      <c r="DM65" s="214"/>
      <c r="DN65" s="214"/>
      <c r="DO65" s="141">
        <f t="shared" si="22"/>
        <v>98000</v>
      </c>
      <c r="DP65" s="162"/>
      <c r="DQ65" s="251">
        <v>43715.0</v>
      </c>
      <c r="DR65" s="163">
        <v>5.0</v>
      </c>
      <c r="DS65" s="163">
        <v>6.0</v>
      </c>
      <c r="DT65" s="163" t="s">
        <v>283</v>
      </c>
      <c r="DU65" s="163" t="s">
        <v>393</v>
      </c>
      <c r="DV65" s="163"/>
      <c r="DW65" s="163"/>
      <c r="DX65" s="163"/>
      <c r="DY65" s="163"/>
      <c r="DZ65" s="163"/>
      <c r="EA65" s="163">
        <v>12700.0</v>
      </c>
      <c r="EB65" s="163">
        <v>25000.0</v>
      </c>
      <c r="EC65" s="163">
        <v>5000.0</v>
      </c>
      <c r="ED65" s="228"/>
      <c r="EE65" s="228"/>
      <c r="EF65" s="228"/>
      <c r="EG65" s="228"/>
      <c r="EH65" s="228"/>
      <c r="EI65" s="163" t="s">
        <v>557</v>
      </c>
      <c r="EJ65" s="163">
        <v>17300.0</v>
      </c>
      <c r="EK65" s="228"/>
      <c r="EL65" s="163">
        <v>0.0</v>
      </c>
      <c r="EM65" s="228"/>
      <c r="EN65" s="163"/>
      <c r="EO65" s="257">
        <f t="shared" si="23"/>
        <v>34600</v>
      </c>
      <c r="EP65" s="163" t="s">
        <v>520</v>
      </c>
      <c r="EQ65" s="229">
        <v>43722.0</v>
      </c>
      <c r="ER65" s="161" t="s">
        <v>264</v>
      </c>
      <c r="ES65" s="161">
        <v>13.0</v>
      </c>
      <c r="ET65" s="161" t="s">
        <v>265</v>
      </c>
      <c r="EU65" s="161" t="s">
        <v>315</v>
      </c>
      <c r="EV65" s="239"/>
      <c r="EW65" s="239"/>
      <c r="EX65" s="239"/>
      <c r="EY65" s="239"/>
      <c r="EZ65" s="161">
        <v>16500.0</v>
      </c>
      <c r="FA65" s="161">
        <v>16500.0</v>
      </c>
      <c r="FB65" s="239"/>
      <c r="FC65" s="239"/>
      <c r="FD65" s="192"/>
      <c r="FE65" s="192"/>
      <c r="FF65" s="239"/>
      <c r="FG65" s="161" t="s">
        <v>0</v>
      </c>
      <c r="FH65" s="192"/>
      <c r="FI65" s="192"/>
      <c r="FJ65" s="192"/>
      <c r="FK65" s="192"/>
      <c r="FL65" s="192"/>
      <c r="FM65" s="192"/>
      <c r="FN65" s="192"/>
      <c r="FO65" s="239"/>
      <c r="FP65" s="239"/>
      <c r="FQ65" s="239"/>
      <c r="FR65" s="239"/>
    </row>
    <row r="66">
      <c r="A66" s="101" t="s">
        <v>31</v>
      </c>
      <c r="B66" s="153">
        <v>43714.0</v>
      </c>
      <c r="C66" s="220">
        <v>43722.0</v>
      </c>
      <c r="D66" s="33" t="s">
        <v>68</v>
      </c>
      <c r="E66" s="104">
        <f t="shared" si="1"/>
        <v>24</v>
      </c>
      <c r="F66" s="104">
        <f t="shared" si="2"/>
        <v>12</v>
      </c>
      <c r="G66" s="104" t="str">
        <f t="shared" si="3"/>
        <v>Cream Seal</v>
      </c>
      <c r="H66" s="104" t="str">
        <f t="shared" si="4"/>
        <v>M Nawaz Cargo</v>
      </c>
      <c r="I66" s="105" t="s">
        <v>254</v>
      </c>
      <c r="J66" s="106">
        <v>731.0</v>
      </c>
      <c r="K66" s="106">
        <v>76760.0</v>
      </c>
      <c r="L66" s="19"/>
      <c r="M66" s="19"/>
      <c r="N66" s="19"/>
      <c r="O66" s="107">
        <v>7000.0</v>
      </c>
      <c r="P66" s="107">
        <v>1500.0</v>
      </c>
      <c r="Q66" s="107">
        <v>3000.0</v>
      </c>
      <c r="R66" s="241"/>
      <c r="S66" s="109"/>
      <c r="T66" s="109"/>
      <c r="U66" s="109"/>
      <c r="V66" s="109"/>
      <c r="W66" s="110">
        <v>4000.0</v>
      </c>
      <c r="X66" s="110"/>
      <c r="Y66" s="109"/>
      <c r="Z66" s="109"/>
      <c r="AA66" s="109"/>
      <c r="AB66" s="109"/>
      <c r="AC66" s="109"/>
      <c r="AD66" s="109"/>
      <c r="AE66" s="109"/>
      <c r="AF66" s="109"/>
      <c r="AG66" s="109"/>
      <c r="AH66" s="242" t="s">
        <v>558</v>
      </c>
      <c r="AI66" s="243">
        <v>8000.0</v>
      </c>
      <c r="AJ66" s="113"/>
      <c r="AK66" s="232"/>
      <c r="AL66" s="232"/>
      <c r="AM66" s="113"/>
      <c r="AN66" s="232"/>
      <c r="AO66" s="232"/>
      <c r="AP66" s="113"/>
      <c r="AQ66" s="233"/>
      <c r="AR66" s="232"/>
      <c r="AS66" s="113"/>
      <c r="AT66" s="234"/>
      <c r="AU66" s="234"/>
      <c r="AV66" s="234"/>
      <c r="AW66" s="234"/>
      <c r="AX66" s="234"/>
      <c r="AY66" s="188"/>
      <c r="AZ66" s="188"/>
      <c r="BA66" s="188"/>
      <c r="BB66" s="188"/>
      <c r="BC66" s="188"/>
      <c r="BD66" s="252">
        <v>43655.0</v>
      </c>
      <c r="BE66" s="189">
        <v>2500.0</v>
      </c>
      <c r="BF66" s="180"/>
      <c r="BG66" s="181"/>
      <c r="BH66" s="182"/>
      <c r="BI66" s="120">
        <v>18750.0</v>
      </c>
      <c r="BJ66" s="121">
        <f>Q66+R66+T66+V66+W66+Z66+AC66+AE66+AG66+AI66+AL66+AO66+AR66+BI66+U66+S66</f>
        <v>33750</v>
      </c>
      <c r="BK66" s="122">
        <v>30000.0</v>
      </c>
      <c r="BL66" s="235"/>
      <c r="BM66" s="124">
        <f t="shared" si="6"/>
        <v>137000</v>
      </c>
      <c r="BN66" s="125" t="s">
        <v>59</v>
      </c>
      <c r="BO66" s="126">
        <f t="shared" si="7"/>
        <v>30000</v>
      </c>
      <c r="BP66" s="110">
        <v>0.0</v>
      </c>
      <c r="BQ66" s="127" t="str">
        <f t="shared" si="8"/>
        <v/>
      </c>
      <c r="BR66" s="125" t="s">
        <v>47</v>
      </c>
      <c r="BS66" s="126">
        <f t="shared" si="9"/>
        <v>30000</v>
      </c>
      <c r="BT66" s="128">
        <f t="shared" si="10"/>
        <v>27000</v>
      </c>
      <c r="BU66" s="125" t="s">
        <v>59</v>
      </c>
      <c r="BV66" s="129">
        <f t="shared" si="11"/>
        <v>30000</v>
      </c>
      <c r="BW66" s="235"/>
      <c r="BX66" s="131">
        <f t="shared" si="12"/>
        <v>0</v>
      </c>
      <c r="BY66" s="131">
        <f t="shared" si="13"/>
        <v>0</v>
      </c>
      <c r="BZ66" s="237">
        <v>0.0</v>
      </c>
      <c r="CA66" s="132" t="str">
        <f t="shared" si="15"/>
        <v/>
      </c>
      <c r="CB66" s="110" t="s">
        <v>556</v>
      </c>
      <c r="CC66" s="110">
        <v>30000.0</v>
      </c>
      <c r="CD66" s="110" t="s">
        <v>559</v>
      </c>
      <c r="CE66" s="110">
        <v>2250.0</v>
      </c>
      <c r="CF66" s="133">
        <f t="shared" si="16"/>
        <v>60000</v>
      </c>
      <c r="CG66" s="133">
        <f t="shared" si="17"/>
        <v>24000</v>
      </c>
      <c r="CH66" s="119">
        <f t="shared" si="18"/>
        <v>-6000</v>
      </c>
      <c r="CI66" s="109"/>
      <c r="CJ66" s="109"/>
      <c r="CK66" s="109"/>
      <c r="CL66" s="183"/>
      <c r="CM66" s="182"/>
      <c r="CN66" s="135">
        <f t="shared" si="19"/>
        <v>164000</v>
      </c>
      <c r="CO66" s="135">
        <f t="shared" si="20"/>
        <v>121510</v>
      </c>
      <c r="CP66" s="136">
        <f t="shared" si="21"/>
        <v>42490</v>
      </c>
      <c r="CQ66" s="137">
        <v>43714.0</v>
      </c>
      <c r="CR66" s="138" t="s">
        <v>260</v>
      </c>
      <c r="CS66" s="138">
        <v>24.0</v>
      </c>
      <c r="CT66" s="140" t="s">
        <v>68</v>
      </c>
      <c r="CU66" s="140" t="s">
        <v>560</v>
      </c>
      <c r="CV66" s="214"/>
      <c r="CW66" s="214"/>
      <c r="CX66" s="214"/>
      <c r="CY66" s="214"/>
      <c r="CZ66" s="214"/>
      <c r="DA66" s="140">
        <v>137000.0</v>
      </c>
      <c r="DB66" s="226"/>
      <c r="DC66" s="140">
        <v>137000.0</v>
      </c>
      <c r="DD66" s="226"/>
      <c r="DE66" s="226"/>
      <c r="DF66" s="214"/>
      <c r="DG66" s="226"/>
      <c r="DH66" s="226"/>
      <c r="DI66" s="226"/>
      <c r="DJ66" s="226"/>
      <c r="DK66" s="214"/>
      <c r="DL66" s="214"/>
      <c r="DM66" s="214"/>
      <c r="DN66" s="214"/>
      <c r="DO66" s="141">
        <f t="shared" si="22"/>
        <v>0</v>
      </c>
      <c r="DP66" s="138" t="s">
        <v>455</v>
      </c>
      <c r="DQ66" s="238"/>
      <c r="DR66" s="228"/>
      <c r="DS66" s="228"/>
      <c r="DT66" s="228"/>
      <c r="DU66" s="228"/>
      <c r="DV66" s="228"/>
      <c r="DW66" s="228"/>
      <c r="DX66" s="228"/>
      <c r="DY66" s="228"/>
      <c r="DZ66" s="228"/>
      <c r="EA66" s="228"/>
      <c r="EB66" s="228"/>
      <c r="EC66" s="228"/>
      <c r="ED66" s="228"/>
      <c r="EE66" s="228"/>
      <c r="EF66" s="228"/>
      <c r="EG66" s="228"/>
      <c r="EH66" s="228"/>
      <c r="EI66" s="228"/>
      <c r="EJ66" s="228"/>
      <c r="EK66" s="228"/>
      <c r="EL66" s="163">
        <v>0.0</v>
      </c>
      <c r="EM66" s="228"/>
      <c r="EN66" s="228"/>
      <c r="EO66" s="257">
        <f t="shared" si="23"/>
        <v>0</v>
      </c>
      <c r="EP66" s="228"/>
      <c r="EQ66" s="229">
        <v>43722.0</v>
      </c>
      <c r="ER66" s="161" t="s">
        <v>561</v>
      </c>
      <c r="ES66" s="161">
        <v>12.0</v>
      </c>
      <c r="ET66" s="161" t="s">
        <v>265</v>
      </c>
      <c r="EU66" s="161" t="s">
        <v>340</v>
      </c>
      <c r="EV66" s="230"/>
      <c r="EW66" s="230"/>
      <c r="EX66" s="230"/>
      <c r="EY66" s="230"/>
      <c r="EZ66" s="161">
        <v>29250.0</v>
      </c>
      <c r="FA66" s="161">
        <v>27000.0</v>
      </c>
      <c r="FB66" s="230"/>
      <c r="FC66" s="230"/>
      <c r="FD66" s="192"/>
      <c r="FE66" s="161">
        <v>250.0</v>
      </c>
      <c r="FF66" s="230"/>
      <c r="FG66" s="161" t="s">
        <v>562</v>
      </c>
      <c r="FH66" s="192"/>
      <c r="FI66" s="192"/>
      <c r="FJ66" s="192"/>
      <c r="FK66" s="192"/>
      <c r="FL66" s="161">
        <v>2000.0</v>
      </c>
      <c r="FM66" s="192"/>
      <c r="FN66" s="192"/>
      <c r="FO66" s="230"/>
      <c r="FP66" s="230"/>
      <c r="FQ66" s="230"/>
      <c r="FR66" s="230"/>
    </row>
    <row r="67">
      <c r="A67" s="101" t="s">
        <v>424</v>
      </c>
      <c r="B67" s="153">
        <v>43714.0</v>
      </c>
      <c r="C67" s="220">
        <v>43725.0</v>
      </c>
      <c r="D67" s="33" t="s">
        <v>68</v>
      </c>
      <c r="E67" s="104">
        <f t="shared" si="1"/>
        <v>30.5</v>
      </c>
      <c r="F67" s="104">
        <f t="shared" si="2"/>
        <v>19.5</v>
      </c>
      <c r="G67" s="104" t="str">
        <f t="shared" si="3"/>
        <v>Juice</v>
      </c>
      <c r="H67" s="104" t="str">
        <f t="shared" si="4"/>
        <v>Asif</v>
      </c>
      <c r="I67" s="105" t="s">
        <v>254</v>
      </c>
      <c r="J67" s="106">
        <v>567.0</v>
      </c>
      <c r="K67" s="106">
        <v>59540.0</v>
      </c>
      <c r="L67" s="19"/>
      <c r="M67" s="19"/>
      <c r="N67" s="19"/>
      <c r="O67" s="107">
        <v>7000.0</v>
      </c>
      <c r="P67" s="107">
        <v>1500.0</v>
      </c>
      <c r="Q67" s="107">
        <v>3000.0</v>
      </c>
      <c r="R67" s="148">
        <v>140000.0</v>
      </c>
      <c r="S67" s="109"/>
      <c r="T67" s="109"/>
      <c r="U67" s="109"/>
      <c r="V67" s="110">
        <v>2250.0</v>
      </c>
      <c r="W67" s="110">
        <v>4650.0</v>
      </c>
      <c r="X67" s="110"/>
      <c r="Y67" s="110" t="s">
        <v>506</v>
      </c>
      <c r="Z67" s="110">
        <v>500.0</v>
      </c>
      <c r="AA67" s="110">
        <v>500.0</v>
      </c>
      <c r="AB67" s="109"/>
      <c r="AC67" s="109"/>
      <c r="AD67" s="110" t="s">
        <v>323</v>
      </c>
      <c r="AE67" s="110">
        <v>500.0</v>
      </c>
      <c r="AF67" s="110" t="s">
        <v>563</v>
      </c>
      <c r="AG67" s="110">
        <v>27350.0</v>
      </c>
      <c r="AH67" s="267" t="s">
        <v>564</v>
      </c>
      <c r="AI67" s="169"/>
      <c r="AJ67" s="160">
        <v>10000.0</v>
      </c>
      <c r="AK67" s="232"/>
      <c r="AL67" s="232"/>
      <c r="AM67" s="113"/>
      <c r="AN67" s="232"/>
      <c r="AO67" s="232"/>
      <c r="AP67" s="113"/>
      <c r="AQ67" s="159" t="s">
        <v>565</v>
      </c>
      <c r="AR67" s="169"/>
      <c r="AS67" s="160">
        <v>3500.0</v>
      </c>
      <c r="AT67" s="234"/>
      <c r="AU67" s="234"/>
      <c r="AV67" s="234"/>
      <c r="AW67" s="234"/>
      <c r="AX67" s="234"/>
      <c r="AY67" s="188"/>
      <c r="AZ67" s="245" t="s">
        <v>566</v>
      </c>
      <c r="BA67" s="245">
        <v>72000.0</v>
      </c>
      <c r="BB67" s="188" t="s">
        <v>544</v>
      </c>
      <c r="BC67" s="189">
        <v>6000.0</v>
      </c>
      <c r="BD67" s="188"/>
      <c r="BE67" s="188"/>
      <c r="BF67" s="180"/>
      <c r="BG67" s="181"/>
      <c r="BH67" s="256">
        <v>1000.0</v>
      </c>
      <c r="BI67" s="120">
        <v>23650.0</v>
      </c>
      <c r="BJ67" s="121">
        <f>Q67+R67+T67+V67+W67+Z67+AC67+AE67+AG67+AI67+AL67+AO67+AR67+BI67+X67+S67</f>
        <v>201900</v>
      </c>
      <c r="BK67" s="122">
        <v>30000.0</v>
      </c>
      <c r="BL67" s="240">
        <v>162000.0</v>
      </c>
      <c r="BM67" s="124">
        <f t="shared" si="6"/>
        <v>148000</v>
      </c>
      <c r="BN67" s="125" t="s">
        <v>47</v>
      </c>
      <c r="BO67" s="126">
        <f t="shared" si="7"/>
        <v>192000</v>
      </c>
      <c r="BP67" s="110">
        <v>10900.0</v>
      </c>
      <c r="BQ67" s="127">
        <f t="shared" si="8"/>
        <v>10000</v>
      </c>
      <c r="BR67" s="125" t="s">
        <v>47</v>
      </c>
      <c r="BS67" s="126">
        <f t="shared" si="9"/>
        <v>202900</v>
      </c>
      <c r="BT67" s="128">
        <f t="shared" si="10"/>
        <v>19000</v>
      </c>
      <c r="BU67" s="125" t="s">
        <v>59</v>
      </c>
      <c r="BV67" s="129">
        <f t="shared" si="11"/>
        <v>202900</v>
      </c>
      <c r="BW67" s="235"/>
      <c r="BX67" s="131">
        <f t="shared" si="12"/>
        <v>0</v>
      </c>
      <c r="BY67" s="131">
        <f t="shared" si="13"/>
        <v>4000</v>
      </c>
      <c r="BZ67" s="237">
        <v>0.0</v>
      </c>
      <c r="CA67" s="132" t="str">
        <f t="shared" si="15"/>
        <v/>
      </c>
      <c r="CB67" s="110" t="s">
        <v>567</v>
      </c>
      <c r="CC67" s="110">
        <v>5000.0</v>
      </c>
      <c r="CD67" s="109"/>
      <c r="CE67" s="109"/>
      <c r="CF67" s="133">
        <f t="shared" si="16"/>
        <v>207900</v>
      </c>
      <c r="CG67" s="133">
        <f t="shared" si="17"/>
        <v>6000</v>
      </c>
      <c r="CH67" s="119">
        <f t="shared" si="18"/>
        <v>-24000</v>
      </c>
      <c r="CI67" s="109"/>
      <c r="CJ67" s="109"/>
      <c r="CK67" s="109"/>
      <c r="CL67" s="183"/>
      <c r="CM67" s="182"/>
      <c r="CN67" s="135">
        <f t="shared" si="19"/>
        <v>181000</v>
      </c>
      <c r="CO67" s="135">
        <f t="shared" si="20"/>
        <v>221440</v>
      </c>
      <c r="CP67" s="136">
        <f t="shared" si="21"/>
        <v>-40440</v>
      </c>
      <c r="CQ67" s="137">
        <v>43714.0</v>
      </c>
      <c r="CR67" s="138" t="s">
        <v>260</v>
      </c>
      <c r="CS67" s="138">
        <v>29.5</v>
      </c>
      <c r="CT67" s="140" t="s">
        <v>68</v>
      </c>
      <c r="CU67" s="140" t="s">
        <v>270</v>
      </c>
      <c r="CV67" s="214"/>
      <c r="CW67" s="214"/>
      <c r="CX67" s="214"/>
      <c r="CY67" s="214"/>
      <c r="CZ67" s="214"/>
      <c r="DA67" s="140">
        <v>162000.0</v>
      </c>
      <c r="DB67" s="226"/>
      <c r="DC67" s="140">
        <v>148000.0</v>
      </c>
      <c r="DD67" s="226"/>
      <c r="DE67" s="140">
        <v>14000.0</v>
      </c>
      <c r="DF67" s="214"/>
      <c r="DG67" s="226"/>
      <c r="DH67" s="226"/>
      <c r="DI67" s="226"/>
      <c r="DJ67" s="226"/>
      <c r="DK67" s="214"/>
      <c r="DL67" s="214"/>
      <c r="DM67" s="214"/>
      <c r="DN67" s="214"/>
      <c r="DO67" s="141">
        <f t="shared" si="22"/>
        <v>0</v>
      </c>
      <c r="DP67" s="138" t="s">
        <v>314</v>
      </c>
      <c r="DQ67" s="251">
        <v>43715.0</v>
      </c>
      <c r="DR67" s="163">
        <v>1.0</v>
      </c>
      <c r="DS67" s="163">
        <v>1.0</v>
      </c>
      <c r="DT67" s="163" t="s">
        <v>68</v>
      </c>
      <c r="DU67" s="163" t="s">
        <v>568</v>
      </c>
      <c r="DV67" s="163"/>
      <c r="DW67" s="163"/>
      <c r="DX67" s="163"/>
      <c r="DY67" s="163"/>
      <c r="DZ67" s="163"/>
      <c r="EA67" s="163">
        <v>10900.0</v>
      </c>
      <c r="EB67" s="163">
        <v>10000.0</v>
      </c>
      <c r="EC67" s="228"/>
      <c r="ED67" s="163">
        <v>1000.0</v>
      </c>
      <c r="EE67" s="228"/>
      <c r="EF67" s="228"/>
      <c r="EG67" s="228"/>
      <c r="EH67" s="228"/>
      <c r="EI67" s="228"/>
      <c r="EJ67" s="163">
        <v>100.0</v>
      </c>
      <c r="EK67" s="228"/>
      <c r="EL67" s="163">
        <v>0.0</v>
      </c>
      <c r="EM67" s="228"/>
      <c r="EN67" s="163"/>
      <c r="EO67" s="257">
        <f t="shared" si="23"/>
        <v>200</v>
      </c>
      <c r="EP67" s="163" t="s">
        <v>569</v>
      </c>
      <c r="EQ67" s="229">
        <v>43725.0</v>
      </c>
      <c r="ER67" s="161" t="s">
        <v>427</v>
      </c>
      <c r="ES67" s="161">
        <v>19.5</v>
      </c>
      <c r="ET67" s="161" t="s">
        <v>265</v>
      </c>
      <c r="EU67" s="161" t="s">
        <v>315</v>
      </c>
      <c r="EV67" s="239"/>
      <c r="EW67" s="239"/>
      <c r="EX67" s="239"/>
      <c r="EY67" s="239"/>
      <c r="EZ67" s="192"/>
      <c r="FA67" s="161">
        <v>19000.0</v>
      </c>
      <c r="FB67" s="239"/>
      <c r="FC67" s="239"/>
      <c r="FD67" s="192"/>
      <c r="FE67" s="192"/>
      <c r="FF67" s="239"/>
      <c r="FG67" s="192"/>
      <c r="FH67" s="192"/>
      <c r="FI67" s="192"/>
      <c r="FJ67" s="192"/>
      <c r="FK67" s="192"/>
      <c r="FL67" s="192"/>
      <c r="FM67" s="161">
        <v>4000.0</v>
      </c>
      <c r="FN67" s="192"/>
      <c r="FO67" s="239"/>
      <c r="FP67" s="239"/>
      <c r="FQ67" s="239"/>
      <c r="FR67" s="239"/>
    </row>
    <row r="68">
      <c r="A68" s="101" t="s">
        <v>27</v>
      </c>
      <c r="B68" s="153">
        <v>43714.0</v>
      </c>
      <c r="C68" s="220">
        <v>43724.0</v>
      </c>
      <c r="D68" s="33" t="s">
        <v>68</v>
      </c>
      <c r="E68" s="104">
        <f t="shared" si="1"/>
        <v>35</v>
      </c>
      <c r="F68" s="104">
        <f t="shared" si="2"/>
        <v>16</v>
      </c>
      <c r="G68" s="104" t="str">
        <f t="shared" si="3"/>
        <v>Cloth Seal</v>
      </c>
      <c r="H68" s="104" t="str">
        <f t="shared" si="4"/>
        <v>Rasheed</v>
      </c>
      <c r="I68" s="105" t="s">
        <v>254</v>
      </c>
      <c r="J68" s="106">
        <v>617.0</v>
      </c>
      <c r="K68" s="106">
        <v>64790.0</v>
      </c>
      <c r="L68" s="19"/>
      <c r="M68" s="19"/>
      <c r="N68" s="19"/>
      <c r="O68" s="107">
        <v>7000.0</v>
      </c>
      <c r="P68" s="107">
        <v>1500.0</v>
      </c>
      <c r="Q68" s="107">
        <v>3000.0</v>
      </c>
      <c r="R68" s="148">
        <v>140000.0</v>
      </c>
      <c r="S68" s="109"/>
      <c r="T68" s="109"/>
      <c r="U68" s="109"/>
      <c r="V68" s="110">
        <v>1150.0</v>
      </c>
      <c r="W68" s="110">
        <v>5400.0</v>
      </c>
      <c r="X68" s="110"/>
      <c r="Y68" s="110" t="s">
        <v>506</v>
      </c>
      <c r="Z68" s="110">
        <v>500.0</v>
      </c>
      <c r="AA68" s="110">
        <v>500.0</v>
      </c>
      <c r="AB68" s="109"/>
      <c r="AC68" s="109"/>
      <c r="AD68" s="110" t="s">
        <v>462</v>
      </c>
      <c r="AE68" s="110">
        <v>900.0</v>
      </c>
      <c r="AF68" s="110" t="s">
        <v>570</v>
      </c>
      <c r="AG68" s="110">
        <v>2400.0</v>
      </c>
      <c r="AH68" s="268" t="s">
        <v>571</v>
      </c>
      <c r="AI68" s="243">
        <v>36000.0</v>
      </c>
      <c r="AJ68" s="113"/>
      <c r="AK68" s="232"/>
      <c r="AL68" s="232"/>
      <c r="AM68" s="113"/>
      <c r="AN68" s="232"/>
      <c r="AO68" s="232"/>
      <c r="AP68" s="113"/>
      <c r="AQ68" s="233"/>
      <c r="AR68" s="232"/>
      <c r="AS68" s="113"/>
      <c r="AT68" s="234"/>
      <c r="AU68" s="234"/>
      <c r="AV68" s="234"/>
      <c r="AW68" s="234"/>
      <c r="AX68" s="234"/>
      <c r="AY68" s="188"/>
      <c r="AZ68" s="188"/>
      <c r="BA68" s="188"/>
      <c r="BB68" s="188"/>
      <c r="BC68" s="188"/>
      <c r="BD68" s="252">
        <v>43655.0</v>
      </c>
      <c r="BE68" s="189">
        <v>1000.0</v>
      </c>
      <c r="BF68" s="180"/>
      <c r="BG68" s="181"/>
      <c r="BH68" s="182"/>
      <c r="BI68" s="120">
        <v>23350.0</v>
      </c>
      <c r="BJ68" s="186">
        <f>Q68+R68+T68+V68+W68+Z68+AC68+AE68+AG68+AI68+AL68+AO68+AR68+BI68+U68+X68</f>
        <v>212700</v>
      </c>
      <c r="BK68" s="122">
        <v>30000.0</v>
      </c>
      <c r="BL68" s="240">
        <v>170000.0</v>
      </c>
      <c r="BM68" s="124">
        <f t="shared" si="6"/>
        <v>158000</v>
      </c>
      <c r="BN68" s="125" t="s">
        <v>47</v>
      </c>
      <c r="BO68" s="126">
        <f t="shared" si="7"/>
        <v>200000</v>
      </c>
      <c r="BP68" s="110">
        <v>15500.0</v>
      </c>
      <c r="BQ68" s="127">
        <f t="shared" si="8"/>
        <v>20000</v>
      </c>
      <c r="BR68" s="125" t="s">
        <v>47</v>
      </c>
      <c r="BS68" s="126">
        <f t="shared" si="9"/>
        <v>215500</v>
      </c>
      <c r="BT68" s="128">
        <f t="shared" si="10"/>
        <v>26000</v>
      </c>
      <c r="BU68" s="125" t="s">
        <v>59</v>
      </c>
      <c r="BV68" s="129">
        <f t="shared" si="11"/>
        <v>215500</v>
      </c>
      <c r="BW68" s="235"/>
      <c r="BX68" s="131">
        <f t="shared" si="12"/>
        <v>0</v>
      </c>
      <c r="BY68" s="131">
        <f t="shared" si="13"/>
        <v>0</v>
      </c>
      <c r="BZ68" s="237">
        <v>0.0</v>
      </c>
      <c r="CA68" s="132" t="str">
        <f t="shared" si="15"/>
        <v/>
      </c>
      <c r="CB68" s="109"/>
      <c r="CC68" s="109"/>
      <c r="CD68" s="110" t="s">
        <v>572</v>
      </c>
      <c r="CE68" s="110">
        <v>1800.0</v>
      </c>
      <c r="CF68" s="133">
        <f t="shared" si="16"/>
        <v>215500</v>
      </c>
      <c r="CG68" s="133">
        <f t="shared" si="17"/>
        <v>1000</v>
      </c>
      <c r="CH68" s="119">
        <f t="shared" si="18"/>
        <v>-29000</v>
      </c>
      <c r="CI68" s="110">
        <v>-14000.0</v>
      </c>
      <c r="CJ68" s="109"/>
      <c r="CK68" s="109"/>
      <c r="CL68" s="183"/>
      <c r="CM68" s="182"/>
      <c r="CN68" s="135">
        <f t="shared" si="19"/>
        <v>204000</v>
      </c>
      <c r="CO68" s="135">
        <f t="shared" si="20"/>
        <v>146990</v>
      </c>
      <c r="CP68" s="136">
        <f t="shared" si="21"/>
        <v>57010</v>
      </c>
      <c r="CQ68" s="137">
        <v>43715.0</v>
      </c>
      <c r="CR68" s="138" t="s">
        <v>280</v>
      </c>
      <c r="CS68" s="138">
        <v>31.0</v>
      </c>
      <c r="CT68" s="140" t="s">
        <v>68</v>
      </c>
      <c r="CU68" s="140" t="s">
        <v>442</v>
      </c>
      <c r="CV68" s="214"/>
      <c r="CW68" s="214"/>
      <c r="CX68" s="214"/>
      <c r="CY68" s="214"/>
      <c r="CZ68" s="214"/>
      <c r="DA68" s="140">
        <v>170000.0</v>
      </c>
      <c r="DB68" s="226"/>
      <c r="DC68" s="140">
        <v>158000.0</v>
      </c>
      <c r="DD68" s="226"/>
      <c r="DE68" s="140">
        <v>12000.0</v>
      </c>
      <c r="DF68" s="214"/>
      <c r="DG68" s="226"/>
      <c r="DH68" s="226"/>
      <c r="DI68" s="226"/>
      <c r="DJ68" s="226"/>
      <c r="DK68" s="214"/>
      <c r="DL68" s="214"/>
      <c r="DM68" s="214"/>
      <c r="DN68" s="214"/>
      <c r="DO68" s="141">
        <f t="shared" si="22"/>
        <v>0</v>
      </c>
      <c r="DP68" s="177">
        <v>43655.0</v>
      </c>
      <c r="DQ68" s="251">
        <v>43715.0</v>
      </c>
      <c r="DR68" s="163">
        <v>4.0</v>
      </c>
      <c r="DS68" s="163">
        <v>4.0</v>
      </c>
      <c r="DT68" s="178" t="s">
        <v>283</v>
      </c>
      <c r="DU68" s="178" t="s">
        <v>396</v>
      </c>
      <c r="DV68" s="163"/>
      <c r="DW68" s="163"/>
      <c r="DX68" s="163"/>
      <c r="DY68" s="163"/>
      <c r="DZ68" s="163"/>
      <c r="EA68" s="163">
        <v>15500.0</v>
      </c>
      <c r="EB68" s="163">
        <v>20000.0</v>
      </c>
      <c r="EC68" s="228"/>
      <c r="ED68" s="228"/>
      <c r="EE68" s="228"/>
      <c r="EF68" s="228"/>
      <c r="EG68" s="228"/>
      <c r="EH68" s="228"/>
      <c r="EI68" s="228"/>
      <c r="EJ68" s="228"/>
      <c r="EK68" s="228"/>
      <c r="EL68" s="163">
        <v>4500.0</v>
      </c>
      <c r="EM68" s="163" t="s">
        <v>365</v>
      </c>
      <c r="EN68" s="228"/>
      <c r="EO68" s="257">
        <f t="shared" si="23"/>
        <v>4500</v>
      </c>
      <c r="EP68" s="228"/>
      <c r="EQ68" s="229">
        <v>43724.0</v>
      </c>
      <c r="ER68" s="161" t="s">
        <v>337</v>
      </c>
      <c r="ES68" s="161">
        <v>16.0</v>
      </c>
      <c r="ET68" s="161" t="s">
        <v>265</v>
      </c>
      <c r="EU68" s="161" t="s">
        <v>573</v>
      </c>
      <c r="EV68" s="230"/>
      <c r="EW68" s="230"/>
      <c r="EX68" s="230"/>
      <c r="EY68" s="230"/>
      <c r="EZ68" s="192"/>
      <c r="FA68" s="161">
        <v>26000.0</v>
      </c>
      <c r="FB68" s="230"/>
      <c r="FC68" s="230"/>
      <c r="FD68" s="192"/>
      <c r="FE68" s="161">
        <v>300.0</v>
      </c>
      <c r="FF68" s="230"/>
      <c r="FG68" s="192"/>
      <c r="FH68" s="192"/>
      <c r="FI68" s="192"/>
      <c r="FJ68" s="192"/>
      <c r="FK68" s="192"/>
      <c r="FL68" s="161">
        <v>1500.0</v>
      </c>
      <c r="FM68" s="192"/>
      <c r="FN68" s="192"/>
      <c r="FO68" s="230"/>
      <c r="FP68" s="230"/>
      <c r="FQ68" s="230"/>
      <c r="FR68" s="230"/>
    </row>
    <row r="69">
      <c r="A69" s="101" t="s">
        <v>25</v>
      </c>
      <c r="B69" s="153">
        <v>43714.0</v>
      </c>
      <c r="C69" s="220">
        <v>43724.0</v>
      </c>
      <c r="D69" s="33" t="s">
        <v>57</v>
      </c>
      <c r="E69" s="104">
        <f t="shared" si="1"/>
        <v>36.5</v>
      </c>
      <c r="F69" s="104">
        <f t="shared" si="2"/>
        <v>5</v>
      </c>
      <c r="G69" s="104" t="str">
        <f t="shared" si="3"/>
        <v>Spare Parts</v>
      </c>
      <c r="H69" s="104" t="str">
        <f t="shared" si="4"/>
        <v>Imran</v>
      </c>
      <c r="I69" s="105" t="s">
        <v>254</v>
      </c>
      <c r="J69" s="106">
        <v>560.0</v>
      </c>
      <c r="K69" s="106">
        <v>58800.0</v>
      </c>
      <c r="L69" s="19"/>
      <c r="M69" s="19"/>
      <c r="N69" s="19"/>
      <c r="O69" s="107">
        <v>7000.0</v>
      </c>
      <c r="P69" s="107">
        <v>1500.0</v>
      </c>
      <c r="Q69" s="107">
        <v>3000.0</v>
      </c>
      <c r="R69" s="148">
        <v>130000.0</v>
      </c>
      <c r="S69" s="109"/>
      <c r="T69" s="109"/>
      <c r="U69" s="109"/>
      <c r="V69" s="109"/>
      <c r="W69" s="110">
        <v>4000.0</v>
      </c>
      <c r="X69" s="110"/>
      <c r="Y69" s="110" t="s">
        <v>342</v>
      </c>
      <c r="Z69" s="110">
        <v>500.0</v>
      </c>
      <c r="AA69" s="110">
        <v>500.0</v>
      </c>
      <c r="AB69" s="109"/>
      <c r="AC69" s="109"/>
      <c r="AD69" s="110" t="s">
        <v>382</v>
      </c>
      <c r="AE69" s="110">
        <v>2800.0</v>
      </c>
      <c r="AF69" s="110" t="s">
        <v>180</v>
      </c>
      <c r="AG69" s="110">
        <v>300.0</v>
      </c>
      <c r="AH69" s="267" t="s">
        <v>574</v>
      </c>
      <c r="AI69" s="169"/>
      <c r="AJ69" s="160">
        <v>23000.0</v>
      </c>
      <c r="AK69" s="232"/>
      <c r="AL69" s="232"/>
      <c r="AM69" s="113"/>
      <c r="AN69" s="264" t="s">
        <v>575</v>
      </c>
      <c r="AO69" s="264">
        <v>800.0</v>
      </c>
      <c r="AP69" s="113"/>
      <c r="AQ69" s="233"/>
      <c r="AR69" s="232"/>
      <c r="AS69" s="113"/>
      <c r="AT69" s="234"/>
      <c r="AU69" s="234"/>
      <c r="AV69" s="234"/>
      <c r="AW69" s="234"/>
      <c r="AX69" s="234"/>
      <c r="AY69" s="188"/>
      <c r="AZ69" s="188"/>
      <c r="BA69" s="188"/>
      <c r="BB69" s="188" t="s">
        <v>544</v>
      </c>
      <c r="BC69" s="189">
        <v>6000.0</v>
      </c>
      <c r="BD69" s="188"/>
      <c r="BE69" s="188"/>
      <c r="BF69" s="180"/>
      <c r="BG69" s="181"/>
      <c r="BH69" s="256">
        <v>300.0</v>
      </c>
      <c r="BI69" s="120">
        <v>23800.0</v>
      </c>
      <c r="BJ69" s="121">
        <f>Q69+R69+T69+V69+W69+Z69+AC69+AE69+AG69+AI69+AL69+AO69+AR69+BI69+U69+S69</f>
        <v>165200</v>
      </c>
      <c r="BK69" s="122">
        <v>30000.0</v>
      </c>
      <c r="BL69" s="240">
        <v>153000.0</v>
      </c>
      <c r="BM69" s="124">
        <f t="shared" si="6"/>
        <v>148000</v>
      </c>
      <c r="BN69" s="125" t="s">
        <v>47</v>
      </c>
      <c r="BO69" s="126">
        <f t="shared" si="7"/>
        <v>183000</v>
      </c>
      <c r="BP69" s="110" t="s">
        <v>0</v>
      </c>
      <c r="BQ69" s="127">
        <f t="shared" si="8"/>
        <v>41000</v>
      </c>
      <c r="BR69" s="125" t="s">
        <v>59</v>
      </c>
      <c r="BS69" s="126">
        <f t="shared" si="9"/>
        <v>183000</v>
      </c>
      <c r="BT69" s="128">
        <f t="shared" si="10"/>
        <v>20500</v>
      </c>
      <c r="BU69" s="125" t="s">
        <v>47</v>
      </c>
      <c r="BV69" s="129">
        <f t="shared" si="11"/>
        <v>203500</v>
      </c>
      <c r="BW69" s="235"/>
      <c r="BX69" s="131">
        <f t="shared" si="12"/>
        <v>0</v>
      </c>
      <c r="BY69" s="131">
        <f t="shared" si="13"/>
        <v>0</v>
      </c>
      <c r="BZ69" s="237">
        <v>0.0</v>
      </c>
      <c r="CA69" s="132" t="str">
        <f t="shared" si="15"/>
        <v/>
      </c>
      <c r="CB69" s="109"/>
      <c r="CC69" s="109"/>
      <c r="CD69" s="109"/>
      <c r="CE69" s="109"/>
      <c r="CF69" s="133">
        <f t="shared" si="16"/>
        <v>203500</v>
      </c>
      <c r="CG69" s="133">
        <f t="shared" si="17"/>
        <v>38300</v>
      </c>
      <c r="CH69" s="119">
        <f t="shared" si="18"/>
        <v>8300</v>
      </c>
      <c r="CI69" s="110">
        <v>10000.0</v>
      </c>
      <c r="CJ69" s="109"/>
      <c r="CK69" s="109"/>
      <c r="CL69" s="183"/>
      <c r="CM69" s="256">
        <v>300.0</v>
      </c>
      <c r="CN69" s="135">
        <f t="shared" si="19"/>
        <v>209500</v>
      </c>
      <c r="CO69" s="135">
        <f t="shared" si="20"/>
        <v>131500</v>
      </c>
      <c r="CP69" s="136">
        <f t="shared" si="21"/>
        <v>78000</v>
      </c>
      <c r="CQ69" s="137">
        <v>43715.0</v>
      </c>
      <c r="CR69" s="138" t="s">
        <v>260</v>
      </c>
      <c r="CS69" s="138">
        <v>29.5</v>
      </c>
      <c r="CT69" s="140" t="s">
        <v>57</v>
      </c>
      <c r="CU69" s="140" t="s">
        <v>358</v>
      </c>
      <c r="CV69" s="214"/>
      <c r="CW69" s="214"/>
      <c r="CX69" s="214"/>
      <c r="CY69" s="214"/>
      <c r="CZ69" s="214"/>
      <c r="DA69" s="140">
        <v>153000.0</v>
      </c>
      <c r="DB69" s="226"/>
      <c r="DC69" s="140">
        <v>148000.0</v>
      </c>
      <c r="DD69" s="226"/>
      <c r="DE69" s="140">
        <v>5000.0</v>
      </c>
      <c r="DF69" s="214"/>
      <c r="DG69" s="226"/>
      <c r="DH69" s="226"/>
      <c r="DI69" s="226"/>
      <c r="DJ69" s="140">
        <v>0.0</v>
      </c>
      <c r="DK69" s="214"/>
      <c r="DL69" s="214"/>
      <c r="DM69" s="214"/>
      <c r="DN69" s="214"/>
      <c r="DO69" s="141">
        <f t="shared" si="22"/>
        <v>0</v>
      </c>
      <c r="DP69" s="138" t="s">
        <v>467</v>
      </c>
      <c r="DQ69" s="251">
        <v>43715.0</v>
      </c>
      <c r="DR69" s="163">
        <v>7.0</v>
      </c>
      <c r="DS69" s="163">
        <v>7.0</v>
      </c>
      <c r="DT69" s="163" t="s">
        <v>68</v>
      </c>
      <c r="DU69" s="163" t="s">
        <v>576</v>
      </c>
      <c r="DV69" s="163"/>
      <c r="DW69" s="163"/>
      <c r="DX69" s="163"/>
      <c r="DY69" s="163"/>
      <c r="DZ69" s="163"/>
      <c r="EA69" s="163">
        <v>41000.0</v>
      </c>
      <c r="EB69" s="163">
        <v>41000.0</v>
      </c>
      <c r="EC69" s="228"/>
      <c r="ED69" s="228"/>
      <c r="EE69" s="228"/>
      <c r="EF69" s="228"/>
      <c r="EG69" s="228"/>
      <c r="EH69" s="228"/>
      <c r="EI69" s="163" t="s">
        <v>577</v>
      </c>
      <c r="EJ69" s="228"/>
      <c r="EK69" s="228"/>
      <c r="EL69" s="163">
        <v>0.0</v>
      </c>
      <c r="EM69" s="228"/>
      <c r="EN69" s="163"/>
      <c r="EO69" s="257">
        <f t="shared" si="23"/>
        <v>0</v>
      </c>
      <c r="EP69" s="163" t="s">
        <v>520</v>
      </c>
      <c r="EQ69" s="229">
        <v>43724.0</v>
      </c>
      <c r="ER69" s="161" t="s">
        <v>578</v>
      </c>
      <c r="ES69" s="161">
        <v>5.0</v>
      </c>
      <c r="ET69" s="161" t="s">
        <v>265</v>
      </c>
      <c r="EU69" s="161" t="s">
        <v>579</v>
      </c>
      <c r="EV69" s="239"/>
      <c r="EW69" s="239"/>
      <c r="EX69" s="239"/>
      <c r="EY69" s="239"/>
      <c r="EZ69" s="161">
        <v>20500.0</v>
      </c>
      <c r="FA69" s="161">
        <v>20500.0</v>
      </c>
      <c r="FB69" s="239"/>
      <c r="FC69" s="239"/>
      <c r="FD69" s="192"/>
      <c r="FE69" s="192"/>
      <c r="FF69" s="239"/>
      <c r="FG69" s="161" t="s">
        <v>273</v>
      </c>
      <c r="FH69" s="192"/>
      <c r="FI69" s="192"/>
      <c r="FJ69" s="192"/>
      <c r="FK69" s="192"/>
      <c r="FL69" s="192"/>
      <c r="FM69" s="192"/>
      <c r="FN69" s="192"/>
      <c r="FO69" s="239"/>
      <c r="FP69" s="239"/>
      <c r="FQ69" s="239"/>
      <c r="FR69" s="239"/>
    </row>
    <row r="70">
      <c r="A70" s="101" t="s">
        <v>37</v>
      </c>
      <c r="B70" s="153">
        <v>43714.0</v>
      </c>
      <c r="C70" s="220">
        <v>43725.0</v>
      </c>
      <c r="D70" s="33" t="s">
        <v>57</v>
      </c>
      <c r="E70" s="104">
        <f t="shared" si="1"/>
        <v>36</v>
      </c>
      <c r="F70" s="104">
        <f t="shared" si="2"/>
        <v>12</v>
      </c>
      <c r="G70" s="104" t="str">
        <f t="shared" si="3"/>
        <v>Milk</v>
      </c>
      <c r="H70" s="104" t="str">
        <f t="shared" si="4"/>
        <v>Farooq</v>
      </c>
      <c r="I70" s="105" t="s">
        <v>254</v>
      </c>
      <c r="J70" s="106">
        <v>600.0</v>
      </c>
      <c r="K70" s="106">
        <v>63000.0</v>
      </c>
      <c r="L70" s="19"/>
      <c r="M70" s="19"/>
      <c r="N70" s="19"/>
      <c r="O70" s="107">
        <v>7000.0</v>
      </c>
      <c r="P70" s="107">
        <v>1500.0</v>
      </c>
      <c r="Q70" s="107">
        <v>3000.0</v>
      </c>
      <c r="R70" s="148">
        <v>130000.0</v>
      </c>
      <c r="S70" s="109"/>
      <c r="T70" s="109"/>
      <c r="U70" s="110">
        <v>800.0</v>
      </c>
      <c r="V70" s="110">
        <v>1800.0</v>
      </c>
      <c r="W70" s="110">
        <v>3200.0</v>
      </c>
      <c r="X70" s="110"/>
      <c r="Y70" s="110" t="s">
        <v>342</v>
      </c>
      <c r="Z70" s="110">
        <v>1000.0</v>
      </c>
      <c r="AA70" s="110">
        <v>500.0</v>
      </c>
      <c r="AB70" s="110" t="s">
        <v>424</v>
      </c>
      <c r="AC70" s="110">
        <v>5000.0</v>
      </c>
      <c r="AD70" s="110" t="s">
        <v>580</v>
      </c>
      <c r="AE70" s="110">
        <v>500.0</v>
      </c>
      <c r="AF70" s="109"/>
      <c r="AG70" s="109"/>
      <c r="AH70" s="197" t="s">
        <v>581</v>
      </c>
      <c r="AI70" s="122">
        <v>14000.0</v>
      </c>
      <c r="AJ70" s="113"/>
      <c r="AK70" s="133"/>
      <c r="AL70" s="133"/>
      <c r="AM70" s="113"/>
      <c r="AN70" s="109"/>
      <c r="AO70" s="109"/>
      <c r="AP70" s="113"/>
      <c r="AQ70" s="133"/>
      <c r="AR70" s="133"/>
      <c r="AS70" s="113"/>
      <c r="AT70" s="234"/>
      <c r="AU70" s="234"/>
      <c r="AV70" s="234"/>
      <c r="AW70" s="234"/>
      <c r="AX70" s="234"/>
      <c r="AY70" s="188"/>
      <c r="AZ70" s="188"/>
      <c r="BA70" s="188"/>
      <c r="BB70" s="188"/>
      <c r="BC70" s="188"/>
      <c r="BD70" s="188"/>
      <c r="BE70" s="188"/>
      <c r="BF70" s="180"/>
      <c r="BG70" s="269">
        <v>200.0</v>
      </c>
      <c r="BH70" s="182"/>
      <c r="BI70" s="120">
        <v>24100.0</v>
      </c>
      <c r="BJ70" s="270">
        <f>Q70+R70+T70+V70+W70+Z70+AC70+AE70+AG70+AI70+AL70+AO70+AR70+BI70+U70</f>
        <v>183400</v>
      </c>
      <c r="BK70" s="122">
        <v>30000.0</v>
      </c>
      <c r="BL70" s="240">
        <v>157000.0</v>
      </c>
      <c r="BM70" s="124">
        <f t="shared" si="6"/>
        <v>148000</v>
      </c>
      <c r="BN70" s="125" t="s">
        <v>47</v>
      </c>
      <c r="BO70" s="126">
        <f t="shared" si="7"/>
        <v>187000</v>
      </c>
      <c r="BP70" s="110">
        <v>28400.0</v>
      </c>
      <c r="BQ70" s="124">
        <v>39000.0</v>
      </c>
      <c r="BR70" s="125" t="s">
        <v>47</v>
      </c>
      <c r="BS70" s="126">
        <f t="shared" si="9"/>
        <v>215400</v>
      </c>
      <c r="BT70" s="128">
        <f t="shared" si="10"/>
        <v>18000</v>
      </c>
      <c r="BU70" s="125" t="s">
        <v>59</v>
      </c>
      <c r="BV70" s="129">
        <f t="shared" si="11"/>
        <v>215400</v>
      </c>
      <c r="BW70" s="259"/>
      <c r="BX70" s="131">
        <f t="shared" si="12"/>
        <v>0</v>
      </c>
      <c r="BY70" s="131">
        <f t="shared" si="13"/>
        <v>0</v>
      </c>
      <c r="BZ70" s="237">
        <v>0.0</v>
      </c>
      <c r="CA70" s="132" t="str">
        <f t="shared" si="15"/>
        <v/>
      </c>
      <c r="CB70" s="109"/>
      <c r="CC70" s="109"/>
      <c r="CD70" s="109"/>
      <c r="CE70" s="109"/>
      <c r="CF70" s="133">
        <f t="shared" si="16"/>
        <v>215400</v>
      </c>
      <c r="CG70" s="133">
        <f t="shared" si="17"/>
        <v>32000</v>
      </c>
      <c r="CH70" s="119">
        <f t="shared" si="18"/>
        <v>2000</v>
      </c>
      <c r="CI70" s="109"/>
      <c r="CJ70" s="109"/>
      <c r="CK70" s="109"/>
      <c r="CL70" s="183"/>
      <c r="CM70" s="182"/>
      <c r="CN70" s="135">
        <f t="shared" si="19"/>
        <v>205000</v>
      </c>
      <c r="CO70" s="135">
        <f t="shared" si="20"/>
        <v>118600</v>
      </c>
      <c r="CP70" s="136">
        <f t="shared" si="21"/>
        <v>86400</v>
      </c>
      <c r="CQ70" s="137">
        <v>43715.0</v>
      </c>
      <c r="CR70" s="138" t="s">
        <v>260</v>
      </c>
      <c r="CS70" s="138">
        <v>30.0</v>
      </c>
      <c r="CT70" s="139" t="s">
        <v>344</v>
      </c>
      <c r="CU70" s="154" t="s">
        <v>313</v>
      </c>
      <c r="CV70" s="214"/>
      <c r="CW70" s="214"/>
      <c r="CX70" s="214"/>
      <c r="CY70" s="214"/>
      <c r="CZ70" s="214"/>
      <c r="DA70" s="140">
        <v>157000.0</v>
      </c>
      <c r="DB70" s="226"/>
      <c r="DC70" s="140">
        <v>148000.0</v>
      </c>
      <c r="DD70" s="140">
        <v>500.0</v>
      </c>
      <c r="DE70" s="140">
        <v>7700.0</v>
      </c>
      <c r="DF70" s="214"/>
      <c r="DG70" s="140">
        <v>300.0</v>
      </c>
      <c r="DH70" s="140">
        <v>500.0</v>
      </c>
      <c r="DI70" s="226"/>
      <c r="DJ70" s="226"/>
      <c r="DK70" s="214"/>
      <c r="DL70" s="214"/>
      <c r="DM70" s="214"/>
      <c r="DN70" s="214"/>
      <c r="DO70" s="141">
        <f t="shared" si="22"/>
        <v>0</v>
      </c>
      <c r="DP70" s="138" t="s">
        <v>161</v>
      </c>
      <c r="DQ70" s="251">
        <v>43715.0</v>
      </c>
      <c r="DR70" s="163">
        <v>6.0</v>
      </c>
      <c r="DS70" s="163">
        <v>6.0</v>
      </c>
      <c r="DT70" s="163" t="s">
        <v>283</v>
      </c>
      <c r="DU70" s="163" t="s">
        <v>307</v>
      </c>
      <c r="DV70" s="163"/>
      <c r="DW70" s="163"/>
      <c r="DX70" s="163"/>
      <c r="DY70" s="163"/>
      <c r="DZ70" s="163"/>
      <c r="EA70" s="163">
        <v>28480.0</v>
      </c>
      <c r="EB70" s="163">
        <v>39000.0</v>
      </c>
      <c r="EC70" s="228"/>
      <c r="ED70" s="228"/>
      <c r="EE70" s="228"/>
      <c r="EF70" s="228"/>
      <c r="EG70" s="228"/>
      <c r="EH70" s="228"/>
      <c r="EI70" s="228"/>
      <c r="EJ70" s="163">
        <v>10520.0</v>
      </c>
      <c r="EK70" s="228"/>
      <c r="EL70" s="163">
        <v>0.0</v>
      </c>
      <c r="EM70" s="228"/>
      <c r="EN70" s="163"/>
      <c r="EO70" s="257">
        <f t="shared" si="23"/>
        <v>21040</v>
      </c>
      <c r="EP70" s="163" t="s">
        <v>165</v>
      </c>
      <c r="EQ70" s="229">
        <v>43725.0</v>
      </c>
      <c r="ER70" s="161" t="s">
        <v>264</v>
      </c>
      <c r="ES70" s="161">
        <v>12.0</v>
      </c>
      <c r="ET70" s="161" t="s">
        <v>265</v>
      </c>
      <c r="EU70" s="161" t="s">
        <v>582</v>
      </c>
      <c r="EV70" s="230"/>
      <c r="EW70" s="230"/>
      <c r="EX70" s="230"/>
      <c r="EY70" s="230"/>
      <c r="EZ70" s="161">
        <v>18000.0</v>
      </c>
      <c r="FA70" s="161">
        <v>18000.0</v>
      </c>
      <c r="FB70" s="230"/>
      <c r="FC70" s="230"/>
      <c r="FD70" s="192"/>
      <c r="FE70" s="192"/>
      <c r="FF70" s="230"/>
      <c r="FG70" s="161" t="s">
        <v>583</v>
      </c>
      <c r="FH70" s="192"/>
      <c r="FI70" s="192"/>
      <c r="FJ70" s="192"/>
      <c r="FK70" s="192"/>
      <c r="FL70" s="192"/>
      <c r="FM70" s="192"/>
      <c r="FN70" s="192"/>
      <c r="FO70" s="230"/>
      <c r="FP70" s="230"/>
      <c r="FQ70" s="230"/>
      <c r="FR70" s="230"/>
    </row>
    <row r="71">
      <c r="A71" s="101" t="s">
        <v>41</v>
      </c>
      <c r="B71" s="153">
        <v>43715.0</v>
      </c>
      <c r="C71" s="220">
        <v>43724.0</v>
      </c>
      <c r="D71" s="33" t="s">
        <v>57</v>
      </c>
      <c r="E71" s="104">
        <f t="shared" si="1"/>
        <v>31</v>
      </c>
      <c r="F71" s="104">
        <f t="shared" si="2"/>
        <v>5</v>
      </c>
      <c r="G71" s="104" t="str">
        <f t="shared" si="3"/>
        <v>Tyre</v>
      </c>
      <c r="H71" s="104" t="str">
        <f t="shared" si="4"/>
        <v>Rasheed</v>
      </c>
      <c r="I71" s="105" t="s">
        <v>254</v>
      </c>
      <c r="J71" s="106">
        <v>540.0</v>
      </c>
      <c r="K71" s="106">
        <v>56700.0</v>
      </c>
      <c r="L71" s="19"/>
      <c r="M71" s="19"/>
      <c r="N71" s="19"/>
      <c r="O71" s="107">
        <v>7000.0</v>
      </c>
      <c r="P71" s="107">
        <v>1500.0</v>
      </c>
      <c r="Q71" s="107">
        <v>3000.0</v>
      </c>
      <c r="R71" s="148">
        <v>140000.0</v>
      </c>
      <c r="S71" s="109"/>
      <c r="T71" s="109"/>
      <c r="U71" s="109"/>
      <c r="V71" s="109"/>
      <c r="W71" s="110">
        <v>2000.0</v>
      </c>
      <c r="X71" s="110"/>
      <c r="Y71" s="110" t="s">
        <v>342</v>
      </c>
      <c r="Z71" s="110">
        <v>1000.0</v>
      </c>
      <c r="AA71" s="110">
        <v>500.0</v>
      </c>
      <c r="AB71" s="110" t="s">
        <v>400</v>
      </c>
      <c r="AC71" s="110">
        <v>5000.0</v>
      </c>
      <c r="AD71" s="110" t="s">
        <v>584</v>
      </c>
      <c r="AE71" s="110">
        <v>1200.0</v>
      </c>
      <c r="AF71" s="109"/>
      <c r="AG71" s="109"/>
      <c r="AH71" s="133"/>
      <c r="AI71" s="133"/>
      <c r="AJ71" s="113"/>
      <c r="AK71" s="133"/>
      <c r="AL71" s="133"/>
      <c r="AM71" s="113"/>
      <c r="AN71" s="109"/>
      <c r="AO71" s="109"/>
      <c r="AP71" s="113"/>
      <c r="AQ71" s="133"/>
      <c r="AR71" s="133"/>
      <c r="AS71" s="113"/>
      <c r="AT71" s="234"/>
      <c r="AU71" s="234"/>
      <c r="AV71" s="234"/>
      <c r="AW71" s="234"/>
      <c r="AX71" s="234"/>
      <c r="AY71" s="188"/>
      <c r="AZ71" s="188"/>
      <c r="BA71" s="188"/>
      <c r="BB71" s="188" t="s">
        <v>538</v>
      </c>
      <c r="BC71" s="189">
        <v>6000.0</v>
      </c>
      <c r="BD71" s="188"/>
      <c r="BE71" s="188"/>
      <c r="BF71" s="180"/>
      <c r="BG71" s="181"/>
      <c r="BH71" s="256"/>
      <c r="BI71" s="120">
        <v>21750.0</v>
      </c>
      <c r="BJ71" s="121">
        <f>Q71+R71+T71+V71+W71+Z71+AC71+AE71+AG71+AI71+AL71+AO71+AR71+BI71+U71+S71</f>
        <v>173950</v>
      </c>
      <c r="BK71" s="122">
        <v>30000.0</v>
      </c>
      <c r="BL71" s="240">
        <v>142000.0</v>
      </c>
      <c r="BM71" s="124">
        <f t="shared" si="6"/>
        <v>137000</v>
      </c>
      <c r="BN71" s="125" t="s">
        <v>47</v>
      </c>
      <c r="BO71" s="110">
        <v>172000.0</v>
      </c>
      <c r="BP71" s="110">
        <v>46950.0</v>
      </c>
      <c r="BQ71" s="124">
        <v>35000.0</v>
      </c>
      <c r="BR71" s="110" t="s">
        <v>47</v>
      </c>
      <c r="BS71" s="110">
        <v>218950.0</v>
      </c>
      <c r="BT71" s="128">
        <f t="shared" si="10"/>
        <v>18500</v>
      </c>
      <c r="BU71" s="110" t="s">
        <v>47</v>
      </c>
      <c r="BV71" s="129">
        <f t="shared" si="11"/>
        <v>237450</v>
      </c>
      <c r="BW71" s="109"/>
      <c r="BX71" s="131">
        <f t="shared" si="12"/>
        <v>0</v>
      </c>
      <c r="BY71" s="131">
        <f t="shared" si="13"/>
        <v>0</v>
      </c>
      <c r="BZ71" s="237">
        <v>0.0</v>
      </c>
      <c r="CA71" s="132" t="str">
        <f t="shared" si="15"/>
        <v/>
      </c>
      <c r="CB71" s="109"/>
      <c r="CC71" s="109"/>
      <c r="CD71" s="109"/>
      <c r="CE71" s="109"/>
      <c r="CF71" s="110">
        <v>237450.0</v>
      </c>
      <c r="CG71" s="110">
        <v>63500.0</v>
      </c>
      <c r="CH71" s="110">
        <v>33500.0</v>
      </c>
      <c r="CI71" s="109"/>
      <c r="CJ71" s="109"/>
      <c r="CK71" s="109"/>
      <c r="CL71" s="190">
        <v>3000.0</v>
      </c>
      <c r="CM71" s="182"/>
      <c r="CN71" s="135">
        <f t="shared" si="19"/>
        <v>193500</v>
      </c>
      <c r="CO71" s="135">
        <f t="shared" si="20"/>
        <v>99650</v>
      </c>
      <c r="CP71" s="136">
        <f t="shared" si="21"/>
        <v>93850</v>
      </c>
      <c r="CQ71" s="137">
        <v>43715.0</v>
      </c>
      <c r="CR71" s="138" t="s">
        <v>260</v>
      </c>
      <c r="CS71" s="138">
        <v>25.0</v>
      </c>
      <c r="CT71" s="140" t="s">
        <v>57</v>
      </c>
      <c r="CU71" s="140" t="s">
        <v>358</v>
      </c>
      <c r="CV71" s="214"/>
      <c r="CW71" s="214"/>
      <c r="CX71" s="214"/>
      <c r="CY71" s="214"/>
      <c r="CZ71" s="214"/>
      <c r="DA71" s="140">
        <v>142000.0</v>
      </c>
      <c r="DB71" s="226"/>
      <c r="DC71" s="140">
        <v>137000.0</v>
      </c>
      <c r="DD71" s="226"/>
      <c r="DE71" s="140">
        <v>4500.0</v>
      </c>
      <c r="DF71" s="214"/>
      <c r="DG71" s="226"/>
      <c r="DH71" s="140">
        <v>500.0</v>
      </c>
      <c r="DI71" s="226"/>
      <c r="DJ71" s="226"/>
      <c r="DK71" s="214"/>
      <c r="DL71" s="214"/>
      <c r="DM71" s="214"/>
      <c r="DN71" s="214"/>
      <c r="DO71" s="141">
        <f t="shared" si="22"/>
        <v>0</v>
      </c>
      <c r="DP71" s="138" t="s">
        <v>467</v>
      </c>
      <c r="DQ71" s="251">
        <v>43715.0</v>
      </c>
      <c r="DR71" s="163">
        <v>6.0</v>
      </c>
      <c r="DS71" s="163">
        <v>6.0</v>
      </c>
      <c r="DT71" s="178" t="s">
        <v>283</v>
      </c>
      <c r="DU71" s="178" t="s">
        <v>330</v>
      </c>
      <c r="DV71" s="163"/>
      <c r="DW71" s="163"/>
      <c r="DX71" s="163"/>
      <c r="DY71" s="163"/>
      <c r="DZ71" s="163"/>
      <c r="EA71" s="163">
        <v>46950.0</v>
      </c>
      <c r="EB71" s="163">
        <v>35000.0</v>
      </c>
      <c r="EC71" s="228"/>
      <c r="ED71" s="163">
        <v>5000.0</v>
      </c>
      <c r="EE71" s="271">
        <v>43655.0</v>
      </c>
      <c r="EF71" s="163">
        <v>6950.0</v>
      </c>
      <c r="EG71" s="163" t="s">
        <v>405</v>
      </c>
      <c r="EH71" s="228"/>
      <c r="EI71" s="228"/>
      <c r="EJ71" s="228"/>
      <c r="EK71" s="228"/>
      <c r="EL71" s="163">
        <v>0.0</v>
      </c>
      <c r="EM71" s="228"/>
      <c r="EN71" s="163"/>
      <c r="EO71" s="257">
        <f t="shared" si="23"/>
        <v>0</v>
      </c>
      <c r="EP71" s="163" t="s">
        <v>553</v>
      </c>
      <c r="EQ71" s="229">
        <v>43724.0</v>
      </c>
      <c r="ER71" s="161" t="s">
        <v>585</v>
      </c>
      <c r="ES71" s="161">
        <v>5.0</v>
      </c>
      <c r="ET71" s="161" t="s">
        <v>265</v>
      </c>
      <c r="EU71" s="161" t="s">
        <v>573</v>
      </c>
      <c r="EV71" s="230"/>
      <c r="EW71" s="230"/>
      <c r="EX71" s="230"/>
      <c r="EY71" s="230"/>
      <c r="EZ71" s="161">
        <v>18500.0</v>
      </c>
      <c r="FA71" s="161">
        <v>18500.0</v>
      </c>
      <c r="FB71" s="230"/>
      <c r="FC71" s="230"/>
      <c r="FD71" s="192"/>
      <c r="FE71" s="192"/>
      <c r="FF71" s="230"/>
      <c r="FG71" s="161" t="s">
        <v>273</v>
      </c>
      <c r="FH71" s="192"/>
      <c r="FI71" s="192"/>
      <c r="FJ71" s="192"/>
      <c r="FK71" s="192"/>
      <c r="FL71" s="192"/>
      <c r="FM71" s="192"/>
      <c r="FN71" s="192"/>
      <c r="FO71" s="230"/>
      <c r="FP71" s="230"/>
      <c r="FQ71" s="230"/>
      <c r="FR71" s="230"/>
    </row>
    <row r="72">
      <c r="A72" s="101" t="s">
        <v>22</v>
      </c>
      <c r="B72" s="153">
        <v>43715.0</v>
      </c>
      <c r="C72" s="220">
        <v>43724.0</v>
      </c>
      <c r="D72" s="33" t="s">
        <v>57</v>
      </c>
      <c r="E72" s="104">
        <f t="shared" si="1"/>
        <v>36</v>
      </c>
      <c r="F72" s="104">
        <f t="shared" si="2"/>
        <v>18</v>
      </c>
      <c r="G72" s="104" t="str">
        <f t="shared" si="3"/>
        <v>Haddi Powder</v>
      </c>
      <c r="H72" s="104" t="str">
        <f t="shared" si="4"/>
        <v>Anees Broker</v>
      </c>
      <c r="I72" s="105" t="s">
        <v>254</v>
      </c>
      <c r="J72" s="106">
        <v>623.0</v>
      </c>
      <c r="K72" s="106">
        <v>65420.0</v>
      </c>
      <c r="L72" s="19"/>
      <c r="M72" s="19"/>
      <c r="N72" s="19"/>
      <c r="O72" s="107">
        <v>7000.0</v>
      </c>
      <c r="P72" s="107">
        <v>1500.0</v>
      </c>
      <c r="Q72" s="107">
        <v>3000.0</v>
      </c>
      <c r="R72" s="148">
        <v>100000.0</v>
      </c>
      <c r="S72" s="109"/>
      <c r="T72" s="109"/>
      <c r="U72" s="110">
        <v>800.0</v>
      </c>
      <c r="V72" s="110">
        <v>3900.0</v>
      </c>
      <c r="W72" s="110">
        <v>3500.0</v>
      </c>
      <c r="X72" s="110"/>
      <c r="Y72" s="110" t="s">
        <v>342</v>
      </c>
      <c r="Z72" s="110">
        <v>1000.0</v>
      </c>
      <c r="AA72" s="110">
        <v>500.0</v>
      </c>
      <c r="AB72" s="110" t="s">
        <v>400</v>
      </c>
      <c r="AC72" s="110">
        <v>3000.0</v>
      </c>
      <c r="AD72" s="110" t="s">
        <v>586</v>
      </c>
      <c r="AE72" s="110">
        <v>350.0</v>
      </c>
      <c r="AF72" s="109"/>
      <c r="AG72" s="109"/>
      <c r="AH72" s="197" t="s">
        <v>587</v>
      </c>
      <c r="AI72" s="122">
        <v>14000.0</v>
      </c>
      <c r="AJ72" s="113"/>
      <c r="AK72" s="133"/>
      <c r="AL72" s="133"/>
      <c r="AM72" s="113"/>
      <c r="AN72" s="109"/>
      <c r="AO72" s="109"/>
      <c r="AP72" s="113"/>
      <c r="AQ72" s="133"/>
      <c r="AR72" s="133"/>
      <c r="AS72" s="113"/>
      <c r="AT72" s="234"/>
      <c r="AU72" s="234"/>
      <c r="AV72" s="234"/>
      <c r="AW72" s="234"/>
      <c r="AX72" s="234"/>
      <c r="AY72" s="188"/>
      <c r="AZ72" s="188"/>
      <c r="BA72" s="188"/>
      <c r="BB72" s="188"/>
      <c r="BC72" s="188"/>
      <c r="BD72" s="188"/>
      <c r="BE72" s="188"/>
      <c r="BF72" s="180"/>
      <c r="BG72" s="181"/>
      <c r="BH72" s="256"/>
      <c r="BI72" s="120">
        <v>22250.0</v>
      </c>
      <c r="BJ72" s="270">
        <f>Q72+R72+T72+V72+W72+Z72+AC72+AE72+AG72+AI72+AL72+AO72+AR72+BI72+BG72+X72+U72</f>
        <v>151800</v>
      </c>
      <c r="BK72" s="122">
        <v>30000.0</v>
      </c>
      <c r="BL72" s="240">
        <v>157000.0</v>
      </c>
      <c r="BM72" s="124">
        <f t="shared" si="6"/>
        <v>148000</v>
      </c>
      <c r="BN72" s="125" t="s">
        <v>47</v>
      </c>
      <c r="BO72" s="126">
        <f t="shared" ref="BO72:BO73" si="37">IF(BN72="PAY",BK72+BL72,BK72)</f>
        <v>187000</v>
      </c>
      <c r="BP72" s="110">
        <v>38100.0</v>
      </c>
      <c r="BQ72" s="124">
        <v>35000.0</v>
      </c>
      <c r="BR72" s="125" t="s">
        <v>47</v>
      </c>
      <c r="BS72" s="126">
        <f t="shared" ref="BS72:BS73" si="38">IF(BR72="PAY",BO72+BP72,BO72)</f>
        <v>225100</v>
      </c>
      <c r="BT72" s="128">
        <f t="shared" si="10"/>
        <v>21000</v>
      </c>
      <c r="BU72" s="125" t="s">
        <v>59</v>
      </c>
      <c r="BV72" s="129">
        <f t="shared" si="11"/>
        <v>225100</v>
      </c>
      <c r="BW72" s="235"/>
      <c r="BX72" s="131">
        <f t="shared" si="12"/>
        <v>0</v>
      </c>
      <c r="BY72" s="131">
        <f t="shared" si="13"/>
        <v>0</v>
      </c>
      <c r="BZ72" s="131">
        <v>0.0</v>
      </c>
      <c r="CA72" s="132" t="str">
        <f t="shared" si="15"/>
        <v/>
      </c>
      <c r="CB72" s="109"/>
      <c r="CC72" s="109"/>
      <c r="CD72" s="110" t="s">
        <v>247</v>
      </c>
      <c r="CE72" s="110">
        <v>300.0</v>
      </c>
      <c r="CF72" s="133">
        <f t="shared" ref="CF72:CF259" si="39">CC72+BW72+BV72</f>
        <v>225100</v>
      </c>
      <c r="CG72" s="133">
        <f t="shared" ref="CG72:CG125" si="40">CF72-BJ72-CE72</f>
        <v>73000</v>
      </c>
      <c r="CH72" s="119">
        <f t="shared" ref="CH72:CH125" si="41">CG72-30000</f>
        <v>43000</v>
      </c>
      <c r="CI72" s="109"/>
      <c r="CJ72" s="109"/>
      <c r="CK72" s="109"/>
      <c r="CL72" s="183"/>
      <c r="CM72" s="182"/>
      <c r="CN72" s="135">
        <f t="shared" si="19"/>
        <v>204000</v>
      </c>
      <c r="CO72" s="135">
        <f t="shared" si="20"/>
        <v>121420</v>
      </c>
      <c r="CP72" s="136">
        <f t="shared" si="21"/>
        <v>82580</v>
      </c>
      <c r="CQ72" s="137">
        <v>43715.0</v>
      </c>
      <c r="CR72" s="138" t="s">
        <v>260</v>
      </c>
      <c r="CS72" s="138">
        <v>30.0</v>
      </c>
      <c r="CT72" s="139" t="s">
        <v>344</v>
      </c>
      <c r="CU72" s="154" t="s">
        <v>313</v>
      </c>
      <c r="CV72" s="214"/>
      <c r="CW72" s="214"/>
      <c r="CX72" s="214"/>
      <c r="CY72" s="214"/>
      <c r="CZ72" s="214"/>
      <c r="DA72" s="140">
        <v>157000.0</v>
      </c>
      <c r="DB72" s="226"/>
      <c r="DC72" s="140">
        <v>148000.0</v>
      </c>
      <c r="DD72" s="140">
        <v>500.0</v>
      </c>
      <c r="DE72" s="140">
        <v>7700.0</v>
      </c>
      <c r="DF72" s="214"/>
      <c r="DG72" s="140">
        <v>300.0</v>
      </c>
      <c r="DH72" s="140">
        <v>500.0</v>
      </c>
      <c r="DI72" s="226"/>
      <c r="DJ72" s="226"/>
      <c r="DK72" s="214"/>
      <c r="DL72" s="214"/>
      <c r="DM72" s="214"/>
      <c r="DN72" s="214"/>
      <c r="DO72" s="141">
        <f t="shared" si="22"/>
        <v>0</v>
      </c>
      <c r="DP72" s="138" t="s">
        <v>161</v>
      </c>
      <c r="DQ72" s="251">
        <v>43716.0</v>
      </c>
      <c r="DR72" s="163">
        <v>6.0</v>
      </c>
      <c r="DS72" s="163">
        <v>6.0</v>
      </c>
      <c r="DT72" s="178" t="s">
        <v>283</v>
      </c>
      <c r="DU72" s="178" t="s">
        <v>330</v>
      </c>
      <c r="DV72" s="163"/>
      <c r="DW72" s="163"/>
      <c r="DX72" s="163"/>
      <c r="DY72" s="163"/>
      <c r="DZ72" s="163"/>
      <c r="EA72" s="163">
        <v>38100.0</v>
      </c>
      <c r="EB72" s="163">
        <v>35000.0</v>
      </c>
      <c r="EC72" s="228"/>
      <c r="ED72" s="163">
        <v>3000.0</v>
      </c>
      <c r="EE72" s="228"/>
      <c r="EF72" s="163">
        <v>100.0</v>
      </c>
      <c r="EG72" s="163" t="s">
        <v>553</v>
      </c>
      <c r="EH72" s="228"/>
      <c r="EI72" s="228"/>
      <c r="EJ72" s="228"/>
      <c r="EK72" s="228"/>
      <c r="EL72" s="163">
        <v>0.0</v>
      </c>
      <c r="EM72" s="228"/>
      <c r="EN72" s="163"/>
      <c r="EO72" s="257">
        <f t="shared" si="23"/>
        <v>0</v>
      </c>
      <c r="EP72" s="163" t="s">
        <v>553</v>
      </c>
      <c r="EQ72" s="229">
        <v>43724.0</v>
      </c>
      <c r="ER72" s="161" t="s">
        <v>588</v>
      </c>
      <c r="ES72" s="161">
        <v>18.0</v>
      </c>
      <c r="ET72" s="161" t="s">
        <v>265</v>
      </c>
      <c r="EU72" s="161" t="s">
        <v>326</v>
      </c>
      <c r="EV72" s="239"/>
      <c r="EW72" s="239"/>
      <c r="EX72" s="239"/>
      <c r="EY72" s="239"/>
      <c r="EZ72" s="161">
        <v>21300.0</v>
      </c>
      <c r="FA72" s="272">
        <v>21000.0</v>
      </c>
      <c r="FB72" s="239"/>
      <c r="FC72" s="239"/>
      <c r="FD72" s="192"/>
      <c r="FE72" s="161">
        <v>300.0</v>
      </c>
      <c r="FF72" s="239"/>
      <c r="FG72" s="161" t="s">
        <v>0</v>
      </c>
      <c r="FH72" s="192"/>
      <c r="FI72" s="192"/>
      <c r="FJ72" s="192"/>
      <c r="FK72" s="192"/>
      <c r="FL72" s="192"/>
      <c r="FM72" s="192"/>
      <c r="FN72" s="192"/>
      <c r="FO72" s="239"/>
      <c r="FP72" s="239"/>
      <c r="FQ72" s="239"/>
      <c r="FR72" s="239"/>
    </row>
    <row r="73">
      <c r="A73" s="101" t="s">
        <v>444</v>
      </c>
      <c r="B73" s="153">
        <v>43715.0</v>
      </c>
      <c r="C73" s="220">
        <v>43725.0</v>
      </c>
      <c r="D73" s="33" t="s">
        <v>57</v>
      </c>
      <c r="E73" s="104">
        <f t="shared" si="1"/>
        <v>23</v>
      </c>
      <c r="F73" s="104">
        <f t="shared" si="2"/>
        <v>16</v>
      </c>
      <c r="G73" s="104" t="str">
        <f t="shared" si="3"/>
        <v>Tiles</v>
      </c>
      <c r="H73" s="104" t="str">
        <f t="shared" si="4"/>
        <v>Gujranawala Broker</v>
      </c>
      <c r="I73" s="105" t="s">
        <v>254</v>
      </c>
      <c r="J73" s="106">
        <v>500.0</v>
      </c>
      <c r="K73" s="106">
        <v>52500.0</v>
      </c>
      <c r="L73" s="19"/>
      <c r="M73" s="19"/>
      <c r="N73" s="19"/>
      <c r="O73" s="107">
        <v>7000.0</v>
      </c>
      <c r="P73" s="107">
        <v>1500.0</v>
      </c>
      <c r="Q73" s="107">
        <v>3000.0</v>
      </c>
      <c r="R73" s="148">
        <v>148000.0</v>
      </c>
      <c r="S73" s="109"/>
      <c r="T73" s="109"/>
      <c r="U73" s="109"/>
      <c r="V73" s="110">
        <v>1900.0</v>
      </c>
      <c r="W73" s="110">
        <v>5700.0</v>
      </c>
      <c r="X73" s="110"/>
      <c r="Y73" s="109"/>
      <c r="Z73" s="109"/>
      <c r="AA73" s="109"/>
      <c r="AB73" s="109"/>
      <c r="AC73" s="109"/>
      <c r="AD73" s="110" t="s">
        <v>589</v>
      </c>
      <c r="AE73" s="110">
        <v>800.0</v>
      </c>
      <c r="AF73" s="110" t="s">
        <v>276</v>
      </c>
      <c r="AG73" s="110">
        <v>1000.0</v>
      </c>
      <c r="AH73" s="197" t="s">
        <v>590</v>
      </c>
      <c r="AI73" s="133"/>
      <c r="AJ73" s="160">
        <v>14000.0</v>
      </c>
      <c r="AK73" s="133"/>
      <c r="AL73" s="133"/>
      <c r="AM73" s="113"/>
      <c r="AN73" s="109"/>
      <c r="AO73" s="109"/>
      <c r="AP73" s="113"/>
      <c r="AQ73" s="133"/>
      <c r="AR73" s="133"/>
      <c r="AS73" s="113"/>
      <c r="AT73" s="234"/>
      <c r="AU73" s="234"/>
      <c r="AV73" s="234"/>
      <c r="AW73" s="234"/>
      <c r="AX73" s="234"/>
      <c r="AY73" s="188"/>
      <c r="AZ73" s="188"/>
      <c r="BA73" s="188"/>
      <c r="BB73" s="188"/>
      <c r="BC73" s="188"/>
      <c r="BD73" s="188"/>
      <c r="BE73" s="188"/>
      <c r="BF73" s="180"/>
      <c r="BG73" s="181"/>
      <c r="BH73" s="182"/>
      <c r="BI73" s="120">
        <v>22600.0</v>
      </c>
      <c r="BJ73" s="121">
        <f>Q73+R73+T73+V73+W73+Z73+AC73+AE73+AG73+AI73+AL73+AO73+AR73+BI73+U73+S73+T73</f>
        <v>183000</v>
      </c>
      <c r="BK73" s="122">
        <v>30000.0</v>
      </c>
      <c r="BL73" s="240">
        <v>140000.0</v>
      </c>
      <c r="BM73" s="124">
        <f t="shared" si="6"/>
        <v>141000</v>
      </c>
      <c r="BN73" s="125" t="s">
        <v>47</v>
      </c>
      <c r="BO73" s="126">
        <f t="shared" si="37"/>
        <v>170000</v>
      </c>
      <c r="BP73" s="110">
        <v>0.0</v>
      </c>
      <c r="BQ73" s="127" t="str">
        <f>EB73</f>
        <v/>
      </c>
      <c r="BR73" s="125" t="s">
        <v>47</v>
      </c>
      <c r="BS73" s="126">
        <f t="shared" si="38"/>
        <v>170000</v>
      </c>
      <c r="BT73" s="128">
        <f t="shared" si="10"/>
        <v>29000</v>
      </c>
      <c r="BU73" s="125" t="s">
        <v>47</v>
      </c>
      <c r="BV73" s="129">
        <f t="shared" si="11"/>
        <v>199000</v>
      </c>
      <c r="BW73" s="235"/>
      <c r="BX73" s="131">
        <f t="shared" si="12"/>
        <v>0</v>
      </c>
      <c r="BY73" s="131">
        <f t="shared" si="13"/>
        <v>0</v>
      </c>
      <c r="BZ73" s="237" t="str">
        <f>FK73</f>
        <v/>
      </c>
      <c r="CA73" s="132" t="str">
        <f t="shared" si="15"/>
        <v/>
      </c>
      <c r="CB73" s="109"/>
      <c r="CC73" s="109"/>
      <c r="CD73" s="109"/>
      <c r="CE73" s="109"/>
      <c r="CF73" s="133">
        <f t="shared" si="39"/>
        <v>199000</v>
      </c>
      <c r="CG73" s="133">
        <f t="shared" si="40"/>
        <v>16000</v>
      </c>
      <c r="CH73" s="119">
        <f t="shared" si="41"/>
        <v>-14000</v>
      </c>
      <c r="CI73" s="110">
        <v>14000.0</v>
      </c>
      <c r="CJ73" s="109"/>
      <c r="CK73" s="109"/>
      <c r="CL73" s="183"/>
      <c r="CM73" s="182"/>
      <c r="CN73" s="135">
        <f t="shared" si="19"/>
        <v>170000</v>
      </c>
      <c r="CO73" s="135">
        <f t="shared" si="20"/>
        <v>110000</v>
      </c>
      <c r="CP73" s="136">
        <f t="shared" si="21"/>
        <v>60000</v>
      </c>
      <c r="CQ73" s="137">
        <v>43715.0</v>
      </c>
      <c r="CR73" s="138" t="s">
        <v>260</v>
      </c>
      <c r="CS73" s="138">
        <v>23.0</v>
      </c>
      <c r="CT73" s="139" t="s">
        <v>344</v>
      </c>
      <c r="CU73" s="154" t="s">
        <v>313</v>
      </c>
      <c r="CV73" s="214"/>
      <c r="CW73" s="214"/>
      <c r="CX73" s="214"/>
      <c r="CY73" s="214"/>
      <c r="CZ73" s="214"/>
      <c r="DA73" s="140">
        <v>141000.0</v>
      </c>
      <c r="DB73" s="226"/>
      <c r="DC73" s="140">
        <v>141000.0</v>
      </c>
      <c r="DD73" s="226"/>
      <c r="DE73" s="226"/>
      <c r="DF73" s="214"/>
      <c r="DG73" s="226"/>
      <c r="DH73" s="226"/>
      <c r="DI73" s="226"/>
      <c r="DJ73" s="226"/>
      <c r="DK73" s="214"/>
      <c r="DL73" s="214"/>
      <c r="DM73" s="214"/>
      <c r="DN73" s="214"/>
      <c r="DO73" s="141">
        <f t="shared" si="22"/>
        <v>0</v>
      </c>
      <c r="DP73" s="138" t="s">
        <v>161</v>
      </c>
      <c r="DQ73" s="238"/>
      <c r="DR73" s="228"/>
      <c r="DS73" s="228"/>
      <c r="DT73" s="228"/>
      <c r="DU73" s="228"/>
      <c r="DV73" s="228"/>
      <c r="DW73" s="228"/>
      <c r="DX73" s="228"/>
      <c r="DY73" s="228"/>
      <c r="DZ73" s="228"/>
      <c r="EA73" s="228"/>
      <c r="EB73" s="228"/>
      <c r="EC73" s="228"/>
      <c r="ED73" s="228"/>
      <c r="EE73" s="228"/>
      <c r="EF73" s="228"/>
      <c r="EG73" s="228"/>
      <c r="EH73" s="228"/>
      <c r="EI73" s="228"/>
      <c r="EJ73" s="228"/>
      <c r="EK73" s="228"/>
      <c r="EL73" s="163">
        <v>0.0</v>
      </c>
      <c r="EM73" s="228"/>
      <c r="EN73" s="228"/>
      <c r="EO73" s="257">
        <f t="shared" si="23"/>
        <v>0</v>
      </c>
      <c r="EP73" s="228"/>
      <c r="EQ73" s="229">
        <v>43724.0</v>
      </c>
      <c r="ER73" s="161" t="s">
        <v>491</v>
      </c>
      <c r="ES73" s="161">
        <v>16.0</v>
      </c>
      <c r="ET73" s="161" t="s">
        <v>265</v>
      </c>
      <c r="EU73" s="161" t="s">
        <v>293</v>
      </c>
      <c r="EV73" s="239"/>
      <c r="EW73" s="239"/>
      <c r="EX73" s="239"/>
      <c r="EY73" s="239"/>
      <c r="EZ73" s="161">
        <v>29000.0</v>
      </c>
      <c r="FA73" s="161">
        <v>29000.0</v>
      </c>
      <c r="FB73" s="239"/>
      <c r="FC73" s="239"/>
      <c r="FD73" s="192"/>
      <c r="FE73" s="192"/>
      <c r="FF73" s="239"/>
      <c r="FG73" s="161" t="s">
        <v>273</v>
      </c>
      <c r="FH73" s="192"/>
      <c r="FI73" s="192"/>
      <c r="FJ73" s="192"/>
      <c r="FK73" s="192"/>
      <c r="FL73" s="192"/>
      <c r="FM73" s="192"/>
      <c r="FN73" s="192"/>
      <c r="FO73" s="239"/>
      <c r="FP73" s="239"/>
      <c r="FQ73" s="239"/>
      <c r="FR73" s="239"/>
    </row>
    <row r="74">
      <c r="A74" s="101" t="s">
        <v>42</v>
      </c>
      <c r="B74" s="153">
        <v>43715.0</v>
      </c>
      <c r="C74" s="220">
        <v>43727.0</v>
      </c>
      <c r="D74" s="33" t="s">
        <v>57</v>
      </c>
      <c r="E74" s="104">
        <f t="shared" si="1"/>
        <v>23</v>
      </c>
      <c r="F74" s="104">
        <f t="shared" si="2"/>
        <v>6</v>
      </c>
      <c r="G74" s="104" t="str">
        <f t="shared" si="3"/>
        <v>Toilet</v>
      </c>
      <c r="H74" s="104" t="str">
        <f t="shared" si="4"/>
        <v>Gujranawala Broker</v>
      </c>
      <c r="I74" s="105" t="s">
        <v>254</v>
      </c>
      <c r="J74" s="106">
        <v>527.0</v>
      </c>
      <c r="K74" s="106">
        <v>55340.0</v>
      </c>
      <c r="L74" s="19"/>
      <c r="M74" s="19"/>
      <c r="N74" s="19"/>
      <c r="O74" s="107">
        <v>7000.0</v>
      </c>
      <c r="P74" s="107">
        <v>1500.0</v>
      </c>
      <c r="Q74" s="107">
        <v>3000.0</v>
      </c>
      <c r="R74" s="148">
        <v>140000.0</v>
      </c>
      <c r="S74" s="109"/>
      <c r="T74" s="109"/>
      <c r="U74" s="109"/>
      <c r="V74" s="110">
        <v>950.0</v>
      </c>
      <c r="W74" s="110">
        <v>500.0</v>
      </c>
      <c r="X74" s="110"/>
      <c r="Y74" s="110" t="s">
        <v>591</v>
      </c>
      <c r="Z74" s="110">
        <v>1000.0</v>
      </c>
      <c r="AA74" s="110">
        <v>500.0</v>
      </c>
      <c r="AB74" s="109"/>
      <c r="AC74" s="109"/>
      <c r="AD74" s="110" t="s">
        <v>311</v>
      </c>
      <c r="AE74" s="110">
        <v>1000.0</v>
      </c>
      <c r="AF74" s="110" t="s">
        <v>592</v>
      </c>
      <c r="AG74" s="110">
        <v>7050.0</v>
      </c>
      <c r="AH74" s="197" t="s">
        <v>593</v>
      </c>
      <c r="AI74" s="122">
        <v>22000.0</v>
      </c>
      <c r="AJ74" s="113"/>
      <c r="AK74" s="197" t="s">
        <v>594</v>
      </c>
      <c r="AL74" s="122">
        <v>2000.0</v>
      </c>
      <c r="AM74" s="113"/>
      <c r="AN74" s="109"/>
      <c r="AO74" s="109"/>
      <c r="AP74" s="113"/>
      <c r="AQ74" s="133"/>
      <c r="AR74" s="133"/>
      <c r="AS74" s="113"/>
      <c r="AT74" s="255">
        <v>43808.0</v>
      </c>
      <c r="AU74" s="247">
        <v>1000.0</v>
      </c>
      <c r="AV74" s="234"/>
      <c r="AW74" s="234"/>
      <c r="AX74" s="234"/>
      <c r="AY74" s="188"/>
      <c r="AZ74" s="188"/>
      <c r="BA74" s="188"/>
      <c r="BB74" s="188"/>
      <c r="BC74" s="188"/>
      <c r="BD74" s="188"/>
      <c r="BE74" s="188"/>
      <c r="BF74" s="180"/>
      <c r="BG74" s="181"/>
      <c r="BH74" s="182"/>
      <c r="BI74" s="120">
        <v>24500.0</v>
      </c>
      <c r="BJ74" s="121">
        <f>Q74+R74+T74+V74+W74+Z74+AC74+AE74+AG74+AI74+AL74+AO74+AR74+BI74+U74+S74+X74</f>
        <v>202000</v>
      </c>
      <c r="BK74" s="122">
        <v>30000.0</v>
      </c>
      <c r="BL74" s="240">
        <v>140000.0</v>
      </c>
      <c r="BM74" s="124">
        <f t="shared" si="6"/>
        <v>141000</v>
      </c>
      <c r="BN74" s="125" t="s">
        <v>47</v>
      </c>
      <c r="BO74" s="110">
        <v>170000.0</v>
      </c>
      <c r="BP74" s="110">
        <v>0.0</v>
      </c>
      <c r="BQ74" s="124">
        <v>0.0</v>
      </c>
      <c r="BR74" s="110" t="s">
        <v>47</v>
      </c>
      <c r="BS74" s="110">
        <v>170000.0</v>
      </c>
      <c r="BT74" s="128">
        <f t="shared" si="10"/>
        <v>21000</v>
      </c>
      <c r="BU74" s="110" t="s">
        <v>47</v>
      </c>
      <c r="BV74" s="129">
        <f t="shared" si="11"/>
        <v>191000</v>
      </c>
      <c r="BW74" s="236">
        <v>32000.0</v>
      </c>
      <c r="BX74" s="131">
        <f t="shared" si="12"/>
        <v>0</v>
      </c>
      <c r="BY74" s="131">
        <f t="shared" si="13"/>
        <v>0</v>
      </c>
      <c r="BZ74" s="131">
        <v>0.0</v>
      </c>
      <c r="CA74" s="132" t="str">
        <f t="shared" si="15"/>
        <v/>
      </c>
      <c r="CB74" s="110" t="s">
        <v>595</v>
      </c>
      <c r="CC74" s="110">
        <v>15000.0</v>
      </c>
      <c r="CD74" s="109"/>
      <c r="CE74" s="109"/>
      <c r="CF74" s="133">
        <f t="shared" si="39"/>
        <v>238000</v>
      </c>
      <c r="CG74" s="133">
        <f t="shared" si="40"/>
        <v>36000</v>
      </c>
      <c r="CH74" s="119">
        <f t="shared" si="41"/>
        <v>6000</v>
      </c>
      <c r="CI74" s="109"/>
      <c r="CJ74" s="109"/>
      <c r="CK74" s="109"/>
      <c r="CL74" s="183"/>
      <c r="CM74" s="182"/>
      <c r="CN74" s="135">
        <f t="shared" si="19"/>
        <v>162000</v>
      </c>
      <c r="CO74" s="135">
        <f t="shared" si="20"/>
        <v>125340</v>
      </c>
      <c r="CP74" s="136">
        <f t="shared" si="21"/>
        <v>36660</v>
      </c>
      <c r="CQ74" s="137">
        <v>43715.0</v>
      </c>
      <c r="CR74" s="138" t="s">
        <v>260</v>
      </c>
      <c r="CS74" s="138">
        <v>23.0</v>
      </c>
      <c r="CT74" s="139" t="s">
        <v>344</v>
      </c>
      <c r="CU74" s="154" t="s">
        <v>313</v>
      </c>
      <c r="CV74" s="214"/>
      <c r="CW74" s="214"/>
      <c r="CX74" s="214"/>
      <c r="CY74" s="214"/>
      <c r="CZ74" s="214"/>
      <c r="DA74" s="140">
        <v>141000.0</v>
      </c>
      <c r="DB74" s="226"/>
      <c r="DC74" s="140">
        <v>141000.0</v>
      </c>
      <c r="DD74" s="226"/>
      <c r="DE74" s="226"/>
      <c r="DF74" s="214"/>
      <c r="DG74" s="226"/>
      <c r="DH74" s="226"/>
      <c r="DI74" s="226"/>
      <c r="DJ74" s="226"/>
      <c r="DK74" s="214"/>
      <c r="DL74" s="214"/>
      <c r="DM74" s="214"/>
      <c r="DN74" s="214"/>
      <c r="DO74" s="141">
        <f t="shared" si="22"/>
        <v>0</v>
      </c>
      <c r="DP74" s="138" t="s">
        <v>161</v>
      </c>
      <c r="DQ74" s="238"/>
      <c r="DR74" s="228"/>
      <c r="DS74" s="228"/>
      <c r="DT74" s="228"/>
      <c r="DU74" s="228"/>
      <c r="DV74" s="228"/>
      <c r="DW74" s="228"/>
      <c r="DX74" s="228"/>
      <c r="DY74" s="228"/>
      <c r="DZ74" s="228"/>
      <c r="EA74" s="228"/>
      <c r="EB74" s="228"/>
      <c r="EC74" s="228"/>
      <c r="ED74" s="228"/>
      <c r="EE74" s="228"/>
      <c r="EF74" s="228"/>
      <c r="EG74" s="228"/>
      <c r="EH74" s="228"/>
      <c r="EI74" s="228"/>
      <c r="EJ74" s="228"/>
      <c r="EK74" s="228"/>
      <c r="EL74" s="163">
        <v>0.0</v>
      </c>
      <c r="EM74" s="228"/>
      <c r="EN74" s="228"/>
      <c r="EO74" s="257">
        <f t="shared" si="23"/>
        <v>0</v>
      </c>
      <c r="EP74" s="228"/>
      <c r="EQ74" s="229">
        <v>43727.0</v>
      </c>
      <c r="ER74" s="161" t="s">
        <v>596</v>
      </c>
      <c r="ES74" s="161">
        <v>6.0</v>
      </c>
      <c r="ET74" s="161" t="s">
        <v>597</v>
      </c>
      <c r="EU74" s="161" t="s">
        <v>293</v>
      </c>
      <c r="EV74" s="239"/>
      <c r="EW74" s="239"/>
      <c r="EX74" s="239"/>
      <c r="EY74" s="239"/>
      <c r="EZ74" s="161">
        <v>36000.0</v>
      </c>
      <c r="FA74" s="161">
        <v>21000.0</v>
      </c>
      <c r="FB74" s="239"/>
      <c r="FC74" s="239"/>
      <c r="FD74" s="192"/>
      <c r="FE74" s="192"/>
      <c r="FF74" s="239"/>
      <c r="FG74" s="161" t="s">
        <v>598</v>
      </c>
      <c r="FH74" s="192"/>
      <c r="FI74" s="192"/>
      <c r="FJ74" s="192"/>
      <c r="FK74" s="192"/>
      <c r="FL74" s="192"/>
      <c r="FM74" s="192"/>
      <c r="FN74" s="161">
        <v>15000.0</v>
      </c>
      <c r="FO74" s="239"/>
      <c r="FP74" s="239"/>
      <c r="FQ74" s="239"/>
      <c r="FR74" s="239"/>
    </row>
    <row r="75">
      <c r="A75" s="101" t="s">
        <v>38</v>
      </c>
      <c r="B75" s="153">
        <v>43715.0</v>
      </c>
      <c r="C75" s="220">
        <v>43725.0</v>
      </c>
      <c r="D75" s="33" t="s">
        <v>57</v>
      </c>
      <c r="E75" s="104">
        <f t="shared" si="1"/>
        <v>23</v>
      </c>
      <c r="F75" s="104">
        <f t="shared" si="2"/>
        <v>9</v>
      </c>
      <c r="G75" s="104" t="str">
        <f t="shared" si="3"/>
        <v>Spare Parts</v>
      </c>
      <c r="H75" s="104" t="str">
        <f t="shared" si="4"/>
        <v>Hakim</v>
      </c>
      <c r="I75" s="105" t="s">
        <v>254</v>
      </c>
      <c r="J75" s="106">
        <v>560.0</v>
      </c>
      <c r="K75" s="106">
        <v>58810.0</v>
      </c>
      <c r="L75" s="19"/>
      <c r="M75" s="19"/>
      <c r="N75" s="19"/>
      <c r="O75" s="107">
        <v>7000.0</v>
      </c>
      <c r="P75" s="107">
        <v>1500.0</v>
      </c>
      <c r="Q75" s="107">
        <v>3000.0</v>
      </c>
      <c r="R75" s="148">
        <v>100000.0</v>
      </c>
      <c r="S75" s="109"/>
      <c r="T75" s="109"/>
      <c r="U75" s="109"/>
      <c r="V75" s="109"/>
      <c r="W75" s="110">
        <v>3700.0</v>
      </c>
      <c r="X75" s="110"/>
      <c r="Y75" s="110" t="s">
        <v>142</v>
      </c>
      <c r="Z75" s="110">
        <v>500.0</v>
      </c>
      <c r="AA75" s="110">
        <v>500.0</v>
      </c>
      <c r="AB75" s="109"/>
      <c r="AC75" s="109"/>
      <c r="AD75" s="110" t="s">
        <v>311</v>
      </c>
      <c r="AE75" s="110">
        <v>500.0</v>
      </c>
      <c r="AF75" s="109"/>
      <c r="AG75" s="109"/>
      <c r="AH75" s="133"/>
      <c r="AI75" s="133"/>
      <c r="AJ75" s="113"/>
      <c r="AK75" s="197" t="s">
        <v>599</v>
      </c>
      <c r="AL75" s="122">
        <v>1000.0</v>
      </c>
      <c r="AM75" s="113"/>
      <c r="AN75" s="109"/>
      <c r="AO75" s="109"/>
      <c r="AP75" s="113"/>
      <c r="AQ75" s="197" t="s">
        <v>600</v>
      </c>
      <c r="AR75" s="122">
        <v>13100.0</v>
      </c>
      <c r="AS75" s="113"/>
      <c r="AT75" s="234"/>
      <c r="AU75" s="234"/>
      <c r="AV75" s="234"/>
      <c r="AW75" s="234"/>
      <c r="AX75" s="234"/>
      <c r="AY75" s="188"/>
      <c r="AZ75" s="188"/>
      <c r="BA75" s="188"/>
      <c r="BB75" s="188"/>
      <c r="BC75" s="189"/>
      <c r="BD75" s="252">
        <v>43655.0</v>
      </c>
      <c r="BE75" s="189">
        <v>4000.0</v>
      </c>
      <c r="BF75" s="180"/>
      <c r="BG75" s="181"/>
      <c r="BH75" s="182"/>
      <c r="BI75" s="120">
        <v>22200.0</v>
      </c>
      <c r="BJ75" s="186">
        <f>Q75+R75+T75+V75+W75+Z75+AC75+AE75+AG75+AI75+AL75+AO75+AR75+BI75+U75+X75</f>
        <v>144000</v>
      </c>
      <c r="BK75" s="122">
        <v>30000.0</v>
      </c>
      <c r="BL75" s="240">
        <v>140000.0</v>
      </c>
      <c r="BM75" s="124">
        <f t="shared" si="6"/>
        <v>141000</v>
      </c>
      <c r="BN75" s="125" t="s">
        <v>47</v>
      </c>
      <c r="BO75" s="126">
        <f t="shared" ref="BO75:BO76" si="42">IF(BN75="PAY",BK75+BL75,BK75)</f>
        <v>170000</v>
      </c>
      <c r="BP75" s="119"/>
      <c r="BQ75" s="127" t="str">
        <f t="shared" ref="BQ75:BQ76" si="43">EB75</f>
        <v/>
      </c>
      <c r="BR75" s="125" t="s">
        <v>47</v>
      </c>
      <c r="BS75" s="126">
        <f t="shared" ref="BS75:BS76" si="44">IF(BR75="PAY",BO75+BP75,BO75)</f>
        <v>170000</v>
      </c>
      <c r="BT75" s="128">
        <f t="shared" si="10"/>
        <v>17000</v>
      </c>
      <c r="BU75" s="125" t="s">
        <v>59</v>
      </c>
      <c r="BV75" s="129">
        <f t="shared" si="11"/>
        <v>170000</v>
      </c>
      <c r="BW75" s="235"/>
      <c r="BX75" s="131">
        <f t="shared" si="12"/>
        <v>0</v>
      </c>
      <c r="BY75" s="131">
        <f t="shared" si="13"/>
        <v>0</v>
      </c>
      <c r="BZ75" s="237" t="str">
        <f t="shared" ref="BZ75:BZ76" si="45">FK75</f>
        <v/>
      </c>
      <c r="CA75" s="132" t="str">
        <f t="shared" si="15"/>
        <v/>
      </c>
      <c r="CB75" s="119"/>
      <c r="CC75" s="119"/>
      <c r="CD75" s="119"/>
      <c r="CE75" s="119"/>
      <c r="CF75" s="133">
        <f t="shared" si="39"/>
        <v>170000</v>
      </c>
      <c r="CG75" s="133">
        <f t="shared" si="40"/>
        <v>26000</v>
      </c>
      <c r="CH75" s="119">
        <f t="shared" si="41"/>
        <v>-4000</v>
      </c>
      <c r="CI75" s="109"/>
      <c r="CJ75" s="109"/>
      <c r="CK75" s="109"/>
      <c r="CL75" s="190">
        <v>8000.0</v>
      </c>
      <c r="CM75" s="182"/>
      <c r="CN75" s="135">
        <f t="shared" si="19"/>
        <v>166000</v>
      </c>
      <c r="CO75" s="135">
        <f t="shared" si="20"/>
        <v>115310</v>
      </c>
      <c r="CP75" s="136">
        <f t="shared" si="21"/>
        <v>50690</v>
      </c>
      <c r="CQ75" s="137">
        <v>43715.0</v>
      </c>
      <c r="CR75" s="138" t="s">
        <v>260</v>
      </c>
      <c r="CS75" s="138">
        <v>23.0</v>
      </c>
      <c r="CT75" s="139" t="s">
        <v>344</v>
      </c>
      <c r="CU75" s="154" t="s">
        <v>313</v>
      </c>
      <c r="CV75" s="214"/>
      <c r="CW75" s="214"/>
      <c r="CX75" s="214"/>
      <c r="CY75" s="214"/>
      <c r="CZ75" s="214"/>
      <c r="DA75" s="140">
        <v>141000.0</v>
      </c>
      <c r="DB75" s="226"/>
      <c r="DC75" s="140">
        <v>141000.0</v>
      </c>
      <c r="DD75" s="226"/>
      <c r="DE75" s="226"/>
      <c r="DF75" s="214"/>
      <c r="DG75" s="226"/>
      <c r="DH75" s="226"/>
      <c r="DI75" s="226"/>
      <c r="DJ75" s="226"/>
      <c r="DK75" s="214"/>
      <c r="DL75" s="214"/>
      <c r="DM75" s="214"/>
      <c r="DN75" s="214"/>
      <c r="DO75" s="141">
        <f t="shared" si="22"/>
        <v>0</v>
      </c>
      <c r="DP75" s="138" t="s">
        <v>161</v>
      </c>
      <c r="DQ75" s="238"/>
      <c r="DR75" s="228"/>
      <c r="DS75" s="228"/>
      <c r="DT75" s="228"/>
      <c r="DU75" s="228"/>
      <c r="DV75" s="228"/>
      <c r="DW75" s="228"/>
      <c r="DX75" s="228"/>
      <c r="DY75" s="228"/>
      <c r="DZ75" s="228"/>
      <c r="EA75" s="228"/>
      <c r="EB75" s="228"/>
      <c r="EC75" s="228"/>
      <c r="ED75" s="228"/>
      <c r="EE75" s="228"/>
      <c r="EF75" s="228"/>
      <c r="EG75" s="228"/>
      <c r="EH75" s="228"/>
      <c r="EI75" s="228"/>
      <c r="EJ75" s="228"/>
      <c r="EK75" s="228"/>
      <c r="EL75" s="163">
        <v>0.0</v>
      </c>
      <c r="EM75" s="228"/>
      <c r="EN75" s="228"/>
      <c r="EO75" s="257">
        <f t="shared" si="23"/>
        <v>0</v>
      </c>
      <c r="EP75" s="228"/>
      <c r="EQ75" s="229">
        <v>43725.0</v>
      </c>
      <c r="ER75" s="161" t="s">
        <v>578</v>
      </c>
      <c r="ES75" s="161">
        <v>9.0</v>
      </c>
      <c r="ET75" s="161" t="s">
        <v>265</v>
      </c>
      <c r="EU75" s="161" t="s">
        <v>440</v>
      </c>
      <c r="EV75" s="230"/>
      <c r="EW75" s="230"/>
      <c r="EX75" s="230"/>
      <c r="EY75" s="230"/>
      <c r="EZ75" s="161">
        <v>15500.0</v>
      </c>
      <c r="FA75" s="161">
        <v>17000.0</v>
      </c>
      <c r="FB75" s="230"/>
      <c r="FC75" s="230"/>
      <c r="FD75" s="192"/>
      <c r="FE75" s="192"/>
      <c r="FF75" s="230"/>
      <c r="FG75" s="161" t="s">
        <v>0</v>
      </c>
      <c r="FH75" s="192"/>
      <c r="FI75" s="192"/>
      <c r="FJ75" s="192"/>
      <c r="FK75" s="192"/>
      <c r="FL75" s="192"/>
      <c r="FM75" s="192"/>
      <c r="FN75" s="192"/>
      <c r="FO75" s="230"/>
      <c r="FP75" s="230"/>
      <c r="FQ75" s="230"/>
      <c r="FR75" s="230"/>
    </row>
    <row r="76">
      <c r="A76" s="101" t="s">
        <v>35</v>
      </c>
      <c r="B76" s="153">
        <v>43716.0</v>
      </c>
      <c r="C76" s="220">
        <v>43724.0</v>
      </c>
      <c r="D76" s="33" t="s">
        <v>57</v>
      </c>
      <c r="E76" s="104">
        <f t="shared" si="1"/>
        <v>35.5</v>
      </c>
      <c r="F76" s="104">
        <f t="shared" si="2"/>
        <v>17.5</v>
      </c>
      <c r="G76" s="104" t="str">
        <f t="shared" si="3"/>
        <v>Paper</v>
      </c>
      <c r="H76" s="104" t="str">
        <f t="shared" si="4"/>
        <v>Asif</v>
      </c>
      <c r="I76" s="105" t="s">
        <v>254</v>
      </c>
      <c r="J76" s="106">
        <v>617.1</v>
      </c>
      <c r="K76" s="106">
        <v>64795.0</v>
      </c>
      <c r="L76" s="19"/>
      <c r="M76" s="19"/>
      <c r="N76" s="19"/>
      <c r="O76" s="107">
        <v>7000.0</v>
      </c>
      <c r="P76" s="107">
        <v>1500.0</v>
      </c>
      <c r="Q76" s="107">
        <v>3000.0</v>
      </c>
      <c r="R76" s="241"/>
      <c r="S76" s="109"/>
      <c r="T76" s="109"/>
      <c r="U76" s="110">
        <v>800.0</v>
      </c>
      <c r="V76" s="110">
        <v>1600.0</v>
      </c>
      <c r="W76" s="110">
        <v>4300.0</v>
      </c>
      <c r="X76" s="110"/>
      <c r="Y76" s="110" t="s">
        <v>601</v>
      </c>
      <c r="Z76" s="110">
        <v>1700.0</v>
      </c>
      <c r="AA76" s="110">
        <v>1200.0</v>
      </c>
      <c r="AB76" s="109"/>
      <c r="AC76" s="109"/>
      <c r="AD76" s="110" t="s">
        <v>602</v>
      </c>
      <c r="AE76" s="110">
        <v>4500.0</v>
      </c>
      <c r="AF76" s="110" t="s">
        <v>603</v>
      </c>
      <c r="AG76" s="110">
        <v>1000.0</v>
      </c>
      <c r="AH76" s="133"/>
      <c r="AI76" s="133"/>
      <c r="AJ76" s="113"/>
      <c r="AK76" s="133"/>
      <c r="AL76" s="133"/>
      <c r="AM76" s="113"/>
      <c r="AN76" s="109"/>
      <c r="AO76" s="109"/>
      <c r="AP76" s="113"/>
      <c r="AQ76" s="133"/>
      <c r="AR76" s="133"/>
      <c r="AS76" s="113"/>
      <c r="AT76" s="234"/>
      <c r="AU76" s="234"/>
      <c r="AV76" s="234"/>
      <c r="AW76" s="234"/>
      <c r="AX76" s="234"/>
      <c r="AY76" s="188"/>
      <c r="AZ76" s="188"/>
      <c r="BA76" s="188"/>
      <c r="BB76" s="188"/>
      <c r="BC76" s="188"/>
      <c r="BD76" s="188" t="s">
        <v>604</v>
      </c>
      <c r="BE76" s="189">
        <v>18000.0</v>
      </c>
      <c r="BF76" s="180"/>
      <c r="BG76" s="181"/>
      <c r="BH76" s="182"/>
      <c r="BI76" s="120">
        <v>22330.0</v>
      </c>
      <c r="BJ76" s="121">
        <f>Q76+R76+T76+V76+W76+Z76+AC76+AE76+AG76+AI76+AL76+AO76+AR76+BI76+X76+U76+S76</f>
        <v>39230</v>
      </c>
      <c r="BK76" s="122">
        <v>30000.0</v>
      </c>
      <c r="BL76" s="240">
        <v>157000.0</v>
      </c>
      <c r="BM76" s="124">
        <f t="shared" si="6"/>
        <v>148000</v>
      </c>
      <c r="BN76" s="125" t="s">
        <v>47</v>
      </c>
      <c r="BO76" s="126">
        <f t="shared" si="42"/>
        <v>187000</v>
      </c>
      <c r="BP76" s="110">
        <v>34730.0</v>
      </c>
      <c r="BQ76" s="127">
        <f t="shared" si="43"/>
        <v>32000</v>
      </c>
      <c r="BR76" s="125" t="s">
        <v>47</v>
      </c>
      <c r="BS76" s="126">
        <f t="shared" si="44"/>
        <v>221730</v>
      </c>
      <c r="BT76" s="128">
        <f t="shared" si="10"/>
        <v>22000</v>
      </c>
      <c r="BU76" s="125" t="s">
        <v>59</v>
      </c>
      <c r="BV76" s="129">
        <f t="shared" si="11"/>
        <v>221730</v>
      </c>
      <c r="BW76" s="235"/>
      <c r="BX76" s="131">
        <f t="shared" si="12"/>
        <v>0</v>
      </c>
      <c r="BY76" s="131">
        <f t="shared" si="13"/>
        <v>0</v>
      </c>
      <c r="BZ76" s="131" t="str">
        <f t="shared" si="45"/>
        <v/>
      </c>
      <c r="CA76" s="132" t="str">
        <f t="shared" si="15"/>
        <v/>
      </c>
      <c r="CB76" s="109"/>
      <c r="CC76" s="109"/>
      <c r="CD76" s="109"/>
      <c r="CE76" s="109"/>
      <c r="CF76" s="133">
        <f t="shared" si="39"/>
        <v>221730</v>
      </c>
      <c r="CG76" s="133">
        <f t="shared" si="40"/>
        <v>182500</v>
      </c>
      <c r="CH76" s="119">
        <f t="shared" si="41"/>
        <v>152500</v>
      </c>
      <c r="CI76" s="109"/>
      <c r="CJ76" s="109"/>
      <c r="CK76" s="109"/>
      <c r="CL76" s="183"/>
      <c r="CM76" s="182"/>
      <c r="CN76" s="135">
        <f t="shared" si="19"/>
        <v>202000</v>
      </c>
      <c r="CO76" s="135">
        <f t="shared" si="20"/>
        <v>129225</v>
      </c>
      <c r="CP76" s="136">
        <f t="shared" si="21"/>
        <v>72775</v>
      </c>
      <c r="CQ76" s="137">
        <v>43715.0</v>
      </c>
      <c r="CR76" s="138" t="s">
        <v>260</v>
      </c>
      <c r="CS76" s="138">
        <v>30.0</v>
      </c>
      <c r="CT76" s="139" t="s">
        <v>344</v>
      </c>
      <c r="CU76" s="154" t="s">
        <v>313</v>
      </c>
      <c r="CV76" s="214"/>
      <c r="CW76" s="214"/>
      <c r="CX76" s="214"/>
      <c r="CY76" s="214"/>
      <c r="CZ76" s="214"/>
      <c r="DA76" s="140">
        <v>157000.0</v>
      </c>
      <c r="DB76" s="226"/>
      <c r="DC76" s="140">
        <v>148000.0</v>
      </c>
      <c r="DD76" s="140">
        <v>500.0</v>
      </c>
      <c r="DE76" s="140">
        <v>7700.0</v>
      </c>
      <c r="DF76" s="214"/>
      <c r="DG76" s="140">
        <v>300.0</v>
      </c>
      <c r="DH76" s="140">
        <v>500.0</v>
      </c>
      <c r="DI76" s="226"/>
      <c r="DJ76" s="226"/>
      <c r="DK76" s="214"/>
      <c r="DL76" s="214"/>
      <c r="DM76" s="214"/>
      <c r="DN76" s="214"/>
      <c r="DO76" s="141">
        <f t="shared" si="22"/>
        <v>0</v>
      </c>
      <c r="DP76" s="138" t="s">
        <v>161</v>
      </c>
      <c r="DQ76" s="251">
        <v>43715.0</v>
      </c>
      <c r="DR76" s="163">
        <v>5.5</v>
      </c>
      <c r="DS76" s="163">
        <v>5.5</v>
      </c>
      <c r="DT76" s="163" t="s">
        <v>283</v>
      </c>
      <c r="DU76" s="163" t="s">
        <v>307</v>
      </c>
      <c r="DV76" s="163"/>
      <c r="DW76" s="163"/>
      <c r="DX76" s="163"/>
      <c r="DY76" s="163"/>
      <c r="DZ76" s="163"/>
      <c r="EA76" s="163">
        <v>34730.0</v>
      </c>
      <c r="EB76" s="163">
        <v>32000.0</v>
      </c>
      <c r="EC76" s="228"/>
      <c r="ED76" s="228"/>
      <c r="EE76" s="228"/>
      <c r="EF76" s="163">
        <v>2730.0</v>
      </c>
      <c r="EG76" s="163" t="s">
        <v>165</v>
      </c>
      <c r="EH76" s="228"/>
      <c r="EI76" s="228"/>
      <c r="EJ76" s="228"/>
      <c r="EK76" s="228"/>
      <c r="EL76" s="163">
        <v>0.0</v>
      </c>
      <c r="EM76" s="228"/>
      <c r="EN76" s="163"/>
      <c r="EO76" s="257">
        <f t="shared" si="23"/>
        <v>0</v>
      </c>
      <c r="EP76" s="163" t="s">
        <v>165</v>
      </c>
      <c r="EQ76" s="229">
        <v>43724.0</v>
      </c>
      <c r="ER76" s="161" t="s">
        <v>302</v>
      </c>
      <c r="ES76" s="161">
        <v>17.5</v>
      </c>
      <c r="ET76" s="161" t="s">
        <v>265</v>
      </c>
      <c r="EU76" s="161" t="s">
        <v>315</v>
      </c>
      <c r="EV76" s="230"/>
      <c r="EW76" s="230"/>
      <c r="EX76" s="230"/>
      <c r="EY76" s="230"/>
      <c r="EZ76" s="161">
        <v>22000.0</v>
      </c>
      <c r="FA76" s="161">
        <v>22000.0</v>
      </c>
      <c r="FB76" s="230"/>
      <c r="FC76" s="230"/>
      <c r="FD76" s="192"/>
      <c r="FE76" s="192"/>
      <c r="FF76" s="230"/>
      <c r="FG76" s="161" t="s">
        <v>273</v>
      </c>
      <c r="FH76" s="192"/>
      <c r="FI76" s="192"/>
      <c r="FJ76" s="192"/>
      <c r="FK76" s="192"/>
      <c r="FL76" s="192"/>
      <c r="FM76" s="192"/>
      <c r="FN76" s="192"/>
      <c r="FO76" s="230"/>
      <c r="FP76" s="230"/>
      <c r="FQ76" s="230"/>
      <c r="FR76" s="230"/>
    </row>
    <row r="77">
      <c r="A77" s="101" t="s">
        <v>34</v>
      </c>
      <c r="B77" s="153">
        <v>43716.0</v>
      </c>
      <c r="C77" s="220">
        <v>43725.0</v>
      </c>
      <c r="D77" s="33" t="s">
        <v>68</v>
      </c>
      <c r="E77" s="104">
        <f t="shared" si="1"/>
        <v>30</v>
      </c>
      <c r="F77" s="104">
        <f t="shared" si="2"/>
        <v>12</v>
      </c>
      <c r="G77" s="104" t="str">
        <f t="shared" si="3"/>
        <v>Milk</v>
      </c>
      <c r="H77" s="104" t="str">
        <f t="shared" si="4"/>
        <v>Asif</v>
      </c>
      <c r="I77" s="105" t="s">
        <v>254</v>
      </c>
      <c r="J77" s="106">
        <v>641.2</v>
      </c>
      <c r="K77" s="106">
        <v>67330.0</v>
      </c>
      <c r="L77" s="19"/>
      <c r="M77" s="19"/>
      <c r="N77" s="19"/>
      <c r="O77" s="107">
        <v>7000.0</v>
      </c>
      <c r="P77" s="107">
        <v>1500.0</v>
      </c>
      <c r="Q77" s="107">
        <v>3000.0</v>
      </c>
      <c r="R77" s="241"/>
      <c r="S77" s="109"/>
      <c r="T77" s="109"/>
      <c r="U77" s="109"/>
      <c r="V77" s="109"/>
      <c r="W77" s="110">
        <v>4000.0</v>
      </c>
      <c r="X77" s="110"/>
      <c r="Y77" s="109"/>
      <c r="Z77" s="109"/>
      <c r="AA77" s="109"/>
      <c r="AB77" s="109"/>
      <c r="AC77" s="109"/>
      <c r="AD77" s="110" t="s">
        <v>605</v>
      </c>
      <c r="AE77" s="110">
        <v>700.0</v>
      </c>
      <c r="AF77" s="110" t="s">
        <v>323</v>
      </c>
      <c r="AG77" s="110">
        <v>500.0</v>
      </c>
      <c r="AH77" s="133"/>
      <c r="AI77" s="133"/>
      <c r="AJ77" s="113"/>
      <c r="AK77" s="133"/>
      <c r="AL77" s="133"/>
      <c r="AM77" s="113"/>
      <c r="AN77" s="109"/>
      <c r="AO77" s="109"/>
      <c r="AP77" s="113"/>
      <c r="AQ77" s="197" t="s">
        <v>606</v>
      </c>
      <c r="AR77" s="122">
        <v>3000.0</v>
      </c>
      <c r="AS77" s="113"/>
      <c r="AT77" s="234"/>
      <c r="AU77" s="234"/>
      <c r="AV77" s="234"/>
      <c r="AW77" s="234"/>
      <c r="AX77" s="234"/>
      <c r="AY77" s="188"/>
      <c r="AZ77" s="188"/>
      <c r="BA77" s="188"/>
      <c r="BB77" s="245" t="s">
        <v>607</v>
      </c>
      <c r="BC77" s="189">
        <v>7000.0</v>
      </c>
      <c r="BD77" s="188"/>
      <c r="BE77" s="188"/>
      <c r="BF77" s="180"/>
      <c r="BG77" s="181"/>
      <c r="BH77" s="182"/>
      <c r="BI77" s="120">
        <v>20300.0</v>
      </c>
      <c r="BJ77" s="121">
        <f>Q77+R77+T77+V77+W77+Z77+AC77+AE77+AG77+AI77+AL77+AO77+AR77+BI77+U77+S77</f>
        <v>31500</v>
      </c>
      <c r="BK77" s="122">
        <v>30000.0</v>
      </c>
      <c r="BL77" s="235"/>
      <c r="BM77" s="124">
        <f t="shared" si="6"/>
        <v>150000</v>
      </c>
      <c r="BN77" s="125" t="s">
        <v>59</v>
      </c>
      <c r="BO77" s="110">
        <v>30000.0</v>
      </c>
      <c r="BP77" s="110">
        <v>0.0</v>
      </c>
      <c r="BQ77" s="124">
        <v>0.0</v>
      </c>
      <c r="BR77" s="110" t="s">
        <v>47</v>
      </c>
      <c r="BS77" s="110">
        <v>30000.0</v>
      </c>
      <c r="BT77" s="128">
        <f t="shared" si="10"/>
        <v>17000</v>
      </c>
      <c r="BU77" s="109"/>
      <c r="BV77" s="129">
        <f t="shared" si="11"/>
        <v>30000</v>
      </c>
      <c r="BW77" s="235"/>
      <c r="BX77" s="131">
        <f t="shared" si="12"/>
        <v>0</v>
      </c>
      <c r="BY77" s="131">
        <f t="shared" si="13"/>
        <v>0</v>
      </c>
      <c r="BZ77" s="237">
        <v>0.0</v>
      </c>
      <c r="CA77" s="132" t="str">
        <f t="shared" si="15"/>
        <v/>
      </c>
      <c r="CB77" s="110" t="s">
        <v>419</v>
      </c>
      <c r="CC77" s="110">
        <v>20000.0</v>
      </c>
      <c r="CD77" s="109"/>
      <c r="CE77" s="109"/>
      <c r="CF77" s="133">
        <f t="shared" si="39"/>
        <v>50000</v>
      </c>
      <c r="CG77" s="133">
        <f t="shared" si="40"/>
        <v>18500</v>
      </c>
      <c r="CH77" s="119">
        <f t="shared" si="41"/>
        <v>-11500</v>
      </c>
      <c r="CI77" s="109"/>
      <c r="CJ77" s="109"/>
      <c r="CK77" s="109"/>
      <c r="CL77" s="183"/>
      <c r="CM77" s="182"/>
      <c r="CN77" s="135">
        <f t="shared" si="19"/>
        <v>167000</v>
      </c>
      <c r="CO77" s="135">
        <f t="shared" si="20"/>
        <v>114330</v>
      </c>
      <c r="CP77" s="136">
        <f t="shared" si="21"/>
        <v>52670</v>
      </c>
      <c r="CQ77" s="137">
        <v>43715.0</v>
      </c>
      <c r="CR77" s="138" t="s">
        <v>260</v>
      </c>
      <c r="CS77" s="138">
        <v>30.0</v>
      </c>
      <c r="CT77" s="140" t="s">
        <v>68</v>
      </c>
      <c r="CU77" s="140" t="s">
        <v>435</v>
      </c>
      <c r="CV77" s="214"/>
      <c r="CW77" s="214"/>
      <c r="CX77" s="214"/>
      <c r="CY77" s="214"/>
      <c r="CZ77" s="214"/>
      <c r="DA77" s="140">
        <v>150000.0</v>
      </c>
      <c r="DB77" s="140" t="s">
        <v>469</v>
      </c>
      <c r="DC77" s="140">
        <v>150000.0</v>
      </c>
      <c r="DD77" s="226"/>
      <c r="DE77" s="226"/>
      <c r="DF77" s="214"/>
      <c r="DG77" s="226"/>
      <c r="DH77" s="226"/>
      <c r="DI77" s="226"/>
      <c r="DJ77" s="226"/>
      <c r="DK77" s="214"/>
      <c r="DL77" s="214"/>
      <c r="DM77" s="214"/>
      <c r="DN77" s="214"/>
      <c r="DO77" s="141">
        <f t="shared" si="22"/>
        <v>0</v>
      </c>
      <c r="DP77" s="138" t="s">
        <v>470</v>
      </c>
      <c r="DQ77" s="238"/>
      <c r="DR77" s="228"/>
      <c r="DS77" s="228"/>
      <c r="DT77" s="228"/>
      <c r="DU77" s="228"/>
      <c r="DV77" s="228"/>
      <c r="DW77" s="228"/>
      <c r="DX77" s="228"/>
      <c r="DY77" s="228"/>
      <c r="DZ77" s="228"/>
      <c r="EA77" s="228"/>
      <c r="EB77" s="228"/>
      <c r="EC77" s="228"/>
      <c r="ED77" s="228"/>
      <c r="EE77" s="228"/>
      <c r="EF77" s="228"/>
      <c r="EG77" s="228"/>
      <c r="EH77" s="228"/>
      <c r="EI77" s="228"/>
      <c r="EJ77" s="228"/>
      <c r="EK77" s="228"/>
      <c r="EL77" s="163">
        <v>0.0</v>
      </c>
      <c r="EM77" s="228"/>
      <c r="EN77" s="228"/>
      <c r="EO77" s="257">
        <f t="shared" si="23"/>
        <v>0</v>
      </c>
      <c r="EP77" s="228"/>
      <c r="EQ77" s="229">
        <v>43725.0</v>
      </c>
      <c r="ER77" s="161" t="s">
        <v>264</v>
      </c>
      <c r="ES77" s="161">
        <v>12.0</v>
      </c>
      <c r="ET77" s="161" t="s">
        <v>265</v>
      </c>
      <c r="EU77" s="161" t="s">
        <v>315</v>
      </c>
      <c r="EV77" s="230"/>
      <c r="EW77" s="230"/>
      <c r="EX77" s="230"/>
      <c r="EY77" s="230"/>
      <c r="EZ77" s="161">
        <v>17000.0</v>
      </c>
      <c r="FA77" s="161">
        <v>17000.0</v>
      </c>
      <c r="FB77" s="230"/>
      <c r="FC77" s="230"/>
      <c r="FD77" s="192"/>
      <c r="FE77" s="192"/>
      <c r="FF77" s="230"/>
      <c r="FG77" s="161" t="s">
        <v>0</v>
      </c>
      <c r="FH77" s="192"/>
      <c r="FI77" s="192"/>
      <c r="FJ77" s="192"/>
      <c r="FK77" s="192"/>
      <c r="FL77" s="192"/>
      <c r="FM77" s="192"/>
      <c r="FN77" s="192"/>
      <c r="FO77" s="230"/>
      <c r="FP77" s="230"/>
      <c r="FQ77" s="230"/>
      <c r="FR77" s="230"/>
    </row>
    <row r="78">
      <c r="A78" s="101" t="s">
        <v>431</v>
      </c>
      <c r="B78" s="153">
        <v>43719.0</v>
      </c>
      <c r="C78" s="220">
        <v>43727.0</v>
      </c>
      <c r="D78" s="33" t="s">
        <v>68</v>
      </c>
      <c r="E78" s="104">
        <f t="shared" si="1"/>
        <v>28</v>
      </c>
      <c r="F78" s="104">
        <f t="shared" si="2"/>
        <v>10</v>
      </c>
      <c r="G78" s="104" t="str">
        <f t="shared" si="3"/>
        <v>Spare Parts</v>
      </c>
      <c r="H78" s="104" t="str">
        <f t="shared" si="4"/>
        <v>Hakim</v>
      </c>
      <c r="I78" s="105" t="s">
        <v>254</v>
      </c>
      <c r="J78" s="106">
        <v>623.0</v>
      </c>
      <c r="K78" s="106">
        <v>65420.0</v>
      </c>
      <c r="L78" s="19"/>
      <c r="M78" s="19"/>
      <c r="N78" s="19"/>
      <c r="O78" s="107">
        <v>7000.0</v>
      </c>
      <c r="P78" s="107">
        <v>1500.0</v>
      </c>
      <c r="Q78" s="107">
        <v>3000.0</v>
      </c>
      <c r="R78" s="148">
        <v>120000.0</v>
      </c>
      <c r="S78" s="109"/>
      <c r="T78" s="109"/>
      <c r="U78" s="109"/>
      <c r="V78" s="110">
        <v>1500.0</v>
      </c>
      <c r="W78" s="110">
        <v>4000.0</v>
      </c>
      <c r="X78" s="110"/>
      <c r="Y78" s="110" t="s">
        <v>255</v>
      </c>
      <c r="Z78" s="110">
        <v>1000.0</v>
      </c>
      <c r="AA78" s="110">
        <v>500.0</v>
      </c>
      <c r="AB78" s="110" t="s">
        <v>608</v>
      </c>
      <c r="AC78" s="110">
        <v>1950.0</v>
      </c>
      <c r="AD78" s="109"/>
      <c r="AE78" s="109"/>
      <c r="AF78" s="109"/>
      <c r="AG78" s="109"/>
      <c r="AH78" s="133"/>
      <c r="AI78" s="133"/>
      <c r="AJ78" s="113"/>
      <c r="AK78" s="133"/>
      <c r="AL78" s="133"/>
      <c r="AM78" s="113"/>
      <c r="AN78" s="109"/>
      <c r="AO78" s="109"/>
      <c r="AP78" s="113"/>
      <c r="AQ78" s="133"/>
      <c r="AR78" s="133"/>
      <c r="AS78" s="113"/>
      <c r="AT78" s="234"/>
      <c r="AU78" s="234"/>
      <c r="AV78" s="234"/>
      <c r="AW78" s="234"/>
      <c r="AX78" s="234"/>
      <c r="AY78" s="188"/>
      <c r="AZ78" s="188"/>
      <c r="BA78" s="188"/>
      <c r="BB78" s="188" t="s">
        <v>609</v>
      </c>
      <c r="BC78" s="189">
        <v>24000.0</v>
      </c>
      <c r="BD78" s="188"/>
      <c r="BE78" s="188"/>
      <c r="BF78" s="180"/>
      <c r="BG78" s="181"/>
      <c r="BH78" s="182"/>
      <c r="BI78" s="120">
        <v>21490.0</v>
      </c>
      <c r="BJ78" s="121">
        <f>Q78+R78+T78+V78+W78+Z78+AC78+AE78+AG78+AI78+AL78+AO78+AR78+BI78+BG78</f>
        <v>152940</v>
      </c>
      <c r="BK78" s="122">
        <v>30000.0</v>
      </c>
      <c r="BL78" s="240">
        <v>143000.0</v>
      </c>
      <c r="BM78" s="124">
        <f t="shared" si="6"/>
        <v>135000</v>
      </c>
      <c r="BN78" s="125" t="s">
        <v>47</v>
      </c>
      <c r="BO78" s="126">
        <f t="shared" ref="BO78:BO259" si="46">IF(BN78="PAY",BK78+BL78,BK78)</f>
        <v>173000</v>
      </c>
      <c r="BP78" s="110">
        <v>23940.0</v>
      </c>
      <c r="BQ78" s="127">
        <f>EB78</f>
        <v>20000</v>
      </c>
      <c r="BR78" s="125" t="s">
        <v>47</v>
      </c>
      <c r="BS78" s="126">
        <f t="shared" ref="BS78:BS108" si="47">IF(BR78="PAY",BO78+BP78,BO78)</f>
        <v>196940</v>
      </c>
      <c r="BT78" s="128">
        <f t="shared" si="10"/>
        <v>17000</v>
      </c>
      <c r="BU78" s="110" t="s">
        <v>59</v>
      </c>
      <c r="BV78" s="129">
        <f t="shared" si="11"/>
        <v>196940</v>
      </c>
      <c r="BW78" s="235"/>
      <c r="BX78" s="131">
        <f t="shared" si="12"/>
        <v>0</v>
      </c>
      <c r="BY78" s="131">
        <f t="shared" si="13"/>
        <v>0</v>
      </c>
      <c r="BZ78" s="237">
        <v>0.0</v>
      </c>
      <c r="CA78" s="132" t="str">
        <f t="shared" si="15"/>
        <v/>
      </c>
      <c r="CB78" s="109"/>
      <c r="CC78" s="109"/>
      <c r="CD78" s="109"/>
      <c r="CE78" s="109"/>
      <c r="CF78" s="133">
        <f t="shared" si="39"/>
        <v>196940</v>
      </c>
      <c r="CG78" s="133">
        <f t="shared" si="40"/>
        <v>44000</v>
      </c>
      <c r="CH78" s="119">
        <f t="shared" si="41"/>
        <v>14000</v>
      </c>
      <c r="CI78" s="110">
        <v>11500.0</v>
      </c>
      <c r="CJ78" s="109"/>
      <c r="CK78" s="109"/>
      <c r="CL78" s="183"/>
      <c r="CM78" s="182"/>
      <c r="CN78" s="135">
        <f t="shared" si="19"/>
        <v>172000</v>
      </c>
      <c r="CO78" s="135">
        <f t="shared" si="20"/>
        <v>128410</v>
      </c>
      <c r="CP78" s="136">
        <f t="shared" si="21"/>
        <v>43590</v>
      </c>
      <c r="CQ78" s="137">
        <v>43719.0</v>
      </c>
      <c r="CR78" s="138" t="s">
        <v>260</v>
      </c>
      <c r="CS78" s="138">
        <v>24.0</v>
      </c>
      <c r="CT78" s="140" t="s">
        <v>68</v>
      </c>
      <c r="CU78" s="140" t="s">
        <v>270</v>
      </c>
      <c r="CV78" s="214"/>
      <c r="CW78" s="214"/>
      <c r="CX78" s="214"/>
      <c r="CY78" s="214"/>
      <c r="CZ78" s="214"/>
      <c r="DA78" s="140">
        <v>143000.0</v>
      </c>
      <c r="DB78" s="140" t="s">
        <v>59</v>
      </c>
      <c r="DC78" s="140">
        <v>135000.0</v>
      </c>
      <c r="DD78" s="226"/>
      <c r="DE78" s="140">
        <v>7500.0</v>
      </c>
      <c r="DF78" s="214"/>
      <c r="DG78" s="226"/>
      <c r="DH78" s="140">
        <v>500.0</v>
      </c>
      <c r="DI78" s="226"/>
      <c r="DJ78" s="226"/>
      <c r="DK78" s="214"/>
      <c r="DL78" s="214"/>
      <c r="DM78" s="214"/>
      <c r="DN78" s="214"/>
      <c r="DO78" s="141">
        <f t="shared" si="22"/>
        <v>0</v>
      </c>
      <c r="DP78" s="138" t="s">
        <v>314</v>
      </c>
      <c r="DQ78" s="251">
        <v>43719.0</v>
      </c>
      <c r="DR78" s="163">
        <v>4.0</v>
      </c>
      <c r="DS78" s="163">
        <v>4.0</v>
      </c>
      <c r="DT78" s="163" t="s">
        <v>283</v>
      </c>
      <c r="DU78" s="163" t="s">
        <v>610</v>
      </c>
      <c r="DV78" s="163"/>
      <c r="DW78" s="163"/>
      <c r="DX78" s="163"/>
      <c r="DY78" s="163"/>
      <c r="DZ78" s="163"/>
      <c r="EA78" s="163">
        <v>23940.0</v>
      </c>
      <c r="EB78" s="163">
        <v>20000.0</v>
      </c>
      <c r="EC78" s="228"/>
      <c r="ED78" s="228"/>
      <c r="EE78" s="228"/>
      <c r="EF78" s="163">
        <v>3940.0</v>
      </c>
      <c r="EG78" s="163" t="s">
        <v>407</v>
      </c>
      <c r="EH78" s="228"/>
      <c r="EI78" s="228"/>
      <c r="EJ78" s="228"/>
      <c r="EK78" s="228"/>
      <c r="EL78" s="163">
        <v>0.0</v>
      </c>
      <c r="EM78" s="228"/>
      <c r="EN78" s="163"/>
      <c r="EO78" s="257">
        <f t="shared" si="23"/>
        <v>0</v>
      </c>
      <c r="EP78" s="163" t="s">
        <v>407</v>
      </c>
      <c r="EQ78" s="229">
        <v>43726.0</v>
      </c>
      <c r="ER78" s="161" t="s">
        <v>578</v>
      </c>
      <c r="ES78" s="161">
        <v>10.0</v>
      </c>
      <c r="ET78" s="161" t="s">
        <v>265</v>
      </c>
      <c r="EU78" s="161" t="s">
        <v>440</v>
      </c>
      <c r="EV78" s="230"/>
      <c r="EW78" s="230"/>
      <c r="EX78" s="230"/>
      <c r="EY78" s="230"/>
      <c r="EZ78" s="161">
        <v>17000.0</v>
      </c>
      <c r="FA78" s="161">
        <v>17000.0</v>
      </c>
      <c r="FB78" s="230"/>
      <c r="FC78" s="230"/>
      <c r="FD78" s="192"/>
      <c r="FE78" s="192"/>
      <c r="FF78" s="230"/>
      <c r="FG78" s="161" t="s">
        <v>611</v>
      </c>
      <c r="FH78" s="192"/>
      <c r="FI78" s="192"/>
      <c r="FJ78" s="192"/>
      <c r="FK78" s="192"/>
      <c r="FL78" s="192"/>
      <c r="FM78" s="192"/>
      <c r="FN78" s="192"/>
      <c r="FO78" s="230"/>
      <c r="FP78" s="230"/>
      <c r="FQ78" s="230"/>
      <c r="FR78" s="230"/>
    </row>
    <row r="79">
      <c r="A79" s="101" t="s">
        <v>39</v>
      </c>
      <c r="B79" s="153">
        <v>43719.0</v>
      </c>
      <c r="C79" s="220">
        <v>43727.0</v>
      </c>
      <c r="D79" s="33" t="s">
        <v>68</v>
      </c>
      <c r="E79" s="104">
        <f t="shared" si="1"/>
        <v>24</v>
      </c>
      <c r="F79" s="104">
        <f t="shared" si="2"/>
        <v>13.5</v>
      </c>
      <c r="G79" s="104" t="str">
        <f t="shared" si="3"/>
        <v>Milk</v>
      </c>
      <c r="H79" s="104" t="str">
        <f t="shared" si="4"/>
        <v>Asif</v>
      </c>
      <c r="I79" s="105" t="s">
        <v>254</v>
      </c>
      <c r="J79" s="106">
        <v>508.0</v>
      </c>
      <c r="K79" s="106">
        <v>53340.0</v>
      </c>
      <c r="L79" s="19"/>
      <c r="M79" s="19"/>
      <c r="N79" s="19"/>
      <c r="O79" s="107">
        <v>7000.0</v>
      </c>
      <c r="P79" s="107">
        <v>1500.0</v>
      </c>
      <c r="Q79" s="107">
        <v>3000.0</v>
      </c>
      <c r="R79" s="148">
        <v>100000.0</v>
      </c>
      <c r="S79" s="109"/>
      <c r="T79" s="109"/>
      <c r="U79" s="109"/>
      <c r="V79" s="109"/>
      <c r="W79" s="110">
        <v>3600.0</v>
      </c>
      <c r="X79" s="110"/>
      <c r="Y79" s="109"/>
      <c r="Z79" s="109"/>
      <c r="AA79" s="109"/>
      <c r="AB79" s="109"/>
      <c r="AC79" s="109"/>
      <c r="AD79" s="110" t="s">
        <v>323</v>
      </c>
      <c r="AE79" s="110">
        <v>500.0</v>
      </c>
      <c r="AF79" s="109"/>
      <c r="AG79" s="109"/>
      <c r="AH79" s="197" t="s">
        <v>612</v>
      </c>
      <c r="AI79" s="122">
        <v>14000.0</v>
      </c>
      <c r="AJ79" s="113"/>
      <c r="AK79" s="133"/>
      <c r="AL79" s="133"/>
      <c r="AM79" s="113"/>
      <c r="AN79" s="109"/>
      <c r="AO79" s="109"/>
      <c r="AP79" s="113"/>
      <c r="AQ79" s="133"/>
      <c r="AR79" s="133"/>
      <c r="AS79" s="113"/>
      <c r="AT79" s="234"/>
      <c r="AU79" s="234"/>
      <c r="AV79" s="234"/>
      <c r="AW79" s="234"/>
      <c r="AX79" s="234"/>
      <c r="AY79" s="188"/>
      <c r="AZ79" s="188"/>
      <c r="BA79" s="188"/>
      <c r="BB79" s="188"/>
      <c r="BC79" s="188"/>
      <c r="BD79" s="188"/>
      <c r="BE79" s="188"/>
      <c r="BF79" s="180"/>
      <c r="BG79" s="181"/>
      <c r="BH79" s="182"/>
      <c r="BI79" s="120">
        <v>18900.0</v>
      </c>
      <c r="BJ79" s="121">
        <f t="shared" ref="BJ79:BJ80" si="48">Q79+R79+T79+V79+W79+Z79+AC79+AE79+AG79+AI79+AL79+AO79+AR79+BI79+X79+U79+S79</f>
        <v>140000</v>
      </c>
      <c r="BK79" s="122">
        <v>30000.0</v>
      </c>
      <c r="BL79" s="240">
        <v>148000.0</v>
      </c>
      <c r="BM79" s="124">
        <f t="shared" si="6"/>
        <v>135000</v>
      </c>
      <c r="BN79" s="125" t="s">
        <v>47</v>
      </c>
      <c r="BO79" s="126">
        <f t="shared" si="46"/>
        <v>178000</v>
      </c>
      <c r="BP79" s="110">
        <v>0.0</v>
      </c>
      <c r="BQ79" s="124">
        <v>0.0</v>
      </c>
      <c r="BR79" s="125" t="s">
        <v>47</v>
      </c>
      <c r="BS79" s="126">
        <f t="shared" si="47"/>
        <v>178000</v>
      </c>
      <c r="BT79" s="128">
        <f t="shared" si="10"/>
        <v>18500</v>
      </c>
      <c r="BU79" s="125" t="s">
        <v>59</v>
      </c>
      <c r="BV79" s="129">
        <f t="shared" si="11"/>
        <v>178000</v>
      </c>
      <c r="BW79" s="235"/>
      <c r="BX79" s="131">
        <f t="shared" si="12"/>
        <v>0</v>
      </c>
      <c r="BY79" s="131">
        <f t="shared" si="13"/>
        <v>0</v>
      </c>
      <c r="BZ79" s="131" t="str">
        <f>FK79</f>
        <v/>
      </c>
      <c r="CA79" s="132" t="str">
        <f t="shared" si="15"/>
        <v/>
      </c>
      <c r="CB79" s="109"/>
      <c r="CC79" s="109"/>
      <c r="CD79" s="109"/>
      <c r="CE79" s="109"/>
      <c r="CF79" s="133">
        <f t="shared" si="39"/>
        <v>178000</v>
      </c>
      <c r="CG79" s="133">
        <f t="shared" si="40"/>
        <v>38000</v>
      </c>
      <c r="CH79" s="119">
        <f t="shared" si="41"/>
        <v>8000</v>
      </c>
      <c r="CI79" s="109"/>
      <c r="CJ79" s="109"/>
      <c r="CK79" s="109"/>
      <c r="CL79" s="183"/>
      <c r="CM79" s="182"/>
      <c r="CN79" s="135">
        <f t="shared" si="19"/>
        <v>153500</v>
      </c>
      <c r="CO79" s="135">
        <f t="shared" si="20"/>
        <v>101840</v>
      </c>
      <c r="CP79" s="136">
        <f t="shared" si="21"/>
        <v>51660</v>
      </c>
      <c r="CQ79" s="137">
        <v>43719.0</v>
      </c>
      <c r="CR79" s="138" t="s">
        <v>260</v>
      </c>
      <c r="CS79" s="138">
        <v>24.0</v>
      </c>
      <c r="CT79" s="140" t="s">
        <v>68</v>
      </c>
      <c r="CU79" s="140" t="s">
        <v>270</v>
      </c>
      <c r="CV79" s="214"/>
      <c r="CW79" s="214"/>
      <c r="CX79" s="214"/>
      <c r="CY79" s="214"/>
      <c r="CZ79" s="214"/>
      <c r="DA79" s="140">
        <v>148000.0</v>
      </c>
      <c r="DB79" s="226"/>
      <c r="DC79" s="140">
        <v>135000.0</v>
      </c>
      <c r="DD79" s="226"/>
      <c r="DE79" s="140">
        <v>13000.0</v>
      </c>
      <c r="DF79" s="214"/>
      <c r="DG79" s="226"/>
      <c r="DH79" s="226"/>
      <c r="DI79" s="226"/>
      <c r="DJ79" s="226"/>
      <c r="DK79" s="214"/>
      <c r="DL79" s="214"/>
      <c r="DM79" s="214"/>
      <c r="DN79" s="214"/>
      <c r="DO79" s="141">
        <f t="shared" si="22"/>
        <v>0</v>
      </c>
      <c r="DP79" s="138" t="s">
        <v>384</v>
      </c>
      <c r="DQ79" s="238"/>
      <c r="DR79" s="228"/>
      <c r="DS79" s="228"/>
      <c r="DT79" s="228"/>
      <c r="DU79" s="228"/>
      <c r="DV79" s="228"/>
      <c r="DW79" s="228"/>
      <c r="DX79" s="228"/>
      <c r="DY79" s="228"/>
      <c r="DZ79" s="228"/>
      <c r="EA79" s="228"/>
      <c r="EB79" s="228"/>
      <c r="EC79" s="228"/>
      <c r="ED79" s="228"/>
      <c r="EE79" s="228"/>
      <c r="EF79" s="228"/>
      <c r="EG79" s="228"/>
      <c r="EH79" s="228"/>
      <c r="EI79" s="228"/>
      <c r="EJ79" s="228"/>
      <c r="EK79" s="228"/>
      <c r="EL79" s="163">
        <v>0.0</v>
      </c>
      <c r="EM79" s="228"/>
      <c r="EN79" s="228"/>
      <c r="EO79" s="257">
        <f t="shared" si="23"/>
        <v>0</v>
      </c>
      <c r="EP79" s="228"/>
      <c r="EQ79" s="229">
        <v>43727.0</v>
      </c>
      <c r="ER79" s="161" t="s">
        <v>264</v>
      </c>
      <c r="ES79" s="161">
        <v>13.5</v>
      </c>
      <c r="ET79" s="161" t="s">
        <v>265</v>
      </c>
      <c r="EU79" s="161" t="s">
        <v>315</v>
      </c>
      <c r="EV79" s="230"/>
      <c r="EW79" s="230"/>
      <c r="EX79" s="230"/>
      <c r="EY79" s="230"/>
      <c r="EZ79" s="192"/>
      <c r="FA79" s="161">
        <v>18500.0</v>
      </c>
      <c r="FB79" s="230"/>
      <c r="FC79" s="230"/>
      <c r="FD79" s="192"/>
      <c r="FE79" s="192"/>
      <c r="FF79" s="230"/>
      <c r="FG79" s="161" t="s">
        <v>59</v>
      </c>
      <c r="FH79" s="192"/>
      <c r="FI79" s="192"/>
      <c r="FJ79" s="192"/>
      <c r="FK79" s="192"/>
      <c r="FL79" s="192"/>
      <c r="FM79" s="192"/>
      <c r="FN79" s="192"/>
      <c r="FO79" s="230"/>
      <c r="FP79" s="230"/>
      <c r="FQ79" s="230"/>
      <c r="FR79" s="230"/>
    </row>
    <row r="80">
      <c r="A80" s="101" t="s">
        <v>40</v>
      </c>
      <c r="B80" s="153">
        <v>43719.0</v>
      </c>
      <c r="C80" s="220">
        <v>43726.0</v>
      </c>
      <c r="D80" s="33" t="s">
        <v>57</v>
      </c>
      <c r="E80" s="104">
        <f t="shared" si="1"/>
        <v>28</v>
      </c>
      <c r="F80" s="104">
        <f t="shared" si="2"/>
        <v>16</v>
      </c>
      <c r="G80" s="104" t="str">
        <f t="shared" si="3"/>
        <v>Shampoo Seal</v>
      </c>
      <c r="H80" s="104" t="str">
        <f t="shared" si="4"/>
        <v>A.K Goods</v>
      </c>
      <c r="I80" s="105" t="s">
        <v>254</v>
      </c>
      <c r="J80" s="106">
        <v>592.0</v>
      </c>
      <c r="K80" s="106">
        <v>62160.0</v>
      </c>
      <c r="L80" s="19"/>
      <c r="M80" s="19"/>
      <c r="N80" s="19"/>
      <c r="O80" s="107">
        <v>7000.0</v>
      </c>
      <c r="P80" s="107">
        <v>1500.0</v>
      </c>
      <c r="Q80" s="107">
        <v>3000.0</v>
      </c>
      <c r="R80" s="148">
        <v>110000.0</v>
      </c>
      <c r="S80" s="109"/>
      <c r="T80" s="109"/>
      <c r="U80" s="110">
        <v>11000.0</v>
      </c>
      <c r="V80" s="110">
        <v>600.0</v>
      </c>
      <c r="W80" s="110">
        <v>4400.0</v>
      </c>
      <c r="X80" s="110"/>
      <c r="Y80" s="110" t="s">
        <v>342</v>
      </c>
      <c r="Z80" s="110">
        <v>1000.0</v>
      </c>
      <c r="AA80" s="110">
        <v>500.0</v>
      </c>
      <c r="AB80" s="109"/>
      <c r="AC80" s="109"/>
      <c r="AD80" s="110" t="s">
        <v>613</v>
      </c>
      <c r="AE80" s="110">
        <v>9200.0</v>
      </c>
      <c r="AF80" s="109"/>
      <c r="AG80" s="109"/>
      <c r="AH80" s="133"/>
      <c r="AI80" s="133"/>
      <c r="AJ80" s="113"/>
      <c r="AK80" s="133"/>
      <c r="AL80" s="133"/>
      <c r="AM80" s="113"/>
      <c r="AN80" s="109"/>
      <c r="AO80" s="109"/>
      <c r="AP80" s="113"/>
      <c r="AQ80" s="133"/>
      <c r="AR80" s="133"/>
      <c r="AS80" s="113"/>
      <c r="AT80" s="234"/>
      <c r="AU80" s="234"/>
      <c r="AV80" s="234"/>
      <c r="AW80" s="234"/>
      <c r="AX80" s="234"/>
      <c r="AY80" s="188"/>
      <c r="AZ80" s="245" t="s">
        <v>614</v>
      </c>
      <c r="BA80" s="245">
        <v>144000.0</v>
      </c>
      <c r="BB80" s="188"/>
      <c r="BC80" s="188"/>
      <c r="BD80" s="188"/>
      <c r="BE80" s="188"/>
      <c r="BF80" s="180"/>
      <c r="BG80" s="181"/>
      <c r="BH80" s="182"/>
      <c r="BI80" s="120">
        <v>19300.0</v>
      </c>
      <c r="BJ80" s="121">
        <f t="shared" si="48"/>
        <v>158500</v>
      </c>
      <c r="BK80" s="122">
        <v>30000.0</v>
      </c>
      <c r="BL80" s="240">
        <v>147000.0</v>
      </c>
      <c r="BM80" s="124">
        <f t="shared" si="6"/>
        <v>145000</v>
      </c>
      <c r="BN80" s="125" t="s">
        <v>47</v>
      </c>
      <c r="BO80" s="126">
        <f t="shared" si="46"/>
        <v>177000</v>
      </c>
      <c r="BP80" s="110">
        <v>0.0</v>
      </c>
      <c r="BQ80" s="127" t="str">
        <f t="shared" ref="BQ80:BQ104" si="49">EB80</f>
        <v/>
      </c>
      <c r="BR80" s="125"/>
      <c r="BS80" s="126">
        <f t="shared" si="47"/>
        <v>177000</v>
      </c>
      <c r="BT80" s="128">
        <f t="shared" si="10"/>
        <v>28500</v>
      </c>
      <c r="BU80" s="125" t="s">
        <v>59</v>
      </c>
      <c r="BV80" s="129">
        <f t="shared" si="11"/>
        <v>177000</v>
      </c>
      <c r="BW80" s="235"/>
      <c r="BX80" s="131">
        <f t="shared" si="12"/>
        <v>0</v>
      </c>
      <c r="BY80" s="131">
        <f t="shared" si="13"/>
        <v>0</v>
      </c>
      <c r="BZ80" s="237">
        <v>0.0</v>
      </c>
      <c r="CA80" s="132" t="str">
        <f t="shared" si="15"/>
        <v/>
      </c>
      <c r="CB80" s="109"/>
      <c r="CC80" s="109"/>
      <c r="CD80" s="109"/>
      <c r="CE80" s="109"/>
      <c r="CF80" s="133">
        <f t="shared" si="39"/>
        <v>177000</v>
      </c>
      <c r="CG80" s="133">
        <f t="shared" si="40"/>
        <v>18500</v>
      </c>
      <c r="CH80" s="119">
        <f t="shared" si="41"/>
        <v>-11500</v>
      </c>
      <c r="CI80" s="109"/>
      <c r="CJ80" s="109"/>
      <c r="CK80" s="109"/>
      <c r="CL80" s="190">
        <v>25000.0</v>
      </c>
      <c r="CM80" s="182"/>
      <c r="CN80" s="135">
        <f t="shared" si="19"/>
        <v>198500</v>
      </c>
      <c r="CO80" s="135">
        <f t="shared" si="20"/>
        <v>251660</v>
      </c>
      <c r="CP80" s="136">
        <f t="shared" si="21"/>
        <v>-53160</v>
      </c>
      <c r="CQ80" s="137">
        <v>43719.0</v>
      </c>
      <c r="CR80" s="138" t="s">
        <v>260</v>
      </c>
      <c r="CS80" s="138">
        <v>28.0</v>
      </c>
      <c r="CT80" s="140" t="s">
        <v>57</v>
      </c>
      <c r="CU80" s="140" t="s">
        <v>358</v>
      </c>
      <c r="CV80" s="214"/>
      <c r="CW80" s="214"/>
      <c r="CX80" s="214"/>
      <c r="CY80" s="214"/>
      <c r="CZ80" s="214"/>
      <c r="DA80" s="140">
        <v>156500.0</v>
      </c>
      <c r="DB80" s="226"/>
      <c r="DC80" s="140">
        <v>145000.0</v>
      </c>
      <c r="DD80" s="226"/>
      <c r="DE80" s="226"/>
      <c r="DF80" s="214"/>
      <c r="DG80" s="140">
        <v>11000.0</v>
      </c>
      <c r="DH80" s="140">
        <v>500.0</v>
      </c>
      <c r="DI80" s="226"/>
      <c r="DJ80" s="226"/>
      <c r="DK80" s="214"/>
      <c r="DL80" s="214"/>
      <c r="DM80" s="214"/>
      <c r="DN80" s="214"/>
      <c r="DO80" s="141">
        <f t="shared" si="22"/>
        <v>0</v>
      </c>
      <c r="DP80" s="138" t="s">
        <v>467</v>
      </c>
      <c r="DQ80" s="238"/>
      <c r="DR80" s="228"/>
      <c r="DS80" s="228"/>
      <c r="DT80" s="228"/>
      <c r="DU80" s="228"/>
      <c r="DV80" s="228"/>
      <c r="DW80" s="228"/>
      <c r="DX80" s="228"/>
      <c r="DY80" s="228"/>
      <c r="DZ80" s="228"/>
      <c r="EA80" s="228"/>
      <c r="EB80" s="228"/>
      <c r="EC80" s="228"/>
      <c r="ED80" s="228"/>
      <c r="EE80" s="228"/>
      <c r="EF80" s="228"/>
      <c r="EG80" s="228"/>
      <c r="EH80" s="228"/>
      <c r="EI80" s="228"/>
      <c r="EJ80" s="228"/>
      <c r="EK80" s="228"/>
      <c r="EL80" s="163">
        <v>0.0</v>
      </c>
      <c r="EM80" s="228"/>
      <c r="EN80" s="228"/>
      <c r="EO80" s="257">
        <f t="shared" si="23"/>
        <v>0</v>
      </c>
      <c r="EP80" s="228"/>
      <c r="EQ80" s="229">
        <v>43725.0</v>
      </c>
      <c r="ER80" s="161" t="s">
        <v>615</v>
      </c>
      <c r="ES80" s="161">
        <v>16.0</v>
      </c>
      <c r="ET80" s="161" t="s">
        <v>265</v>
      </c>
      <c r="EU80" s="161" t="s">
        <v>483</v>
      </c>
      <c r="EV80" s="239"/>
      <c r="EW80" s="239"/>
      <c r="EX80" s="239"/>
      <c r="EY80" s="239"/>
      <c r="EZ80" s="161">
        <v>27500.0</v>
      </c>
      <c r="FA80" s="161">
        <v>28500.0</v>
      </c>
      <c r="FB80" s="239"/>
      <c r="FC80" s="239"/>
      <c r="FD80" s="192"/>
      <c r="FE80" s="192"/>
      <c r="FF80" s="239"/>
      <c r="FG80" s="161" t="s">
        <v>0</v>
      </c>
      <c r="FH80" s="192"/>
      <c r="FI80" s="192"/>
      <c r="FJ80" s="192"/>
      <c r="FK80" s="192"/>
      <c r="FL80" s="192"/>
      <c r="FM80" s="192"/>
      <c r="FN80" s="192"/>
      <c r="FO80" s="239"/>
      <c r="FP80" s="239"/>
      <c r="FQ80" s="239"/>
      <c r="FR80" s="239"/>
    </row>
    <row r="81">
      <c r="A81" s="101" t="s">
        <v>17</v>
      </c>
      <c r="B81" s="153">
        <v>43719.0</v>
      </c>
      <c r="C81" s="220">
        <v>43727.0</v>
      </c>
      <c r="D81" s="33" t="s">
        <v>57</v>
      </c>
      <c r="E81" s="104">
        <f t="shared" si="1"/>
        <v>22</v>
      </c>
      <c r="F81" s="104">
        <f t="shared" si="2"/>
        <v>14.5</v>
      </c>
      <c r="G81" s="104" t="str">
        <f t="shared" si="3"/>
        <v>Crokery</v>
      </c>
      <c r="H81" s="104" t="str">
        <f t="shared" si="4"/>
        <v>Gujranawala Broker</v>
      </c>
      <c r="I81" s="105" t="s">
        <v>254</v>
      </c>
      <c r="J81" s="106">
        <v>595.0</v>
      </c>
      <c r="K81" s="106">
        <v>62480.0</v>
      </c>
      <c r="L81" s="19"/>
      <c r="M81" s="19"/>
      <c r="N81" s="19"/>
      <c r="O81" s="107">
        <v>7500.0</v>
      </c>
      <c r="P81" s="107">
        <v>1500.0</v>
      </c>
      <c r="Q81" s="107">
        <v>3000.0</v>
      </c>
      <c r="R81" s="241"/>
      <c r="S81" s="109"/>
      <c r="T81" s="109"/>
      <c r="U81" s="109"/>
      <c r="V81" s="110">
        <v>600.0</v>
      </c>
      <c r="W81" s="110">
        <v>4000.0</v>
      </c>
      <c r="X81" s="110"/>
      <c r="Y81" s="110" t="s">
        <v>616</v>
      </c>
      <c r="Z81" s="110">
        <v>500.0</v>
      </c>
      <c r="AA81" s="110">
        <v>500.0</v>
      </c>
      <c r="AB81" s="110" t="s">
        <v>617</v>
      </c>
      <c r="AC81" s="110">
        <v>99980.0</v>
      </c>
      <c r="AD81" s="109"/>
      <c r="AE81" s="109"/>
      <c r="AF81" s="110" t="s">
        <v>512</v>
      </c>
      <c r="AG81" s="110">
        <v>1000.0</v>
      </c>
      <c r="AH81" s="197" t="s">
        <v>618</v>
      </c>
      <c r="AI81" s="122">
        <v>24000.0</v>
      </c>
      <c r="AJ81" s="113"/>
      <c r="AK81" s="133"/>
      <c r="AL81" s="133"/>
      <c r="AM81" s="113"/>
      <c r="AN81" s="109"/>
      <c r="AO81" s="109"/>
      <c r="AP81" s="113"/>
      <c r="AQ81" s="133"/>
      <c r="AR81" s="133"/>
      <c r="AS81" s="113"/>
      <c r="AT81" s="234"/>
      <c r="AU81" s="234"/>
      <c r="AV81" s="234"/>
      <c r="AW81" s="234"/>
      <c r="AX81" s="234"/>
      <c r="AY81" s="188"/>
      <c r="AZ81" s="188"/>
      <c r="BA81" s="188"/>
      <c r="BB81" s="188" t="s">
        <v>619</v>
      </c>
      <c r="BC81" s="189">
        <v>6000.0</v>
      </c>
      <c r="BD81" s="188"/>
      <c r="BE81" s="188"/>
      <c r="BF81" s="180"/>
      <c r="BG81" s="181"/>
      <c r="BH81" s="182"/>
      <c r="BI81" s="120">
        <v>20920.0</v>
      </c>
      <c r="BJ81" s="186">
        <f t="shared" ref="BJ81:BJ82" si="50">Q81+R81+T81+V81+W81+Z81+AC81+AE81+AG81+AI81+AL81+AO81+AR81+BI81+U81+X81</f>
        <v>154000</v>
      </c>
      <c r="BK81" s="122">
        <v>30000.0</v>
      </c>
      <c r="BL81" s="240">
        <v>135000.0</v>
      </c>
      <c r="BM81" s="124">
        <f t="shared" si="6"/>
        <v>145000</v>
      </c>
      <c r="BN81" s="125" t="s">
        <v>47</v>
      </c>
      <c r="BO81" s="126">
        <f t="shared" si="46"/>
        <v>165000</v>
      </c>
      <c r="BP81" s="133"/>
      <c r="BQ81" s="127" t="str">
        <f t="shared" si="49"/>
        <v/>
      </c>
      <c r="BR81" s="125" t="s">
        <v>47</v>
      </c>
      <c r="BS81" s="126">
        <f t="shared" si="47"/>
        <v>165000</v>
      </c>
      <c r="BT81" s="128">
        <f t="shared" si="10"/>
        <v>29000</v>
      </c>
      <c r="BU81" s="125" t="s">
        <v>47</v>
      </c>
      <c r="BV81" s="129">
        <f t="shared" si="11"/>
        <v>194000</v>
      </c>
      <c r="BW81" s="133"/>
      <c r="BX81" s="131">
        <f t="shared" si="12"/>
        <v>0</v>
      </c>
      <c r="BY81" s="131">
        <f t="shared" si="13"/>
        <v>0</v>
      </c>
      <c r="BZ81" s="131" t="str">
        <f>FK81</f>
        <v/>
      </c>
      <c r="CA81" s="132" t="str">
        <f t="shared" si="15"/>
        <v/>
      </c>
      <c r="CB81" s="109"/>
      <c r="CC81" s="109"/>
      <c r="CD81" s="109"/>
      <c r="CE81" s="109"/>
      <c r="CF81" s="133">
        <f t="shared" si="39"/>
        <v>194000</v>
      </c>
      <c r="CG81" s="133">
        <f t="shared" si="40"/>
        <v>40000</v>
      </c>
      <c r="CH81" s="119">
        <f t="shared" si="41"/>
        <v>10000</v>
      </c>
      <c r="CI81" s="133"/>
      <c r="CJ81" s="133"/>
      <c r="CK81" s="133"/>
      <c r="CL81" s="199"/>
      <c r="CM81" s="133"/>
      <c r="CN81" s="135">
        <f t="shared" si="19"/>
        <v>174000</v>
      </c>
      <c r="CO81" s="135">
        <f t="shared" si="20"/>
        <v>131500</v>
      </c>
      <c r="CP81" s="136">
        <f t="shared" si="21"/>
        <v>42500</v>
      </c>
      <c r="CQ81" s="137">
        <v>43719.0</v>
      </c>
      <c r="CR81" s="138" t="s">
        <v>260</v>
      </c>
      <c r="CS81" s="138">
        <v>22.0</v>
      </c>
      <c r="CT81" s="140" t="s">
        <v>57</v>
      </c>
      <c r="CU81" s="140" t="s">
        <v>490</v>
      </c>
      <c r="CV81" s="214"/>
      <c r="CW81" s="214"/>
      <c r="CX81" s="214"/>
      <c r="CY81" s="214"/>
      <c r="CZ81" s="214"/>
      <c r="DA81" s="140">
        <v>145000.0</v>
      </c>
      <c r="DB81" s="226"/>
      <c r="DC81" s="140">
        <v>145000.0</v>
      </c>
      <c r="DD81" s="226"/>
      <c r="DE81" s="226"/>
      <c r="DF81" s="214"/>
      <c r="DG81" s="226"/>
      <c r="DH81" s="226"/>
      <c r="DI81" s="226"/>
      <c r="DJ81" s="226"/>
      <c r="DK81" s="214"/>
      <c r="DL81" s="214"/>
      <c r="DM81" s="214"/>
      <c r="DN81" s="214"/>
      <c r="DO81" s="141">
        <f t="shared" si="22"/>
        <v>0</v>
      </c>
      <c r="DP81" s="138" t="s">
        <v>467</v>
      </c>
      <c r="DQ81" s="273"/>
      <c r="DR81" s="274"/>
      <c r="DS81" s="274"/>
      <c r="DT81" s="274"/>
      <c r="DU81" s="274"/>
      <c r="DV81" s="274"/>
      <c r="DW81" s="274"/>
      <c r="DX81" s="274"/>
      <c r="DY81" s="274"/>
      <c r="DZ81" s="274"/>
      <c r="EA81" s="274"/>
      <c r="EB81" s="274"/>
      <c r="EC81" s="274"/>
      <c r="ED81" s="274"/>
      <c r="EE81" s="274"/>
      <c r="EF81" s="274"/>
      <c r="EG81" s="274"/>
      <c r="EH81" s="274"/>
      <c r="EI81" s="274"/>
      <c r="EJ81" s="274"/>
      <c r="EK81" s="274"/>
      <c r="EL81" s="275">
        <v>0.0</v>
      </c>
      <c r="EM81" s="274"/>
      <c r="EN81" s="274"/>
      <c r="EO81" s="276">
        <f t="shared" si="23"/>
        <v>0</v>
      </c>
      <c r="EP81" s="274"/>
      <c r="EQ81" s="229">
        <v>43727.0</v>
      </c>
      <c r="ER81" s="161" t="s">
        <v>436</v>
      </c>
      <c r="ES81" s="161">
        <v>14.5</v>
      </c>
      <c r="ET81" s="161" t="s">
        <v>265</v>
      </c>
      <c r="EU81" s="161" t="s">
        <v>293</v>
      </c>
      <c r="EV81" s="239"/>
      <c r="EW81" s="239"/>
      <c r="EX81" s="239"/>
      <c r="EY81" s="239"/>
      <c r="EZ81" s="161">
        <v>29000.0</v>
      </c>
      <c r="FA81" s="161">
        <v>29000.0</v>
      </c>
      <c r="FB81" s="239"/>
      <c r="FC81" s="239"/>
      <c r="FD81" s="192"/>
      <c r="FE81" s="192"/>
      <c r="FF81" s="239"/>
      <c r="FG81" s="161" t="s">
        <v>273</v>
      </c>
      <c r="FH81" s="192"/>
      <c r="FI81" s="192"/>
      <c r="FJ81" s="192"/>
      <c r="FK81" s="192"/>
      <c r="FL81" s="192"/>
      <c r="FM81" s="192"/>
      <c r="FN81" s="192"/>
      <c r="FO81" s="239"/>
      <c r="FP81" s="239"/>
      <c r="FQ81" s="239"/>
      <c r="FR81" s="239"/>
    </row>
    <row r="82">
      <c r="A82" s="147" t="s">
        <v>36</v>
      </c>
      <c r="B82" s="153">
        <v>43719.0</v>
      </c>
      <c r="C82" s="220">
        <v>43726.0</v>
      </c>
      <c r="D82" s="33" t="s">
        <v>68</v>
      </c>
      <c r="E82" s="104">
        <f t="shared" si="1"/>
        <v>23</v>
      </c>
      <c r="F82" s="104">
        <f t="shared" si="2"/>
        <v>12</v>
      </c>
      <c r="G82" s="104" t="str">
        <f t="shared" si="3"/>
        <v>Cloth</v>
      </c>
      <c r="H82" s="104" t="str">
        <f t="shared" si="4"/>
        <v>A.K Goods</v>
      </c>
      <c r="I82" s="105" t="s">
        <v>254</v>
      </c>
      <c r="J82" s="106">
        <v>582.0</v>
      </c>
      <c r="K82" s="106">
        <v>61110.0</v>
      </c>
      <c r="L82" s="19"/>
      <c r="M82" s="19"/>
      <c r="N82" s="19"/>
      <c r="O82" s="107">
        <v>7000.0</v>
      </c>
      <c r="P82" s="107">
        <v>1500.0</v>
      </c>
      <c r="Q82" s="107">
        <v>3000.0</v>
      </c>
      <c r="R82" s="241"/>
      <c r="S82" s="109"/>
      <c r="T82" s="109"/>
      <c r="U82" s="109"/>
      <c r="V82" s="109"/>
      <c r="W82" s="110">
        <v>4300.0</v>
      </c>
      <c r="X82" s="110"/>
      <c r="Y82" s="109"/>
      <c r="Z82" s="109"/>
      <c r="AA82" s="109"/>
      <c r="AB82" s="109"/>
      <c r="AC82" s="109"/>
      <c r="AD82" s="110" t="s">
        <v>620</v>
      </c>
      <c r="AE82" s="110">
        <v>4100.0</v>
      </c>
      <c r="AF82" s="110" t="s">
        <v>621</v>
      </c>
      <c r="AG82" s="110">
        <v>1000.0</v>
      </c>
      <c r="AH82" s="197" t="s">
        <v>622</v>
      </c>
      <c r="AI82" s="122">
        <v>14000.0</v>
      </c>
      <c r="AJ82" s="113"/>
      <c r="AK82" s="133"/>
      <c r="AL82" s="133"/>
      <c r="AM82" s="113"/>
      <c r="AN82" s="109"/>
      <c r="AO82" s="109"/>
      <c r="AP82" s="113"/>
      <c r="AQ82" s="133"/>
      <c r="AR82" s="133"/>
      <c r="AS82" s="113"/>
      <c r="AT82" s="234"/>
      <c r="AU82" s="234"/>
      <c r="AV82" s="234"/>
      <c r="AW82" s="234"/>
      <c r="AX82" s="234"/>
      <c r="AY82" s="188"/>
      <c r="AZ82" s="188"/>
      <c r="BA82" s="188"/>
      <c r="BB82" s="188"/>
      <c r="BC82" s="188"/>
      <c r="BD82" s="188"/>
      <c r="BE82" s="188"/>
      <c r="BF82" s="180"/>
      <c r="BG82" s="181"/>
      <c r="BH82" s="256">
        <v>2000.0</v>
      </c>
      <c r="BI82" s="120">
        <v>20470.0</v>
      </c>
      <c r="BJ82" s="186">
        <f t="shared" si="50"/>
        <v>46870</v>
      </c>
      <c r="BK82" s="122">
        <v>30000.0</v>
      </c>
      <c r="BL82" s="235"/>
      <c r="BM82" s="124">
        <f t="shared" si="6"/>
        <v>91000</v>
      </c>
      <c r="BN82" s="125" t="s">
        <v>59</v>
      </c>
      <c r="BO82" s="126">
        <f t="shared" si="46"/>
        <v>30000</v>
      </c>
      <c r="BP82" s="110">
        <v>42370.0</v>
      </c>
      <c r="BQ82" s="127">
        <f t="shared" si="49"/>
        <v>37000</v>
      </c>
      <c r="BR82" s="125" t="s">
        <v>47</v>
      </c>
      <c r="BS82" s="126">
        <f t="shared" si="47"/>
        <v>72370</v>
      </c>
      <c r="BT82" s="128">
        <f t="shared" si="10"/>
        <v>30500</v>
      </c>
      <c r="BU82" s="125" t="s">
        <v>59</v>
      </c>
      <c r="BV82" s="129">
        <f t="shared" si="11"/>
        <v>72370</v>
      </c>
      <c r="BW82" s="235"/>
      <c r="BX82" s="131">
        <f t="shared" si="12"/>
        <v>0</v>
      </c>
      <c r="BY82" s="131">
        <f t="shared" si="13"/>
        <v>0</v>
      </c>
      <c r="BZ82" s="237">
        <v>0.0</v>
      </c>
      <c r="CA82" s="132" t="str">
        <f t="shared" si="15"/>
        <v/>
      </c>
      <c r="CB82" s="109"/>
      <c r="CC82" s="109"/>
      <c r="CD82" s="109"/>
      <c r="CE82" s="109"/>
      <c r="CF82" s="133">
        <f t="shared" si="39"/>
        <v>72370</v>
      </c>
      <c r="CG82" s="133">
        <f t="shared" si="40"/>
        <v>25500</v>
      </c>
      <c r="CH82" s="119">
        <f t="shared" si="41"/>
        <v>-4500</v>
      </c>
      <c r="CI82" s="109"/>
      <c r="CJ82" s="109"/>
      <c r="CK82" s="109"/>
      <c r="CL82" s="183"/>
      <c r="CM82" s="182"/>
      <c r="CN82" s="135">
        <f t="shared" si="19"/>
        <v>158500</v>
      </c>
      <c r="CO82" s="135">
        <f t="shared" si="20"/>
        <v>116480</v>
      </c>
      <c r="CP82" s="136">
        <f t="shared" si="21"/>
        <v>42020</v>
      </c>
      <c r="CQ82" s="137">
        <v>43719.0</v>
      </c>
      <c r="CR82" s="138" t="s">
        <v>280</v>
      </c>
      <c r="CS82" s="138">
        <v>16.0</v>
      </c>
      <c r="CT82" s="140" t="s">
        <v>68</v>
      </c>
      <c r="CU82" s="140" t="s">
        <v>623</v>
      </c>
      <c r="CV82" s="214"/>
      <c r="CW82" s="214"/>
      <c r="CX82" s="214"/>
      <c r="CY82" s="214"/>
      <c r="CZ82" s="214"/>
      <c r="DA82" s="140">
        <v>0.0</v>
      </c>
      <c r="DB82" s="140" t="s">
        <v>59</v>
      </c>
      <c r="DC82" s="140">
        <v>91000.0</v>
      </c>
      <c r="DD82" s="226"/>
      <c r="DE82" s="226"/>
      <c r="DF82" s="214"/>
      <c r="DG82" s="226"/>
      <c r="DH82" s="226"/>
      <c r="DI82" s="226"/>
      <c r="DJ82" s="140">
        <v>1000.0</v>
      </c>
      <c r="DK82" s="214"/>
      <c r="DL82" s="212">
        <v>1000.0</v>
      </c>
      <c r="DM82" s="214"/>
      <c r="DN82" s="277">
        <v>43748.0</v>
      </c>
      <c r="DO82" s="141">
        <f t="shared" si="22"/>
        <v>91000</v>
      </c>
      <c r="DP82" s="162"/>
      <c r="DQ82" s="251">
        <v>43719.0</v>
      </c>
      <c r="DR82" s="163">
        <v>7.0</v>
      </c>
      <c r="DS82" s="163">
        <v>7.0</v>
      </c>
      <c r="DT82" s="163" t="s">
        <v>283</v>
      </c>
      <c r="DU82" s="163" t="s">
        <v>330</v>
      </c>
      <c r="DV82" s="163"/>
      <c r="DW82" s="163"/>
      <c r="DX82" s="163"/>
      <c r="DY82" s="163"/>
      <c r="DZ82" s="163"/>
      <c r="EA82" s="163">
        <v>42370.0</v>
      </c>
      <c r="EB82" s="163">
        <v>37000.0</v>
      </c>
      <c r="EC82" s="228"/>
      <c r="ED82" s="163">
        <v>2000.0</v>
      </c>
      <c r="EE82" s="228"/>
      <c r="EF82" s="163">
        <v>3370.0</v>
      </c>
      <c r="EG82" s="163" t="s">
        <v>553</v>
      </c>
      <c r="EH82" s="228"/>
      <c r="EI82" s="228"/>
      <c r="EJ82" s="228"/>
      <c r="EK82" s="228"/>
      <c r="EL82" s="163">
        <v>0.0</v>
      </c>
      <c r="EM82" s="228"/>
      <c r="EN82" s="163"/>
      <c r="EO82" s="257">
        <f t="shared" si="23"/>
        <v>0</v>
      </c>
      <c r="EP82" s="163" t="s">
        <v>553</v>
      </c>
      <c r="EQ82" s="229">
        <v>43726.0</v>
      </c>
      <c r="ER82" s="161" t="s">
        <v>479</v>
      </c>
      <c r="ES82" s="161">
        <v>12.0</v>
      </c>
      <c r="ET82" s="161" t="s">
        <v>265</v>
      </c>
      <c r="EU82" s="161" t="s">
        <v>483</v>
      </c>
      <c r="EV82" s="239"/>
      <c r="EW82" s="239"/>
      <c r="EX82" s="239"/>
      <c r="EY82" s="239"/>
      <c r="EZ82" s="192"/>
      <c r="FA82" s="161">
        <v>30500.0</v>
      </c>
      <c r="FB82" s="239"/>
      <c r="FC82" s="239"/>
      <c r="FD82" s="192"/>
      <c r="FE82" s="192"/>
      <c r="FF82" s="239"/>
      <c r="FG82" s="161" t="s">
        <v>59</v>
      </c>
      <c r="FH82" s="192"/>
      <c r="FI82" s="192"/>
      <c r="FJ82" s="192"/>
      <c r="FK82" s="192"/>
      <c r="FL82" s="192"/>
      <c r="FM82" s="192"/>
      <c r="FN82" s="192"/>
      <c r="FO82" s="239"/>
      <c r="FP82" s="239"/>
      <c r="FQ82" s="239"/>
      <c r="FR82" s="239"/>
    </row>
    <row r="83">
      <c r="A83" s="101" t="s">
        <v>20</v>
      </c>
      <c r="B83" s="153">
        <v>43719.0</v>
      </c>
      <c r="C83" s="220">
        <v>43728.0</v>
      </c>
      <c r="D83" s="33" t="s">
        <v>68</v>
      </c>
      <c r="E83" s="104">
        <f t="shared" si="1"/>
        <v>31</v>
      </c>
      <c r="F83" s="104">
        <f t="shared" si="2"/>
        <v>15</v>
      </c>
      <c r="G83" s="104" t="str">
        <f t="shared" si="3"/>
        <v>Cloth Seal</v>
      </c>
      <c r="H83" s="104" t="str">
        <f t="shared" si="4"/>
        <v>Asif</v>
      </c>
      <c r="I83" s="105" t="s">
        <v>624</v>
      </c>
      <c r="J83" s="106">
        <v>691.0</v>
      </c>
      <c r="K83" s="106">
        <v>69100.0</v>
      </c>
      <c r="L83" s="19"/>
      <c r="M83" s="19"/>
      <c r="N83" s="19"/>
      <c r="O83" s="107">
        <v>7000.0</v>
      </c>
      <c r="P83" s="107">
        <v>1500.0</v>
      </c>
      <c r="Q83" s="107">
        <v>3000.0</v>
      </c>
      <c r="R83" s="148">
        <v>140000.0</v>
      </c>
      <c r="S83" s="109"/>
      <c r="T83" s="109"/>
      <c r="U83" s="110">
        <v>2000.0</v>
      </c>
      <c r="V83" s="110">
        <v>1800.0</v>
      </c>
      <c r="W83" s="110">
        <v>4800.0</v>
      </c>
      <c r="X83" s="110"/>
      <c r="Y83" s="110" t="s">
        <v>625</v>
      </c>
      <c r="Z83" s="110">
        <v>400.0</v>
      </c>
      <c r="AA83" s="110">
        <v>400.0</v>
      </c>
      <c r="AB83" s="109"/>
      <c r="AC83" s="109"/>
      <c r="AD83" s="110" t="s">
        <v>323</v>
      </c>
      <c r="AE83" s="110">
        <v>500.0</v>
      </c>
      <c r="AF83" s="109"/>
      <c r="AG83" s="109"/>
      <c r="AH83" s="197" t="s">
        <v>626</v>
      </c>
      <c r="AI83" s="122">
        <v>14000.0</v>
      </c>
      <c r="AJ83" s="113"/>
      <c r="AK83" s="133"/>
      <c r="AL83" s="133"/>
      <c r="AM83" s="113"/>
      <c r="AN83" s="109"/>
      <c r="AO83" s="109"/>
      <c r="AP83" s="113"/>
      <c r="AQ83" s="133"/>
      <c r="AR83" s="133"/>
      <c r="AS83" s="113"/>
      <c r="AT83" s="234"/>
      <c r="AU83" s="234"/>
      <c r="AV83" s="234"/>
      <c r="AW83" s="234"/>
      <c r="AX83" s="234"/>
      <c r="AY83" s="188"/>
      <c r="AZ83" s="188"/>
      <c r="BA83" s="188"/>
      <c r="BB83" s="188"/>
      <c r="BC83" s="188"/>
      <c r="BD83" s="188"/>
      <c r="BE83" s="188"/>
      <c r="BF83" s="180"/>
      <c r="BG83" s="181"/>
      <c r="BH83" s="182"/>
      <c r="BI83" s="120">
        <v>20000.0</v>
      </c>
      <c r="BJ83" s="278">
        <v>186500.0</v>
      </c>
      <c r="BK83" s="122">
        <v>30000.0</v>
      </c>
      <c r="BL83" s="240">
        <v>170000.0</v>
      </c>
      <c r="BM83" s="124">
        <f t="shared" si="6"/>
        <v>158000</v>
      </c>
      <c r="BN83" s="125" t="s">
        <v>47</v>
      </c>
      <c r="BO83" s="126">
        <f t="shared" si="46"/>
        <v>200000</v>
      </c>
      <c r="BP83" s="110">
        <v>0.0</v>
      </c>
      <c r="BQ83" s="127" t="str">
        <f t="shared" si="49"/>
        <v/>
      </c>
      <c r="BR83" s="125" t="s">
        <v>47</v>
      </c>
      <c r="BS83" s="126">
        <f t="shared" si="47"/>
        <v>200000</v>
      </c>
      <c r="BT83" s="128">
        <f t="shared" si="10"/>
        <v>25000</v>
      </c>
      <c r="BU83" s="125" t="s">
        <v>59</v>
      </c>
      <c r="BV83" s="129">
        <f t="shared" si="11"/>
        <v>200000</v>
      </c>
      <c r="BW83" s="235"/>
      <c r="BX83" s="131">
        <f t="shared" si="12"/>
        <v>0</v>
      </c>
      <c r="BY83" s="131">
        <f t="shared" si="13"/>
        <v>0</v>
      </c>
      <c r="BZ83" s="237">
        <v>0.0</v>
      </c>
      <c r="CA83" s="132" t="str">
        <f t="shared" si="15"/>
        <v/>
      </c>
      <c r="CB83" s="109"/>
      <c r="CC83" s="109"/>
      <c r="CD83" s="109"/>
      <c r="CE83" s="109"/>
      <c r="CF83" s="133">
        <f t="shared" si="39"/>
        <v>200000</v>
      </c>
      <c r="CG83" s="133">
        <f t="shared" si="40"/>
        <v>13500</v>
      </c>
      <c r="CH83" s="119">
        <f t="shared" si="41"/>
        <v>-16500</v>
      </c>
      <c r="CI83" s="109"/>
      <c r="CJ83" s="109"/>
      <c r="CK83" s="109"/>
      <c r="CL83" s="183"/>
      <c r="CM83" s="182"/>
      <c r="CN83" s="135">
        <f t="shared" si="19"/>
        <v>183000</v>
      </c>
      <c r="CO83" s="135">
        <f t="shared" si="20"/>
        <v>122100</v>
      </c>
      <c r="CP83" s="136">
        <f t="shared" si="21"/>
        <v>60900</v>
      </c>
      <c r="CQ83" s="137">
        <v>43720.0</v>
      </c>
      <c r="CR83" s="138" t="s">
        <v>280</v>
      </c>
      <c r="CS83" s="138">
        <v>31.0</v>
      </c>
      <c r="CT83" s="140" t="s">
        <v>68</v>
      </c>
      <c r="CU83" s="140" t="s">
        <v>627</v>
      </c>
      <c r="CV83" s="214"/>
      <c r="CW83" s="214"/>
      <c r="CX83" s="214"/>
      <c r="CY83" s="214"/>
      <c r="CZ83" s="214"/>
      <c r="DA83" s="140">
        <v>170000.0</v>
      </c>
      <c r="DB83" s="226"/>
      <c r="DC83" s="140">
        <v>158000.0</v>
      </c>
      <c r="DD83" s="140">
        <v>2000.0</v>
      </c>
      <c r="DE83" s="140">
        <v>9600.0</v>
      </c>
      <c r="DF83" s="214"/>
      <c r="DG83" s="226"/>
      <c r="DH83" s="140">
        <v>400.0</v>
      </c>
      <c r="DI83" s="226"/>
      <c r="DJ83" s="140">
        <v>1000.0</v>
      </c>
      <c r="DK83" s="214"/>
      <c r="DL83" s="214"/>
      <c r="DM83" s="214"/>
      <c r="DN83" s="214"/>
      <c r="DO83" s="141">
        <f t="shared" si="22"/>
        <v>1000</v>
      </c>
      <c r="DP83" s="138" t="s">
        <v>384</v>
      </c>
      <c r="DQ83" s="238"/>
      <c r="DR83" s="228"/>
      <c r="DS83" s="228"/>
      <c r="DT83" s="228"/>
      <c r="DU83" s="228"/>
      <c r="DV83" s="228"/>
      <c r="DW83" s="228"/>
      <c r="DX83" s="228"/>
      <c r="DY83" s="228"/>
      <c r="DZ83" s="228"/>
      <c r="EA83" s="228"/>
      <c r="EB83" s="228"/>
      <c r="EC83" s="228"/>
      <c r="ED83" s="228"/>
      <c r="EE83" s="228"/>
      <c r="EF83" s="228"/>
      <c r="EG83" s="228"/>
      <c r="EH83" s="228"/>
      <c r="EI83" s="228"/>
      <c r="EJ83" s="228"/>
      <c r="EK83" s="228"/>
      <c r="EL83" s="163">
        <v>0.0</v>
      </c>
      <c r="EM83" s="228"/>
      <c r="EN83" s="228"/>
      <c r="EO83" s="257">
        <f t="shared" si="23"/>
        <v>0</v>
      </c>
      <c r="EP83" s="228"/>
      <c r="EQ83" s="229">
        <v>43728.0</v>
      </c>
      <c r="ER83" s="161" t="s">
        <v>337</v>
      </c>
      <c r="ES83" s="161">
        <v>15.0</v>
      </c>
      <c r="ET83" s="161" t="s">
        <v>265</v>
      </c>
      <c r="EU83" s="161" t="s">
        <v>315</v>
      </c>
      <c r="EV83" s="230"/>
      <c r="EW83" s="230"/>
      <c r="EX83" s="230"/>
      <c r="EY83" s="230"/>
      <c r="EZ83" s="192"/>
      <c r="FA83" s="161">
        <v>25000.0</v>
      </c>
      <c r="FB83" s="230"/>
      <c r="FC83" s="230"/>
      <c r="FD83" s="192"/>
      <c r="FE83" s="192"/>
      <c r="FF83" s="230"/>
      <c r="FG83" s="161" t="s">
        <v>59</v>
      </c>
      <c r="FH83" s="192"/>
      <c r="FI83" s="192"/>
      <c r="FJ83" s="192"/>
      <c r="FK83" s="192"/>
      <c r="FL83" s="192"/>
      <c r="FM83" s="192"/>
      <c r="FN83" s="192"/>
      <c r="FO83" s="230"/>
      <c r="FP83" s="230"/>
      <c r="FQ83" s="230"/>
      <c r="FR83" s="230"/>
    </row>
    <row r="84">
      <c r="A84" s="101" t="s">
        <v>16</v>
      </c>
      <c r="B84" s="153">
        <v>43720.0</v>
      </c>
      <c r="C84" s="220">
        <v>43727.0</v>
      </c>
      <c r="D84" s="33" t="s">
        <v>57</v>
      </c>
      <c r="E84" s="104">
        <f t="shared" si="1"/>
        <v>19</v>
      </c>
      <c r="F84" s="104">
        <f t="shared" si="2"/>
        <v>17.5</v>
      </c>
      <c r="G84" s="104" t="str">
        <f t="shared" si="3"/>
        <v>Crokery</v>
      </c>
      <c r="H84" s="104" t="str">
        <f t="shared" si="4"/>
        <v>Gujranawala Broker</v>
      </c>
      <c r="I84" s="105" t="s">
        <v>254</v>
      </c>
      <c r="J84" s="106">
        <v>677.0</v>
      </c>
      <c r="K84" s="106">
        <v>71090.0</v>
      </c>
      <c r="L84" s="19"/>
      <c r="M84" s="19"/>
      <c r="N84" s="19"/>
      <c r="O84" s="107">
        <v>7000.0</v>
      </c>
      <c r="P84" s="107">
        <v>1500.0</v>
      </c>
      <c r="Q84" s="107">
        <v>3000.0</v>
      </c>
      <c r="R84" s="241"/>
      <c r="S84" s="109"/>
      <c r="T84" s="109"/>
      <c r="U84" s="109"/>
      <c r="V84" s="110">
        <v>1450.0</v>
      </c>
      <c r="W84" s="110">
        <v>4450.0</v>
      </c>
      <c r="X84" s="110"/>
      <c r="Y84" s="109"/>
      <c r="Z84" s="109"/>
      <c r="AA84" s="109"/>
      <c r="AB84" s="110" t="s">
        <v>628</v>
      </c>
      <c r="AC84" s="110">
        <v>99500.0</v>
      </c>
      <c r="AD84" s="110" t="s">
        <v>629</v>
      </c>
      <c r="AE84" s="110">
        <v>10000.0</v>
      </c>
      <c r="AF84" s="110" t="s">
        <v>630</v>
      </c>
      <c r="AG84" s="110">
        <v>1500.0</v>
      </c>
      <c r="AH84" s="197" t="s">
        <v>631</v>
      </c>
      <c r="AI84" s="279">
        <v>26000.0</v>
      </c>
      <c r="AJ84" s="113"/>
      <c r="AK84" s="197" t="s">
        <v>632</v>
      </c>
      <c r="AL84" s="122">
        <v>1000.0</v>
      </c>
      <c r="AM84" s="113"/>
      <c r="AN84" s="110" t="s">
        <v>633</v>
      </c>
      <c r="AO84" s="110">
        <v>350.0</v>
      </c>
      <c r="AP84" s="113"/>
      <c r="AQ84" s="133"/>
      <c r="AR84" s="133"/>
      <c r="AS84" s="113"/>
      <c r="AT84" s="234"/>
      <c r="AU84" s="234"/>
      <c r="AV84" s="234"/>
      <c r="AW84" s="234"/>
      <c r="AX84" s="234"/>
      <c r="AY84" s="188"/>
      <c r="AZ84" s="188"/>
      <c r="BA84" s="188"/>
      <c r="BB84" s="188"/>
      <c r="BC84" s="188"/>
      <c r="BD84" s="188"/>
      <c r="BE84" s="188"/>
      <c r="BF84" s="180"/>
      <c r="BG84" s="181"/>
      <c r="BH84" s="182"/>
      <c r="BI84" s="120">
        <v>21700.0</v>
      </c>
      <c r="BJ84" s="121">
        <f>Q84+R84+T84+V84+W84+Z84+AC84+AE84+AG84+AI84+AL84+AO84+AR84+BI84+U84</f>
        <v>168950</v>
      </c>
      <c r="BK84" s="122">
        <v>30000.0</v>
      </c>
      <c r="BL84" s="240">
        <v>104000.0</v>
      </c>
      <c r="BM84" s="124">
        <f t="shared" si="6"/>
        <v>100000</v>
      </c>
      <c r="BN84" s="125" t="s">
        <v>47</v>
      </c>
      <c r="BO84" s="126">
        <f t="shared" si="46"/>
        <v>134000</v>
      </c>
      <c r="BP84" s="110">
        <v>19950.0</v>
      </c>
      <c r="BQ84" s="127">
        <f t="shared" si="49"/>
        <v>20000</v>
      </c>
      <c r="BR84" s="125" t="s">
        <v>47</v>
      </c>
      <c r="BS84" s="126">
        <f t="shared" si="47"/>
        <v>153950</v>
      </c>
      <c r="BT84" s="128">
        <f t="shared" si="10"/>
        <v>30000</v>
      </c>
      <c r="BU84" s="125" t="s">
        <v>47</v>
      </c>
      <c r="BV84" s="129">
        <f t="shared" si="11"/>
        <v>183950</v>
      </c>
      <c r="BW84" s="235"/>
      <c r="BX84" s="131">
        <f t="shared" si="12"/>
        <v>0</v>
      </c>
      <c r="BY84" s="131">
        <f t="shared" si="13"/>
        <v>0</v>
      </c>
      <c r="BZ84" s="237">
        <v>0.0</v>
      </c>
      <c r="CA84" s="132" t="str">
        <f t="shared" si="15"/>
        <v/>
      </c>
      <c r="CB84" s="109"/>
      <c r="CC84" s="109"/>
      <c r="CD84" s="109"/>
      <c r="CE84" s="109"/>
      <c r="CF84" s="133">
        <f t="shared" si="39"/>
        <v>183950</v>
      </c>
      <c r="CG84" s="133">
        <f t="shared" si="40"/>
        <v>15000</v>
      </c>
      <c r="CH84" s="119">
        <f t="shared" si="41"/>
        <v>-15000</v>
      </c>
      <c r="CI84" s="109"/>
      <c r="CJ84" s="109"/>
      <c r="CK84" s="109"/>
      <c r="CL84" s="183"/>
      <c r="CM84" s="182"/>
      <c r="CN84" s="135">
        <f t="shared" si="19"/>
        <v>150000</v>
      </c>
      <c r="CO84" s="135">
        <f t="shared" si="20"/>
        <v>149040</v>
      </c>
      <c r="CP84" s="136">
        <f t="shared" si="21"/>
        <v>960</v>
      </c>
      <c r="CQ84" s="137">
        <v>43720.0</v>
      </c>
      <c r="CR84" s="138" t="s">
        <v>260</v>
      </c>
      <c r="CS84" s="138">
        <v>15.0</v>
      </c>
      <c r="CT84" s="140" t="s">
        <v>57</v>
      </c>
      <c r="CU84" s="140" t="s">
        <v>634</v>
      </c>
      <c r="CV84" s="214"/>
      <c r="CW84" s="214"/>
      <c r="CX84" s="214"/>
      <c r="CY84" s="214"/>
      <c r="CZ84" s="214"/>
      <c r="DA84" s="140">
        <v>104000.0</v>
      </c>
      <c r="DB84" s="226"/>
      <c r="DC84" s="140">
        <v>100000.0</v>
      </c>
      <c r="DD84" s="226"/>
      <c r="DE84" s="140">
        <v>4000.0</v>
      </c>
      <c r="DF84" s="214"/>
      <c r="DG84" s="226"/>
      <c r="DH84" s="226"/>
      <c r="DI84" s="226"/>
      <c r="DJ84" s="226"/>
      <c r="DK84" s="214"/>
      <c r="DL84" s="214"/>
      <c r="DM84" s="214"/>
      <c r="DN84" s="214"/>
      <c r="DO84" s="141">
        <f t="shared" si="22"/>
        <v>0</v>
      </c>
      <c r="DP84" s="138" t="s">
        <v>635</v>
      </c>
      <c r="DQ84" s="251">
        <v>43720.0</v>
      </c>
      <c r="DR84" s="163">
        <v>4.0</v>
      </c>
      <c r="DS84" s="163">
        <v>4.0</v>
      </c>
      <c r="DT84" s="163" t="s">
        <v>283</v>
      </c>
      <c r="DU84" s="163" t="s">
        <v>330</v>
      </c>
      <c r="DV84" s="163"/>
      <c r="DW84" s="163"/>
      <c r="DX84" s="163"/>
      <c r="DY84" s="163"/>
      <c r="DZ84" s="163"/>
      <c r="EA84" s="163">
        <v>19950.0</v>
      </c>
      <c r="EB84" s="163">
        <v>20000.0</v>
      </c>
      <c r="EC84" s="228"/>
      <c r="ED84" s="228"/>
      <c r="EE84" s="228"/>
      <c r="EF84" s="228"/>
      <c r="EG84" s="228"/>
      <c r="EH84" s="228"/>
      <c r="EI84" s="228"/>
      <c r="EJ84" s="163">
        <v>50.0</v>
      </c>
      <c r="EK84" s="228"/>
      <c r="EL84" s="163">
        <v>0.0</v>
      </c>
      <c r="EM84" s="228"/>
      <c r="EN84" s="163"/>
      <c r="EO84" s="257">
        <f t="shared" si="23"/>
        <v>100</v>
      </c>
      <c r="EP84" s="163" t="s">
        <v>553</v>
      </c>
      <c r="EQ84" s="229">
        <v>43727.0</v>
      </c>
      <c r="ER84" s="161" t="s">
        <v>436</v>
      </c>
      <c r="ES84" s="161">
        <v>17.5</v>
      </c>
      <c r="ET84" s="161" t="s">
        <v>265</v>
      </c>
      <c r="EU84" s="161" t="s">
        <v>293</v>
      </c>
      <c r="EV84" s="239"/>
      <c r="EW84" s="239"/>
      <c r="EX84" s="239"/>
      <c r="EY84" s="239"/>
      <c r="EZ84" s="161">
        <v>30000.0</v>
      </c>
      <c r="FA84" s="161">
        <v>30000.0</v>
      </c>
      <c r="FB84" s="239"/>
      <c r="FC84" s="239"/>
      <c r="FD84" s="192"/>
      <c r="FE84" s="192"/>
      <c r="FF84" s="239"/>
      <c r="FG84" s="161" t="s">
        <v>273</v>
      </c>
      <c r="FH84" s="192"/>
      <c r="FI84" s="192"/>
      <c r="FJ84" s="192"/>
      <c r="FK84" s="192"/>
      <c r="FL84" s="192"/>
      <c r="FM84" s="192"/>
      <c r="FN84" s="192"/>
      <c r="FO84" s="239"/>
      <c r="FP84" s="239"/>
      <c r="FQ84" s="239"/>
      <c r="FR84" s="239"/>
    </row>
    <row r="85">
      <c r="A85" s="101" t="s">
        <v>30</v>
      </c>
      <c r="B85" s="153">
        <v>43720.0</v>
      </c>
      <c r="C85" s="220">
        <v>43726.0</v>
      </c>
      <c r="D85" s="33" t="s">
        <v>68</v>
      </c>
      <c r="E85" s="104">
        <f t="shared" si="1"/>
        <v>18</v>
      </c>
      <c r="F85" s="104">
        <f t="shared" si="2"/>
        <v>14</v>
      </c>
      <c r="G85" s="104" t="str">
        <f t="shared" si="3"/>
        <v>Toilet</v>
      </c>
      <c r="H85" s="104" t="str">
        <f t="shared" si="4"/>
        <v>Gujranawala Broker</v>
      </c>
      <c r="I85" s="105" t="s">
        <v>636</v>
      </c>
      <c r="J85" s="106">
        <v>522.0</v>
      </c>
      <c r="K85" s="106">
        <v>51680.0</v>
      </c>
      <c r="L85" s="19"/>
      <c r="M85" s="19"/>
      <c r="N85" s="19"/>
      <c r="O85" s="107">
        <v>7000.0</v>
      </c>
      <c r="P85" s="107">
        <v>1500.0</v>
      </c>
      <c r="Q85" s="107">
        <v>3000.0</v>
      </c>
      <c r="R85" s="148">
        <v>100000.0</v>
      </c>
      <c r="S85" s="109"/>
      <c r="T85" s="109"/>
      <c r="U85" s="109"/>
      <c r="V85" s="110">
        <v>1450.0</v>
      </c>
      <c r="W85" s="110">
        <v>4300.0</v>
      </c>
      <c r="X85" s="110"/>
      <c r="Y85" s="109"/>
      <c r="Z85" s="109"/>
      <c r="AA85" s="109"/>
      <c r="AB85" s="109"/>
      <c r="AC85" s="109"/>
      <c r="AD85" s="109"/>
      <c r="AE85" s="109"/>
      <c r="AF85" s="109"/>
      <c r="AG85" s="109"/>
      <c r="AH85" s="280" t="s">
        <v>637</v>
      </c>
      <c r="AI85" s="281"/>
      <c r="AJ85" s="160">
        <v>14000.0</v>
      </c>
      <c r="AK85" s="133"/>
      <c r="AL85" s="133"/>
      <c r="AM85" s="113"/>
      <c r="AN85" s="109"/>
      <c r="AO85" s="109"/>
      <c r="AP85" s="113"/>
      <c r="AQ85" s="133"/>
      <c r="AR85" s="133"/>
      <c r="AS85" s="113"/>
      <c r="AT85" s="234"/>
      <c r="AU85" s="234"/>
      <c r="AV85" s="234"/>
      <c r="AW85" s="234"/>
      <c r="AX85" s="234"/>
      <c r="AY85" s="188"/>
      <c r="AZ85" s="188"/>
      <c r="BA85" s="188"/>
      <c r="BB85" s="188"/>
      <c r="BC85" s="188"/>
      <c r="BD85" s="188"/>
      <c r="BE85" s="188"/>
      <c r="BF85" s="180"/>
      <c r="BG85" s="181"/>
      <c r="BH85" s="182"/>
      <c r="BI85" s="120">
        <v>18250.0</v>
      </c>
      <c r="BJ85" s="121">
        <f>Q85+R85+T85+V85+W85+Z85+AC85+AE85+AG85+AI85+AL85+AO85+AR85+BI85+X85+U85+S85</f>
        <v>127000</v>
      </c>
      <c r="BK85" s="122">
        <v>30000.0</v>
      </c>
      <c r="BL85" s="240">
        <v>112000.0</v>
      </c>
      <c r="BM85" s="124">
        <f t="shared" si="6"/>
        <v>105000</v>
      </c>
      <c r="BN85" s="125" t="s">
        <v>47</v>
      </c>
      <c r="BO85" s="126">
        <f t="shared" si="46"/>
        <v>142000</v>
      </c>
      <c r="BP85" s="110">
        <v>0.0</v>
      </c>
      <c r="BQ85" s="127" t="str">
        <f t="shared" si="49"/>
        <v/>
      </c>
      <c r="BR85" s="125" t="s">
        <v>47</v>
      </c>
      <c r="BS85" s="126">
        <f t="shared" si="47"/>
        <v>142000</v>
      </c>
      <c r="BT85" s="128">
        <f t="shared" si="10"/>
        <v>27000</v>
      </c>
      <c r="BU85" s="125" t="s">
        <v>47</v>
      </c>
      <c r="BV85" s="129">
        <f t="shared" si="11"/>
        <v>169000</v>
      </c>
      <c r="BW85" s="235"/>
      <c r="BX85" s="131">
        <f t="shared" si="12"/>
        <v>0</v>
      </c>
      <c r="BY85" s="131">
        <f t="shared" si="13"/>
        <v>0</v>
      </c>
      <c r="BZ85" s="237">
        <v>0.0</v>
      </c>
      <c r="CA85" s="132" t="str">
        <f t="shared" si="15"/>
        <v/>
      </c>
      <c r="CB85" s="109"/>
      <c r="CC85" s="109"/>
      <c r="CD85" s="109"/>
      <c r="CE85" s="109"/>
      <c r="CF85" s="133">
        <f t="shared" si="39"/>
        <v>169000</v>
      </c>
      <c r="CG85" s="133">
        <f t="shared" si="40"/>
        <v>42000</v>
      </c>
      <c r="CH85" s="119">
        <f t="shared" si="41"/>
        <v>12000</v>
      </c>
      <c r="CI85" s="109"/>
      <c r="CJ85" s="109"/>
      <c r="CK85" s="109"/>
      <c r="CL85" s="183"/>
      <c r="CM85" s="182"/>
      <c r="CN85" s="135">
        <f t="shared" si="19"/>
        <v>132000</v>
      </c>
      <c r="CO85" s="135">
        <f t="shared" si="20"/>
        <v>101180</v>
      </c>
      <c r="CP85" s="136">
        <f t="shared" si="21"/>
        <v>30820</v>
      </c>
      <c r="CQ85" s="137">
        <v>43720.0</v>
      </c>
      <c r="CR85" s="138" t="s">
        <v>260</v>
      </c>
      <c r="CS85" s="138">
        <v>18.0</v>
      </c>
      <c r="CT85" s="140" t="s">
        <v>68</v>
      </c>
      <c r="CU85" s="140" t="s">
        <v>634</v>
      </c>
      <c r="CV85" s="214"/>
      <c r="CW85" s="214"/>
      <c r="CX85" s="214"/>
      <c r="CY85" s="214"/>
      <c r="CZ85" s="214"/>
      <c r="DA85" s="140">
        <v>112000.0</v>
      </c>
      <c r="DB85" s="226"/>
      <c r="DC85" s="140">
        <v>105000.0</v>
      </c>
      <c r="DD85" s="226"/>
      <c r="DE85" s="140">
        <v>7000.0</v>
      </c>
      <c r="DF85" s="214"/>
      <c r="DG85" s="226"/>
      <c r="DH85" s="226"/>
      <c r="DI85" s="226"/>
      <c r="DJ85" s="226"/>
      <c r="DK85" s="214"/>
      <c r="DL85" s="212"/>
      <c r="DM85" s="214"/>
      <c r="DN85" s="214"/>
      <c r="DO85" s="141">
        <f t="shared" si="22"/>
        <v>0</v>
      </c>
      <c r="DP85" s="138" t="s">
        <v>638</v>
      </c>
      <c r="DQ85" s="238"/>
      <c r="DR85" s="228"/>
      <c r="DS85" s="228"/>
      <c r="DT85" s="228"/>
      <c r="DU85" s="228"/>
      <c r="DV85" s="228"/>
      <c r="DW85" s="228"/>
      <c r="DX85" s="228"/>
      <c r="DY85" s="228"/>
      <c r="DZ85" s="228"/>
      <c r="EA85" s="228"/>
      <c r="EB85" s="228"/>
      <c r="EC85" s="228"/>
      <c r="ED85" s="228"/>
      <c r="EE85" s="228"/>
      <c r="EF85" s="228"/>
      <c r="EG85" s="228"/>
      <c r="EH85" s="228"/>
      <c r="EI85" s="228"/>
      <c r="EJ85" s="228"/>
      <c r="EK85" s="228"/>
      <c r="EL85" s="163">
        <v>0.0</v>
      </c>
      <c r="EM85" s="228"/>
      <c r="EN85" s="228"/>
      <c r="EO85" s="257">
        <f t="shared" si="23"/>
        <v>0</v>
      </c>
      <c r="EP85" s="228"/>
      <c r="EQ85" s="229">
        <v>43725.0</v>
      </c>
      <c r="ER85" s="161" t="s">
        <v>596</v>
      </c>
      <c r="ES85" s="161">
        <v>14.0</v>
      </c>
      <c r="ET85" s="161" t="s">
        <v>265</v>
      </c>
      <c r="EU85" s="161" t="s">
        <v>293</v>
      </c>
      <c r="EV85" s="230"/>
      <c r="EW85" s="230"/>
      <c r="EX85" s="230"/>
      <c r="EY85" s="230"/>
      <c r="EZ85" s="161">
        <v>27000.0</v>
      </c>
      <c r="FA85" s="161">
        <v>27000.0</v>
      </c>
      <c r="FB85" s="230"/>
      <c r="FC85" s="230"/>
      <c r="FD85" s="192"/>
      <c r="FE85" s="192"/>
      <c r="FF85" s="230"/>
      <c r="FG85" s="161" t="s">
        <v>273</v>
      </c>
      <c r="FH85" s="192"/>
      <c r="FI85" s="192"/>
      <c r="FJ85" s="192"/>
      <c r="FK85" s="192"/>
      <c r="FL85" s="192"/>
      <c r="FM85" s="192"/>
      <c r="FN85" s="192"/>
      <c r="FO85" s="230"/>
      <c r="FP85" s="230"/>
      <c r="FQ85" s="230"/>
      <c r="FR85" s="230"/>
    </row>
    <row r="86">
      <c r="A86" s="101" t="s">
        <v>18</v>
      </c>
      <c r="B86" s="153">
        <v>43720.0</v>
      </c>
      <c r="C86" s="220">
        <v>43728.0</v>
      </c>
      <c r="D86" s="33" t="s">
        <v>57</v>
      </c>
      <c r="E86" s="104">
        <f t="shared" si="1"/>
        <v>33</v>
      </c>
      <c r="F86" s="104">
        <f t="shared" si="2"/>
        <v>10</v>
      </c>
      <c r="G86" s="104" t="str">
        <f t="shared" si="3"/>
        <v>Leather Seal</v>
      </c>
      <c r="H86" s="104" t="str">
        <f t="shared" si="4"/>
        <v>Anees Broker</v>
      </c>
      <c r="I86" s="105" t="s">
        <v>624</v>
      </c>
      <c r="J86" s="106">
        <v>648.0</v>
      </c>
      <c r="K86" s="106">
        <v>64150.0</v>
      </c>
      <c r="L86" s="19"/>
      <c r="M86" s="19"/>
      <c r="N86" s="19"/>
      <c r="O86" s="107">
        <v>7000.0</v>
      </c>
      <c r="P86" s="107">
        <v>1500.0</v>
      </c>
      <c r="Q86" s="107">
        <v>3000.0</v>
      </c>
      <c r="R86" s="241"/>
      <c r="S86" s="109"/>
      <c r="T86" s="109"/>
      <c r="U86" s="109"/>
      <c r="V86" s="110">
        <v>1200.0</v>
      </c>
      <c r="W86" s="110">
        <v>7800.0</v>
      </c>
      <c r="X86" s="110"/>
      <c r="Y86" s="110" t="s">
        <v>342</v>
      </c>
      <c r="Z86" s="110">
        <v>1000.0</v>
      </c>
      <c r="AA86" s="110">
        <v>500.0</v>
      </c>
      <c r="AB86" s="110" t="s">
        <v>639</v>
      </c>
      <c r="AC86" s="110">
        <v>61740.0</v>
      </c>
      <c r="AD86" s="109"/>
      <c r="AE86" s="109"/>
      <c r="AF86" s="109"/>
      <c r="AG86" s="109"/>
      <c r="AH86" s="133"/>
      <c r="AI86" s="133"/>
      <c r="AJ86" s="113"/>
      <c r="AK86" s="133"/>
      <c r="AL86" s="133"/>
      <c r="AM86" s="113"/>
      <c r="AN86" s="109"/>
      <c r="AO86" s="109"/>
      <c r="AP86" s="113"/>
      <c r="AQ86" s="133"/>
      <c r="AR86" s="133"/>
      <c r="AS86" s="113"/>
      <c r="AT86" s="234"/>
      <c r="AU86" s="234"/>
      <c r="AV86" s="234"/>
      <c r="AW86" s="234"/>
      <c r="AX86" s="247" t="s">
        <v>640</v>
      </c>
      <c r="AY86" s="245">
        <v>14500.0</v>
      </c>
      <c r="AZ86" s="188"/>
      <c r="BA86" s="188"/>
      <c r="BB86" s="188"/>
      <c r="BC86" s="188"/>
      <c r="BD86" s="188"/>
      <c r="BE86" s="188"/>
      <c r="BF86" s="180"/>
      <c r="BG86" s="181"/>
      <c r="BH86" s="182"/>
      <c r="BI86" s="120">
        <v>22470.0</v>
      </c>
      <c r="BJ86" s="121">
        <f t="shared" ref="BJ86:BJ87" si="51">Q86+R86+T86+V86+W86+Z86+AC86+AE86+AG86+AI86+AL86+AO86+AR86+BI86+U86+S86</f>
        <v>97210</v>
      </c>
      <c r="BK86" s="122">
        <v>30000.0</v>
      </c>
      <c r="BL86" s="240">
        <v>158200.0</v>
      </c>
      <c r="BM86" s="124">
        <f t="shared" si="6"/>
        <v>140000</v>
      </c>
      <c r="BN86" s="125" t="s">
        <v>47</v>
      </c>
      <c r="BO86" s="126">
        <f t="shared" si="46"/>
        <v>188200</v>
      </c>
      <c r="BP86" s="110">
        <v>22160.0</v>
      </c>
      <c r="BQ86" s="127">
        <f t="shared" si="49"/>
        <v>36000</v>
      </c>
      <c r="BR86" s="125" t="s">
        <v>47</v>
      </c>
      <c r="BS86" s="126">
        <f t="shared" si="47"/>
        <v>210360</v>
      </c>
      <c r="BT86" s="128">
        <f t="shared" si="10"/>
        <v>28500</v>
      </c>
      <c r="BU86" s="125" t="s">
        <v>59</v>
      </c>
      <c r="BV86" s="129">
        <f t="shared" si="11"/>
        <v>210360</v>
      </c>
      <c r="BW86" s="235"/>
      <c r="BX86" s="131">
        <f t="shared" si="12"/>
        <v>0</v>
      </c>
      <c r="BY86" s="131">
        <f t="shared" si="13"/>
        <v>0</v>
      </c>
      <c r="BZ86" s="237">
        <v>0.0</v>
      </c>
      <c r="CA86" s="132" t="str">
        <f t="shared" si="15"/>
        <v/>
      </c>
      <c r="CB86" s="109"/>
      <c r="CC86" s="109"/>
      <c r="CD86" s="110" t="s">
        <v>641</v>
      </c>
      <c r="CE86" s="110">
        <v>3150.0</v>
      </c>
      <c r="CF86" s="133">
        <f t="shared" si="39"/>
        <v>210360</v>
      </c>
      <c r="CG86" s="133">
        <f t="shared" si="40"/>
        <v>110000</v>
      </c>
      <c r="CH86" s="119">
        <f t="shared" si="41"/>
        <v>80000</v>
      </c>
      <c r="CI86" s="109"/>
      <c r="CJ86" s="109"/>
      <c r="CK86" s="110">
        <v>3000.0</v>
      </c>
      <c r="CL86" s="183"/>
      <c r="CM86" s="182"/>
      <c r="CN86" s="135">
        <f t="shared" si="19"/>
        <v>204500</v>
      </c>
      <c r="CO86" s="135">
        <f t="shared" si="20"/>
        <v>122120</v>
      </c>
      <c r="CP86" s="136">
        <f t="shared" si="21"/>
        <v>82380</v>
      </c>
      <c r="CQ86" s="137">
        <v>43720.0</v>
      </c>
      <c r="CR86" s="138" t="s">
        <v>260</v>
      </c>
      <c r="CS86" s="138">
        <v>27.0</v>
      </c>
      <c r="CT86" s="140" t="s">
        <v>57</v>
      </c>
      <c r="CU86" s="140" t="s">
        <v>490</v>
      </c>
      <c r="CV86" s="214"/>
      <c r="CW86" s="214"/>
      <c r="CX86" s="214"/>
      <c r="CY86" s="214"/>
      <c r="CZ86" s="214"/>
      <c r="DA86" s="140">
        <v>158000.0</v>
      </c>
      <c r="DB86" s="226"/>
      <c r="DC86" s="140">
        <v>140000.0</v>
      </c>
      <c r="DD86" s="226"/>
      <c r="DE86" s="140">
        <v>17500.0</v>
      </c>
      <c r="DF86" s="214"/>
      <c r="DG86" s="226"/>
      <c r="DH86" s="140">
        <v>500.0</v>
      </c>
      <c r="DI86" s="226"/>
      <c r="DJ86" s="140">
        <v>1000.0</v>
      </c>
      <c r="DK86" s="214"/>
      <c r="DL86" s="212">
        <v>1000.0</v>
      </c>
      <c r="DM86" s="214"/>
      <c r="DN86" s="214"/>
      <c r="DO86" s="141">
        <f t="shared" si="22"/>
        <v>0</v>
      </c>
      <c r="DP86" s="138" t="s">
        <v>569</v>
      </c>
      <c r="DQ86" s="251">
        <v>43720.0</v>
      </c>
      <c r="DR86" s="163">
        <v>6.0</v>
      </c>
      <c r="DS86" s="163">
        <v>6.0</v>
      </c>
      <c r="DT86" s="163" t="s">
        <v>283</v>
      </c>
      <c r="DU86" s="163" t="s">
        <v>353</v>
      </c>
      <c r="DV86" s="163"/>
      <c r="DW86" s="163"/>
      <c r="DX86" s="163"/>
      <c r="DY86" s="163"/>
      <c r="DZ86" s="163"/>
      <c r="EA86" s="163">
        <v>35900.0</v>
      </c>
      <c r="EB86" s="163">
        <v>36000.0</v>
      </c>
      <c r="EC86" s="228"/>
      <c r="ED86" s="228"/>
      <c r="EE86" s="228"/>
      <c r="EF86" s="228"/>
      <c r="EG86" s="228"/>
      <c r="EH86" s="228"/>
      <c r="EI86" s="228"/>
      <c r="EJ86" s="228"/>
      <c r="EK86" s="163">
        <v>100.0</v>
      </c>
      <c r="EL86" s="163">
        <v>0.0</v>
      </c>
      <c r="EM86" s="228"/>
      <c r="EN86" s="163"/>
      <c r="EO86" s="257">
        <f t="shared" si="23"/>
        <v>200</v>
      </c>
      <c r="EP86" s="163" t="s">
        <v>467</v>
      </c>
      <c r="EQ86" s="229">
        <v>43728.0</v>
      </c>
      <c r="ER86" s="161" t="s">
        <v>285</v>
      </c>
      <c r="ES86" s="161">
        <v>10.0</v>
      </c>
      <c r="ET86" s="161" t="s">
        <v>265</v>
      </c>
      <c r="EU86" s="161" t="s">
        <v>326</v>
      </c>
      <c r="EV86" s="239"/>
      <c r="EW86" s="239"/>
      <c r="EX86" s="239"/>
      <c r="EY86" s="239"/>
      <c r="EZ86" s="192"/>
      <c r="FA86" s="161">
        <v>28500.0</v>
      </c>
      <c r="FB86" s="239"/>
      <c r="FC86" s="239"/>
      <c r="FD86" s="192"/>
      <c r="FE86" s="161">
        <v>150.0</v>
      </c>
      <c r="FF86" s="239"/>
      <c r="FG86" s="161" t="s">
        <v>303</v>
      </c>
      <c r="FH86" s="192"/>
      <c r="FI86" s="192"/>
      <c r="FJ86" s="192"/>
      <c r="FK86" s="192"/>
      <c r="FL86" s="161">
        <v>1500.0</v>
      </c>
      <c r="FM86" s="192"/>
      <c r="FN86" s="192"/>
      <c r="FO86" s="230"/>
      <c r="FP86" s="230"/>
      <c r="FQ86" s="230"/>
      <c r="FR86" s="230"/>
    </row>
    <row r="87">
      <c r="A87" s="101" t="s">
        <v>19</v>
      </c>
      <c r="B87" s="153">
        <v>43720.0</v>
      </c>
      <c r="C87" s="220">
        <v>43728.0</v>
      </c>
      <c r="D87" s="33" t="s">
        <v>68</v>
      </c>
      <c r="E87" s="104">
        <f t="shared" si="1"/>
        <v>26</v>
      </c>
      <c r="F87" s="104">
        <f t="shared" si="2"/>
        <v>13</v>
      </c>
      <c r="G87" s="104" t="str">
        <f t="shared" si="3"/>
        <v>Milk</v>
      </c>
      <c r="H87" s="104" t="str">
        <f t="shared" si="4"/>
        <v>Asif</v>
      </c>
      <c r="I87" s="105" t="s">
        <v>624</v>
      </c>
      <c r="J87" s="106">
        <v>620.0</v>
      </c>
      <c r="K87" s="106">
        <v>61380.0</v>
      </c>
      <c r="L87" s="19"/>
      <c r="M87" s="19"/>
      <c r="N87" s="19"/>
      <c r="O87" s="107">
        <v>7000.0</v>
      </c>
      <c r="P87" s="107">
        <v>1500.0</v>
      </c>
      <c r="Q87" s="107">
        <v>3000.0</v>
      </c>
      <c r="R87" s="241"/>
      <c r="S87" s="109"/>
      <c r="T87" s="109"/>
      <c r="U87" s="109"/>
      <c r="V87" s="110">
        <v>1300.0</v>
      </c>
      <c r="W87" s="110">
        <v>6000.0</v>
      </c>
      <c r="X87" s="110"/>
      <c r="Y87" s="110" t="s">
        <v>255</v>
      </c>
      <c r="Z87" s="110">
        <v>500.0</v>
      </c>
      <c r="AA87" s="110">
        <v>500.0</v>
      </c>
      <c r="AB87" s="110" t="s">
        <v>642</v>
      </c>
      <c r="AC87" s="110">
        <v>56350.0</v>
      </c>
      <c r="AD87" s="110" t="s">
        <v>643</v>
      </c>
      <c r="AE87" s="110">
        <v>4600.0</v>
      </c>
      <c r="AF87" s="109"/>
      <c r="AG87" s="109"/>
      <c r="AH87" s="133"/>
      <c r="AI87" s="133"/>
      <c r="AJ87" s="113"/>
      <c r="AK87" s="133"/>
      <c r="AL87" s="133"/>
      <c r="AM87" s="113"/>
      <c r="AN87" s="109"/>
      <c r="AO87" s="109"/>
      <c r="AP87" s="113"/>
      <c r="AQ87" s="133"/>
      <c r="AR87" s="133"/>
      <c r="AS87" s="113"/>
      <c r="AT87" s="247"/>
      <c r="AU87" s="247"/>
      <c r="AV87" s="247"/>
      <c r="AW87" s="247"/>
      <c r="AX87" s="247" t="s">
        <v>550</v>
      </c>
      <c r="AY87" s="245">
        <v>3000.0</v>
      </c>
      <c r="AZ87" s="188"/>
      <c r="BA87" s="188"/>
      <c r="BB87" s="188"/>
      <c r="BC87" s="188"/>
      <c r="BD87" s="188"/>
      <c r="BE87" s="188"/>
      <c r="BF87" s="180"/>
      <c r="BG87" s="181"/>
      <c r="BH87" s="182"/>
      <c r="BI87" s="120">
        <v>19750.0</v>
      </c>
      <c r="BJ87" s="121">
        <f t="shared" si="51"/>
        <v>91500</v>
      </c>
      <c r="BK87" s="122">
        <v>30000.0</v>
      </c>
      <c r="BL87" s="240">
        <v>139000.0</v>
      </c>
      <c r="BM87" s="124">
        <f t="shared" si="6"/>
        <v>130000</v>
      </c>
      <c r="BN87" s="125" t="s">
        <v>47</v>
      </c>
      <c r="BO87" s="126">
        <f t="shared" si="46"/>
        <v>169000</v>
      </c>
      <c r="BP87" s="110">
        <v>0.0</v>
      </c>
      <c r="BQ87" s="127" t="str">
        <f t="shared" si="49"/>
        <v/>
      </c>
      <c r="BR87" s="125" t="s">
        <v>47</v>
      </c>
      <c r="BS87" s="126">
        <f t="shared" si="47"/>
        <v>169000</v>
      </c>
      <c r="BT87" s="128">
        <f t="shared" si="10"/>
        <v>22000</v>
      </c>
      <c r="BU87" s="125" t="s">
        <v>59</v>
      </c>
      <c r="BV87" s="129">
        <f t="shared" si="11"/>
        <v>169000</v>
      </c>
      <c r="BW87" s="235"/>
      <c r="BX87" s="131">
        <f t="shared" si="12"/>
        <v>0</v>
      </c>
      <c r="BY87" s="131">
        <f t="shared" si="13"/>
        <v>0</v>
      </c>
      <c r="BZ87" s="237">
        <v>0.0</v>
      </c>
      <c r="CA87" s="132" t="str">
        <f t="shared" si="15"/>
        <v/>
      </c>
      <c r="CB87" s="109"/>
      <c r="CC87" s="109"/>
      <c r="CD87" s="109"/>
      <c r="CE87" s="109"/>
      <c r="CF87" s="133">
        <f t="shared" si="39"/>
        <v>169000</v>
      </c>
      <c r="CG87" s="133">
        <f t="shared" si="40"/>
        <v>77500</v>
      </c>
      <c r="CH87" s="119">
        <f t="shared" si="41"/>
        <v>47500</v>
      </c>
      <c r="CI87" s="109"/>
      <c r="CJ87" s="109"/>
      <c r="CK87" s="109"/>
      <c r="CL87" s="183"/>
      <c r="CM87" s="182"/>
      <c r="CN87" s="135">
        <f t="shared" si="19"/>
        <v>152000</v>
      </c>
      <c r="CO87" s="135">
        <f t="shared" si="20"/>
        <v>108030</v>
      </c>
      <c r="CP87" s="136">
        <f t="shared" si="21"/>
        <v>43970</v>
      </c>
      <c r="CQ87" s="137">
        <v>43720.0</v>
      </c>
      <c r="CR87" s="138" t="s">
        <v>260</v>
      </c>
      <c r="CS87" s="138">
        <v>26.0</v>
      </c>
      <c r="CT87" s="140" t="s">
        <v>68</v>
      </c>
      <c r="CU87" s="140" t="s">
        <v>395</v>
      </c>
      <c r="CV87" s="214"/>
      <c r="CW87" s="214"/>
      <c r="CX87" s="214"/>
      <c r="CY87" s="214"/>
      <c r="CZ87" s="214"/>
      <c r="DA87" s="140">
        <v>139000.0</v>
      </c>
      <c r="DB87" s="226"/>
      <c r="DC87" s="140">
        <v>130000.0</v>
      </c>
      <c r="DD87" s="226"/>
      <c r="DE87" s="140">
        <v>9000.0</v>
      </c>
      <c r="DF87" s="214"/>
      <c r="DG87" s="226"/>
      <c r="DH87" s="226"/>
      <c r="DI87" s="226"/>
      <c r="DJ87" s="226"/>
      <c r="DK87" s="214"/>
      <c r="DL87" s="214"/>
      <c r="DM87" s="214"/>
      <c r="DN87" s="214"/>
      <c r="DO87" s="141">
        <f t="shared" si="22"/>
        <v>0</v>
      </c>
      <c r="DP87" s="138" t="s">
        <v>165</v>
      </c>
      <c r="DQ87" s="238"/>
      <c r="DR87" s="228"/>
      <c r="DS87" s="228"/>
      <c r="DT87" s="228"/>
      <c r="DU87" s="228"/>
      <c r="DV87" s="228"/>
      <c r="DW87" s="228"/>
      <c r="DX87" s="228"/>
      <c r="DY87" s="228"/>
      <c r="DZ87" s="228"/>
      <c r="EA87" s="228"/>
      <c r="EB87" s="228"/>
      <c r="EC87" s="228"/>
      <c r="ED87" s="228"/>
      <c r="EE87" s="228"/>
      <c r="EF87" s="228"/>
      <c r="EG87" s="228"/>
      <c r="EH87" s="228"/>
      <c r="EI87" s="228"/>
      <c r="EJ87" s="228"/>
      <c r="EK87" s="228"/>
      <c r="EL87" s="163">
        <v>0.0</v>
      </c>
      <c r="EM87" s="228"/>
      <c r="EN87" s="228"/>
      <c r="EO87" s="257">
        <f t="shared" si="23"/>
        <v>0</v>
      </c>
      <c r="EP87" s="228"/>
      <c r="EQ87" s="229">
        <v>43728.0</v>
      </c>
      <c r="ER87" s="161" t="s">
        <v>264</v>
      </c>
      <c r="ES87" s="161">
        <v>13.0</v>
      </c>
      <c r="ET87" s="161" t="s">
        <v>265</v>
      </c>
      <c r="EU87" s="161" t="s">
        <v>315</v>
      </c>
      <c r="EV87" s="230"/>
      <c r="EW87" s="230"/>
      <c r="EX87" s="230"/>
      <c r="EY87" s="230"/>
      <c r="EZ87" s="192"/>
      <c r="FA87" s="161">
        <v>22000.0</v>
      </c>
      <c r="FB87" s="230"/>
      <c r="FC87" s="230"/>
      <c r="FD87" s="192"/>
      <c r="FE87" s="192"/>
      <c r="FF87" s="230"/>
      <c r="FG87" s="161" t="s">
        <v>59</v>
      </c>
      <c r="FH87" s="192"/>
      <c r="FI87" s="192"/>
      <c r="FJ87" s="192"/>
      <c r="FK87" s="192"/>
      <c r="FL87" s="192"/>
      <c r="FM87" s="192"/>
      <c r="FN87" s="192"/>
      <c r="FO87" s="230"/>
      <c r="FP87" s="230"/>
      <c r="FQ87" s="230"/>
      <c r="FR87" s="230"/>
    </row>
    <row r="88">
      <c r="A88" s="101" t="s">
        <v>15</v>
      </c>
      <c r="B88" s="153">
        <v>43719.0</v>
      </c>
      <c r="C88" s="220">
        <v>43729.0</v>
      </c>
      <c r="D88" s="33" t="s">
        <v>57</v>
      </c>
      <c r="E88" s="104">
        <f t="shared" si="1"/>
        <v>34</v>
      </c>
      <c r="F88" s="104">
        <f t="shared" si="2"/>
        <v>18</v>
      </c>
      <c r="G88" s="104" t="str">
        <f t="shared" si="3"/>
        <v>Colors</v>
      </c>
      <c r="H88" s="104" t="str">
        <f t="shared" si="4"/>
        <v>Anees Broker</v>
      </c>
      <c r="I88" s="105" t="s">
        <v>624</v>
      </c>
      <c r="J88" s="106">
        <v>579.0</v>
      </c>
      <c r="K88" s="106">
        <v>57320.0</v>
      </c>
      <c r="L88" s="19"/>
      <c r="M88" s="19"/>
      <c r="N88" s="19"/>
      <c r="O88" s="107">
        <v>7000.0</v>
      </c>
      <c r="P88" s="107">
        <v>1500.0</v>
      </c>
      <c r="Q88" s="107">
        <v>3000.0</v>
      </c>
      <c r="R88" s="148">
        <v>150000.0</v>
      </c>
      <c r="S88" s="109"/>
      <c r="T88" s="109"/>
      <c r="U88" s="109"/>
      <c r="V88" s="110">
        <v>2000.0</v>
      </c>
      <c r="W88" s="110">
        <v>4500.0</v>
      </c>
      <c r="X88" s="110"/>
      <c r="Y88" s="110" t="s">
        <v>342</v>
      </c>
      <c r="Z88" s="110">
        <v>500.0</v>
      </c>
      <c r="AA88" s="110">
        <v>500.0</v>
      </c>
      <c r="AB88" s="109"/>
      <c r="AC88" s="109"/>
      <c r="AD88" s="110" t="s">
        <v>323</v>
      </c>
      <c r="AE88" s="110">
        <v>500.0</v>
      </c>
      <c r="AF88" s="109"/>
      <c r="AG88" s="109"/>
      <c r="AH88" s="197" t="s">
        <v>644</v>
      </c>
      <c r="AI88" s="122">
        <v>14000.0</v>
      </c>
      <c r="AJ88" s="113"/>
      <c r="AK88" s="133"/>
      <c r="AL88" s="133"/>
      <c r="AM88" s="113"/>
      <c r="AN88" s="110" t="s">
        <v>645</v>
      </c>
      <c r="AO88" s="110">
        <v>800.0</v>
      </c>
      <c r="AP88" s="113"/>
      <c r="AQ88" s="133"/>
      <c r="AR88" s="133"/>
      <c r="AS88" s="113"/>
      <c r="AT88" s="234"/>
      <c r="AU88" s="234"/>
      <c r="AV88" s="234"/>
      <c r="AW88" s="234"/>
      <c r="AX88" s="234"/>
      <c r="AY88" s="188"/>
      <c r="AZ88" s="188"/>
      <c r="BA88" s="188"/>
      <c r="BB88" s="188"/>
      <c r="BC88" s="188"/>
      <c r="BD88" s="188"/>
      <c r="BE88" s="188"/>
      <c r="BF88" s="180"/>
      <c r="BG88" s="181"/>
      <c r="BH88" s="182"/>
      <c r="BI88" s="120">
        <v>23480.0</v>
      </c>
      <c r="BJ88" s="121">
        <f>Q88+R88+T88+V88+W88+Z88+AC88+AE88+AG88+AI88+AL88+AO88+AR88+BI88+S88+U88</f>
        <v>198780</v>
      </c>
      <c r="BK88" s="122">
        <v>30000.0</v>
      </c>
      <c r="BL88" s="240">
        <v>150000.0</v>
      </c>
      <c r="BM88" s="124">
        <f t="shared" si="6"/>
        <v>140000</v>
      </c>
      <c r="BN88" s="125" t="s">
        <v>47</v>
      </c>
      <c r="BO88" s="126">
        <f t="shared" si="46"/>
        <v>180000</v>
      </c>
      <c r="BP88" s="110">
        <v>27280.0</v>
      </c>
      <c r="BQ88" s="127">
        <f t="shared" si="49"/>
        <v>25000</v>
      </c>
      <c r="BR88" s="125" t="s">
        <v>47</v>
      </c>
      <c r="BS88" s="126">
        <f t="shared" si="47"/>
        <v>207280</v>
      </c>
      <c r="BT88" s="128">
        <f t="shared" si="10"/>
        <v>31000</v>
      </c>
      <c r="BU88" s="125" t="s">
        <v>59</v>
      </c>
      <c r="BV88" s="129">
        <f t="shared" si="11"/>
        <v>207280</v>
      </c>
      <c r="BW88" s="235"/>
      <c r="BX88" s="131">
        <f t="shared" si="12"/>
        <v>0</v>
      </c>
      <c r="BY88" s="131">
        <f t="shared" si="13"/>
        <v>0</v>
      </c>
      <c r="BZ88" s="237">
        <v>0.0</v>
      </c>
      <c r="CA88" s="132" t="str">
        <f t="shared" si="15"/>
        <v/>
      </c>
      <c r="CB88" s="109"/>
      <c r="CC88" s="109"/>
      <c r="CD88" s="109"/>
      <c r="CE88" s="109"/>
      <c r="CF88" s="133">
        <f t="shared" si="39"/>
        <v>207280</v>
      </c>
      <c r="CG88" s="133">
        <f t="shared" si="40"/>
        <v>8500</v>
      </c>
      <c r="CH88" s="119">
        <f t="shared" si="41"/>
        <v>-21500</v>
      </c>
      <c r="CI88" s="109"/>
      <c r="CJ88" s="109"/>
      <c r="CK88" s="109"/>
      <c r="CL88" s="183"/>
      <c r="CM88" s="182"/>
      <c r="CN88" s="135">
        <f t="shared" si="19"/>
        <v>196000</v>
      </c>
      <c r="CO88" s="135">
        <f t="shared" si="20"/>
        <v>114600</v>
      </c>
      <c r="CP88" s="136">
        <f t="shared" si="21"/>
        <v>81400</v>
      </c>
      <c r="CQ88" s="137">
        <v>43721.0</v>
      </c>
      <c r="CR88" s="138" t="s">
        <v>260</v>
      </c>
      <c r="CS88" s="138">
        <v>29.0</v>
      </c>
      <c r="CT88" s="140" t="s">
        <v>57</v>
      </c>
      <c r="CU88" s="140" t="s">
        <v>490</v>
      </c>
      <c r="CV88" s="214"/>
      <c r="CW88" s="214"/>
      <c r="CX88" s="214"/>
      <c r="CY88" s="214"/>
      <c r="CZ88" s="214"/>
      <c r="DA88" s="140">
        <v>150000.0</v>
      </c>
      <c r="DB88" s="226"/>
      <c r="DC88" s="140">
        <v>140000.0</v>
      </c>
      <c r="DD88" s="226"/>
      <c r="DE88" s="140">
        <v>10000.0</v>
      </c>
      <c r="DF88" s="214"/>
      <c r="DG88" s="226"/>
      <c r="DH88" s="226"/>
      <c r="DI88" s="226"/>
      <c r="DJ88" s="226"/>
      <c r="DK88" s="214"/>
      <c r="DL88" s="214"/>
      <c r="DM88" s="214"/>
      <c r="DN88" s="214"/>
      <c r="DO88" s="141">
        <f t="shared" si="22"/>
        <v>0</v>
      </c>
      <c r="DP88" s="138" t="s">
        <v>569</v>
      </c>
      <c r="DQ88" s="251">
        <v>43721.0</v>
      </c>
      <c r="DR88" s="163">
        <v>5.0</v>
      </c>
      <c r="DS88" s="163">
        <v>5.0</v>
      </c>
      <c r="DT88" s="163" t="s">
        <v>283</v>
      </c>
      <c r="DU88" s="163" t="s">
        <v>330</v>
      </c>
      <c r="DV88" s="163"/>
      <c r="DW88" s="163"/>
      <c r="DX88" s="163"/>
      <c r="DY88" s="163"/>
      <c r="DZ88" s="163"/>
      <c r="EA88" s="163">
        <v>27280.0</v>
      </c>
      <c r="EB88" s="163">
        <v>25000.0</v>
      </c>
      <c r="EC88" s="228"/>
      <c r="ED88" s="228"/>
      <c r="EE88" s="228"/>
      <c r="EF88" s="163">
        <v>2460.0</v>
      </c>
      <c r="EG88" s="163" t="s">
        <v>553</v>
      </c>
      <c r="EH88" s="228"/>
      <c r="EI88" s="228"/>
      <c r="EJ88" s="163">
        <v>180.0</v>
      </c>
      <c r="EK88" s="228"/>
      <c r="EL88" s="163">
        <v>0.0</v>
      </c>
      <c r="EM88" s="228"/>
      <c r="EN88" s="163"/>
      <c r="EO88" s="257">
        <f t="shared" si="23"/>
        <v>360</v>
      </c>
      <c r="EP88" s="163" t="s">
        <v>553</v>
      </c>
      <c r="EQ88" s="229">
        <v>43729.0</v>
      </c>
      <c r="ER88" s="161" t="s">
        <v>646</v>
      </c>
      <c r="ES88" s="161">
        <v>18.0</v>
      </c>
      <c r="ET88" s="161" t="s">
        <v>265</v>
      </c>
      <c r="EU88" s="161" t="s">
        <v>326</v>
      </c>
      <c r="EV88" s="230"/>
      <c r="EW88" s="230"/>
      <c r="EX88" s="230"/>
      <c r="EY88" s="230"/>
      <c r="EZ88" s="192"/>
      <c r="FA88" s="161">
        <v>31000.0</v>
      </c>
      <c r="FB88" s="230"/>
      <c r="FC88" s="230"/>
      <c r="FD88" s="192"/>
      <c r="FE88" s="192"/>
      <c r="FF88" s="230"/>
      <c r="FG88" s="161" t="s">
        <v>59</v>
      </c>
      <c r="FH88" s="192"/>
      <c r="FI88" s="192"/>
      <c r="FJ88" s="192"/>
      <c r="FK88" s="192"/>
      <c r="FL88" s="192"/>
      <c r="FM88" s="192"/>
      <c r="FN88" s="192"/>
      <c r="FO88" s="230"/>
      <c r="FP88" s="230"/>
      <c r="FQ88" s="230"/>
      <c r="FR88" s="230"/>
    </row>
    <row r="89">
      <c r="A89" s="101" t="s">
        <v>316</v>
      </c>
      <c r="B89" s="153">
        <v>43720.0</v>
      </c>
      <c r="C89" s="220">
        <v>43728.0</v>
      </c>
      <c r="D89" s="33" t="s">
        <v>68</v>
      </c>
      <c r="E89" s="104">
        <f t="shared" si="1"/>
        <v>20</v>
      </c>
      <c r="F89" s="104">
        <f t="shared" si="2"/>
        <v>18</v>
      </c>
      <c r="G89" s="104" t="str">
        <f t="shared" si="3"/>
        <v>Paper</v>
      </c>
      <c r="H89" s="104" t="str">
        <f t="shared" si="4"/>
        <v>Tahir Goods</v>
      </c>
      <c r="I89" s="105" t="s">
        <v>636</v>
      </c>
      <c r="J89" s="106">
        <v>660.0</v>
      </c>
      <c r="K89" s="106">
        <v>64680.0</v>
      </c>
      <c r="L89" s="19"/>
      <c r="M89" s="19"/>
      <c r="N89" s="19"/>
      <c r="O89" s="107">
        <v>7000.0</v>
      </c>
      <c r="P89" s="107">
        <v>1500.0</v>
      </c>
      <c r="Q89" s="107">
        <v>3000.0</v>
      </c>
      <c r="R89" s="148">
        <v>100000.0</v>
      </c>
      <c r="S89" s="109"/>
      <c r="T89" s="109"/>
      <c r="U89" s="109"/>
      <c r="V89" s="109"/>
      <c r="W89" s="110">
        <v>4000.0</v>
      </c>
      <c r="X89" s="110"/>
      <c r="Y89" s="110" t="s">
        <v>647</v>
      </c>
      <c r="Z89" s="110">
        <v>1200.0</v>
      </c>
      <c r="AA89" s="110">
        <v>1200.0</v>
      </c>
      <c r="AB89" s="110" t="s">
        <v>648</v>
      </c>
      <c r="AC89" s="110">
        <v>3500.0</v>
      </c>
      <c r="AD89" s="110" t="s">
        <v>276</v>
      </c>
      <c r="AE89" s="110">
        <v>1000.0</v>
      </c>
      <c r="AF89" s="109"/>
      <c r="AG89" s="109"/>
      <c r="AH89" s="133"/>
      <c r="AI89" s="133"/>
      <c r="AJ89" s="113"/>
      <c r="AK89" s="133"/>
      <c r="AL89" s="133"/>
      <c r="AM89" s="113"/>
      <c r="AN89" s="109"/>
      <c r="AO89" s="109"/>
      <c r="AP89" s="113"/>
      <c r="AQ89" s="133"/>
      <c r="AR89" s="133"/>
      <c r="AS89" s="113"/>
      <c r="AT89" s="234"/>
      <c r="AU89" s="234"/>
      <c r="AV89" s="234"/>
      <c r="AW89" s="234"/>
      <c r="AX89" s="234"/>
      <c r="AY89" s="188"/>
      <c r="AZ89" s="188"/>
      <c r="BA89" s="188"/>
      <c r="BB89" s="188"/>
      <c r="BC89" s="188"/>
      <c r="BD89" s="188"/>
      <c r="BE89" s="188"/>
      <c r="BF89" s="180"/>
      <c r="BG89" s="181"/>
      <c r="BH89" s="182"/>
      <c r="BI89" s="120">
        <v>19800.0</v>
      </c>
      <c r="BJ89" s="121">
        <f>Q89+R89+T89+V89+W89+Z89+AC89+AE89+AG89+AI89+AL89+AO89+AR89+BI89+X89+U89+S89</f>
        <v>132500</v>
      </c>
      <c r="BK89" s="122">
        <v>30000.0</v>
      </c>
      <c r="BL89" s="240">
        <v>128000.0</v>
      </c>
      <c r="BM89" s="124">
        <f t="shared" si="6"/>
        <v>120000</v>
      </c>
      <c r="BN89" s="125" t="s">
        <v>47</v>
      </c>
      <c r="BO89" s="126">
        <f t="shared" si="46"/>
        <v>158000</v>
      </c>
      <c r="BP89" s="110">
        <v>0.0</v>
      </c>
      <c r="BQ89" s="127" t="str">
        <f t="shared" si="49"/>
        <v/>
      </c>
      <c r="BR89" s="125" t="s">
        <v>47</v>
      </c>
      <c r="BS89" s="126">
        <f t="shared" si="47"/>
        <v>158000</v>
      </c>
      <c r="BT89" s="128">
        <f t="shared" si="10"/>
        <v>31000</v>
      </c>
      <c r="BU89" s="125" t="s">
        <v>47</v>
      </c>
      <c r="BV89" s="129">
        <f t="shared" si="11"/>
        <v>189000</v>
      </c>
      <c r="BW89" s="235"/>
      <c r="BX89" s="131">
        <f t="shared" si="12"/>
        <v>0</v>
      </c>
      <c r="BY89" s="131">
        <f t="shared" si="13"/>
        <v>0</v>
      </c>
      <c r="BZ89" s="237">
        <v>0.0</v>
      </c>
      <c r="CA89" s="132" t="str">
        <f t="shared" si="15"/>
        <v/>
      </c>
      <c r="CB89" s="109"/>
      <c r="CC89" s="109"/>
      <c r="CD89" s="109"/>
      <c r="CE89" s="109"/>
      <c r="CF89" s="133">
        <f t="shared" si="39"/>
        <v>189000</v>
      </c>
      <c r="CG89" s="133">
        <f t="shared" si="40"/>
        <v>56500</v>
      </c>
      <c r="CH89" s="119">
        <f t="shared" si="41"/>
        <v>26500</v>
      </c>
      <c r="CI89" s="109"/>
      <c r="CJ89" s="109"/>
      <c r="CK89" s="109"/>
      <c r="CL89" s="183"/>
      <c r="CM89" s="182"/>
      <c r="CN89" s="135">
        <f t="shared" si="19"/>
        <v>151000</v>
      </c>
      <c r="CO89" s="135">
        <f t="shared" si="20"/>
        <v>102180</v>
      </c>
      <c r="CP89" s="136">
        <f t="shared" si="21"/>
        <v>48820</v>
      </c>
      <c r="CQ89" s="137">
        <v>43721.0</v>
      </c>
      <c r="CR89" s="138" t="s">
        <v>260</v>
      </c>
      <c r="CS89" s="138">
        <v>20.0</v>
      </c>
      <c r="CT89" s="140" t="s">
        <v>68</v>
      </c>
      <c r="CU89" s="140" t="s">
        <v>364</v>
      </c>
      <c r="CV89" s="214"/>
      <c r="CW89" s="214"/>
      <c r="CX89" s="214"/>
      <c r="CY89" s="214"/>
      <c r="CZ89" s="214"/>
      <c r="DA89" s="140">
        <v>128000.0</v>
      </c>
      <c r="DB89" s="226"/>
      <c r="DC89" s="140">
        <v>120000.0</v>
      </c>
      <c r="DD89" s="226"/>
      <c r="DE89" s="140">
        <v>8000.0</v>
      </c>
      <c r="DF89" s="214"/>
      <c r="DG89" s="226"/>
      <c r="DH89" s="226"/>
      <c r="DI89" s="226"/>
      <c r="DJ89" s="226"/>
      <c r="DK89" s="214"/>
      <c r="DL89" s="214"/>
      <c r="DM89" s="214"/>
      <c r="DN89" s="214"/>
      <c r="DO89" s="141">
        <f t="shared" si="22"/>
        <v>0</v>
      </c>
      <c r="DP89" s="155">
        <v>43565.0</v>
      </c>
      <c r="DQ89" s="238"/>
      <c r="DR89" s="228"/>
      <c r="DS89" s="228"/>
      <c r="DT89" s="228"/>
      <c r="DU89" s="228"/>
      <c r="DV89" s="228"/>
      <c r="DW89" s="228"/>
      <c r="DX89" s="228"/>
      <c r="DY89" s="228"/>
      <c r="DZ89" s="228"/>
      <c r="EA89" s="228"/>
      <c r="EB89" s="228"/>
      <c r="EC89" s="228"/>
      <c r="ED89" s="228"/>
      <c r="EE89" s="163">
        <v>27280.0</v>
      </c>
      <c r="EF89" s="228"/>
      <c r="EG89" s="228"/>
      <c r="EH89" s="228"/>
      <c r="EI89" s="228"/>
      <c r="EJ89" s="228"/>
      <c r="EK89" s="228"/>
      <c r="EL89" s="163">
        <v>0.0</v>
      </c>
      <c r="EM89" s="228"/>
      <c r="EN89" s="228"/>
      <c r="EO89" s="257">
        <f t="shared" si="23"/>
        <v>0</v>
      </c>
      <c r="EP89" s="228"/>
      <c r="EQ89" s="229">
        <v>43728.0</v>
      </c>
      <c r="ER89" s="161" t="s">
        <v>302</v>
      </c>
      <c r="ES89" s="161">
        <v>18.0</v>
      </c>
      <c r="ET89" s="161" t="s">
        <v>265</v>
      </c>
      <c r="EU89" s="161" t="s">
        <v>649</v>
      </c>
      <c r="EV89" s="230"/>
      <c r="EW89" s="230"/>
      <c r="EX89" s="230"/>
      <c r="EY89" s="230"/>
      <c r="EZ89" s="161">
        <v>31000.0</v>
      </c>
      <c r="FA89" s="161">
        <v>31000.0</v>
      </c>
      <c r="FB89" s="230"/>
      <c r="FC89" s="230"/>
      <c r="FD89" s="192"/>
      <c r="FE89" s="192"/>
      <c r="FF89" s="230"/>
      <c r="FG89" s="161" t="s">
        <v>273</v>
      </c>
      <c r="FH89" s="192"/>
      <c r="FI89" s="192"/>
      <c r="FJ89" s="192"/>
      <c r="FK89" s="192"/>
      <c r="FL89" s="192"/>
      <c r="FM89" s="192"/>
      <c r="FN89" s="192"/>
      <c r="FO89" s="230"/>
      <c r="FP89" s="230"/>
      <c r="FQ89" s="230"/>
      <c r="FR89" s="230"/>
    </row>
    <row r="90">
      <c r="A90" s="101" t="s">
        <v>14</v>
      </c>
      <c r="B90" s="153">
        <v>43720.0</v>
      </c>
      <c r="C90" s="220">
        <v>43728.0</v>
      </c>
      <c r="D90" s="33" t="s">
        <v>99</v>
      </c>
      <c r="E90" s="104">
        <f t="shared" si="1"/>
        <v>23</v>
      </c>
      <c r="F90" s="104">
        <f t="shared" si="2"/>
        <v>10</v>
      </c>
      <c r="G90" s="104" t="str">
        <f t="shared" si="3"/>
        <v>Chemical</v>
      </c>
      <c r="H90" s="104" t="str">
        <f t="shared" si="4"/>
        <v>A.K Goods</v>
      </c>
      <c r="I90" s="105" t="s">
        <v>636</v>
      </c>
      <c r="J90" s="106">
        <v>545.0</v>
      </c>
      <c r="K90" s="106">
        <v>53410.0</v>
      </c>
      <c r="L90" s="19"/>
      <c r="M90" s="19"/>
      <c r="N90" s="19"/>
      <c r="O90" s="107">
        <v>7000.0</v>
      </c>
      <c r="P90" s="107">
        <v>1500.0</v>
      </c>
      <c r="Q90" s="107">
        <v>3000.0</v>
      </c>
      <c r="R90" s="108">
        <v>0.0</v>
      </c>
      <c r="S90" s="110"/>
      <c r="T90" s="110">
        <v>2000.0</v>
      </c>
      <c r="U90" s="109"/>
      <c r="V90" s="109"/>
      <c r="W90" s="110">
        <v>5450.0</v>
      </c>
      <c r="X90" s="110"/>
      <c r="Y90" s="110" t="s">
        <v>255</v>
      </c>
      <c r="Z90" s="110">
        <v>500.0</v>
      </c>
      <c r="AA90" s="110">
        <v>500.0</v>
      </c>
      <c r="AB90" s="109"/>
      <c r="AC90" s="109"/>
      <c r="AD90" s="110" t="s">
        <v>323</v>
      </c>
      <c r="AE90" s="110">
        <v>1000.0</v>
      </c>
      <c r="AF90" s="110" t="s">
        <v>650</v>
      </c>
      <c r="AG90" s="110">
        <v>2700.0</v>
      </c>
      <c r="AH90" s="197" t="s">
        <v>651</v>
      </c>
      <c r="AI90" s="122">
        <v>14000.0</v>
      </c>
      <c r="AJ90" s="113"/>
      <c r="AK90" s="133"/>
      <c r="AL90" s="133"/>
      <c r="AM90" s="113"/>
      <c r="AN90" s="109"/>
      <c r="AO90" s="109"/>
      <c r="AP90" s="113"/>
      <c r="AQ90" s="133"/>
      <c r="AR90" s="133"/>
      <c r="AS90" s="113"/>
      <c r="AT90" s="234"/>
      <c r="AU90" s="234"/>
      <c r="AV90" s="234"/>
      <c r="AW90" s="234"/>
      <c r="AX90" s="234"/>
      <c r="AY90" s="188"/>
      <c r="AZ90" s="245" t="s">
        <v>652</v>
      </c>
      <c r="BA90" s="245">
        <v>8000.0</v>
      </c>
      <c r="BB90" s="188"/>
      <c r="BC90" s="188"/>
      <c r="BD90" s="245" t="s">
        <v>526</v>
      </c>
      <c r="BE90" s="245">
        <v>32000.0</v>
      </c>
      <c r="BF90" s="180"/>
      <c r="BG90" s="181"/>
      <c r="BH90" s="182"/>
      <c r="BI90" s="120">
        <v>19850.0</v>
      </c>
      <c r="BJ90" s="121">
        <f>Q90+R90+T90+V90+W90+Z90+AC90+AE90+AG90+AI90+AL90+AO90+AR90+BI90+U90</f>
        <v>48500</v>
      </c>
      <c r="BK90" s="122">
        <v>30000.0</v>
      </c>
      <c r="BL90" s="235"/>
      <c r="BM90" s="124">
        <f t="shared" si="6"/>
        <v>138000</v>
      </c>
      <c r="BN90" s="125" t="s">
        <v>59</v>
      </c>
      <c r="BO90" s="126">
        <f t="shared" si="46"/>
        <v>30000</v>
      </c>
      <c r="BP90" s="110">
        <v>0.0</v>
      </c>
      <c r="BQ90" s="127" t="str">
        <f t="shared" si="49"/>
        <v/>
      </c>
      <c r="BR90" s="125" t="s">
        <v>47</v>
      </c>
      <c r="BS90" s="126">
        <f t="shared" si="47"/>
        <v>30000</v>
      </c>
      <c r="BT90" s="128">
        <f t="shared" si="10"/>
        <v>24500</v>
      </c>
      <c r="BU90" s="125" t="s">
        <v>59</v>
      </c>
      <c r="BV90" s="129">
        <f t="shared" si="11"/>
        <v>30000</v>
      </c>
      <c r="BW90" s="236">
        <v>30000.0</v>
      </c>
      <c r="BX90" s="131">
        <f t="shared" si="12"/>
        <v>0</v>
      </c>
      <c r="BY90" s="131">
        <f t="shared" si="13"/>
        <v>0</v>
      </c>
      <c r="BZ90" s="237">
        <v>0.0</v>
      </c>
      <c r="CA90" s="132" t="str">
        <f t="shared" si="15"/>
        <v/>
      </c>
      <c r="CB90" s="109"/>
      <c r="CC90" s="109"/>
      <c r="CD90" s="109"/>
      <c r="CE90" s="109"/>
      <c r="CF90" s="133">
        <f t="shared" si="39"/>
        <v>60000</v>
      </c>
      <c r="CG90" s="133">
        <f t="shared" si="40"/>
        <v>11500</v>
      </c>
      <c r="CH90" s="119">
        <f t="shared" si="41"/>
        <v>-18500</v>
      </c>
      <c r="CI90" s="109"/>
      <c r="CJ90" s="109"/>
      <c r="CK90" s="109"/>
      <c r="CL90" s="183"/>
      <c r="CM90" s="182"/>
      <c r="CN90" s="135">
        <f t="shared" si="19"/>
        <v>162500</v>
      </c>
      <c r="CO90" s="135">
        <f t="shared" si="20"/>
        <v>150410</v>
      </c>
      <c r="CP90" s="136">
        <f t="shared" si="21"/>
        <v>12090</v>
      </c>
      <c r="CQ90" s="137">
        <v>43721.0</v>
      </c>
      <c r="CR90" s="138" t="s">
        <v>280</v>
      </c>
      <c r="CS90" s="138">
        <v>23.0</v>
      </c>
      <c r="CT90" s="140" t="s">
        <v>87</v>
      </c>
      <c r="CU90" s="140" t="s">
        <v>364</v>
      </c>
      <c r="CV90" s="214"/>
      <c r="CW90" s="214"/>
      <c r="CX90" s="214"/>
      <c r="CY90" s="214"/>
      <c r="CZ90" s="214"/>
      <c r="DA90" s="140">
        <v>150000.0</v>
      </c>
      <c r="DB90" s="140" t="s">
        <v>0</v>
      </c>
      <c r="DC90" s="140">
        <v>138000.0</v>
      </c>
      <c r="DD90" s="226"/>
      <c r="DE90" s="140">
        <v>12000.0</v>
      </c>
      <c r="DF90" s="214"/>
      <c r="DG90" s="226"/>
      <c r="DH90" s="226"/>
      <c r="DI90" s="226"/>
      <c r="DJ90" s="226"/>
      <c r="DK90" s="214"/>
      <c r="DL90" s="214"/>
      <c r="DM90" s="214"/>
      <c r="DN90" s="214"/>
      <c r="DO90" s="141">
        <f t="shared" si="22"/>
        <v>0</v>
      </c>
      <c r="DP90" s="155">
        <v>43565.0</v>
      </c>
      <c r="DQ90" s="238"/>
      <c r="DR90" s="228"/>
      <c r="DS90" s="228"/>
      <c r="DT90" s="228"/>
      <c r="DU90" s="228"/>
      <c r="DV90" s="228"/>
      <c r="DW90" s="228"/>
      <c r="DX90" s="228"/>
      <c r="DY90" s="228"/>
      <c r="DZ90" s="228"/>
      <c r="EA90" s="228"/>
      <c r="EB90" s="228"/>
      <c r="EC90" s="228"/>
      <c r="ED90" s="228"/>
      <c r="EE90" s="163">
        <v>180.0</v>
      </c>
      <c r="EF90" s="228"/>
      <c r="EG90" s="228"/>
      <c r="EH90" s="228"/>
      <c r="EI90" s="228"/>
      <c r="EJ90" s="228"/>
      <c r="EK90" s="228"/>
      <c r="EL90" s="163">
        <v>0.0</v>
      </c>
      <c r="EM90" s="228"/>
      <c r="EN90" s="228"/>
      <c r="EO90" s="257">
        <f t="shared" si="23"/>
        <v>0</v>
      </c>
      <c r="EP90" s="228"/>
      <c r="EQ90" s="229">
        <v>43728.0</v>
      </c>
      <c r="ER90" s="161" t="s">
        <v>653</v>
      </c>
      <c r="ES90" s="161">
        <v>10.0</v>
      </c>
      <c r="ET90" s="161" t="s">
        <v>265</v>
      </c>
      <c r="EU90" s="161" t="s">
        <v>483</v>
      </c>
      <c r="EV90" s="230"/>
      <c r="EW90" s="230"/>
      <c r="EX90" s="230"/>
      <c r="EY90" s="230"/>
      <c r="EZ90" s="192"/>
      <c r="FA90" s="161">
        <v>24500.0</v>
      </c>
      <c r="FB90" s="230"/>
      <c r="FC90" s="230"/>
      <c r="FD90" s="192"/>
      <c r="FE90" s="192"/>
      <c r="FF90" s="230"/>
      <c r="FG90" s="161" t="s">
        <v>59</v>
      </c>
      <c r="FH90" s="192"/>
      <c r="FI90" s="192"/>
      <c r="FJ90" s="192"/>
      <c r="FK90" s="192"/>
      <c r="FL90" s="192"/>
      <c r="FM90" s="192"/>
      <c r="FN90" s="192"/>
      <c r="FO90" s="230"/>
      <c r="FP90" s="230"/>
      <c r="FQ90" s="230"/>
      <c r="FR90" s="230"/>
    </row>
    <row r="91">
      <c r="A91" s="101" t="s">
        <v>275</v>
      </c>
      <c r="B91" s="153">
        <v>43720.0</v>
      </c>
      <c r="C91" s="220">
        <v>43727.0</v>
      </c>
      <c r="D91" s="33" t="s">
        <v>68</v>
      </c>
      <c r="E91" s="104">
        <f t="shared" si="1"/>
        <v>15</v>
      </c>
      <c r="F91" s="104">
        <f t="shared" si="2"/>
        <v>5</v>
      </c>
      <c r="G91" s="104" t="str">
        <f t="shared" si="3"/>
        <v>Tetra Pack</v>
      </c>
      <c r="H91" s="104" t="str">
        <f t="shared" si="4"/>
        <v>Asif</v>
      </c>
      <c r="I91" s="105" t="s">
        <v>624</v>
      </c>
      <c r="J91" s="106">
        <v>672.0</v>
      </c>
      <c r="K91" s="106">
        <v>66530.0</v>
      </c>
      <c r="L91" s="19"/>
      <c r="M91" s="19"/>
      <c r="N91" s="19"/>
      <c r="O91" s="107">
        <v>7000.0</v>
      </c>
      <c r="P91" s="107">
        <v>1500.0</v>
      </c>
      <c r="Q91" s="107">
        <v>3000.0</v>
      </c>
      <c r="R91" s="241"/>
      <c r="S91" s="109"/>
      <c r="T91" s="109"/>
      <c r="U91" s="109"/>
      <c r="V91" s="109"/>
      <c r="W91" s="110">
        <v>3800.0</v>
      </c>
      <c r="X91" s="110"/>
      <c r="Y91" s="110" t="s">
        <v>255</v>
      </c>
      <c r="Z91" s="110">
        <v>500.0</v>
      </c>
      <c r="AA91" s="110">
        <v>500.0</v>
      </c>
      <c r="AB91" s="109"/>
      <c r="AC91" s="109"/>
      <c r="AD91" s="110" t="s">
        <v>654</v>
      </c>
      <c r="AE91" s="110">
        <v>700.0</v>
      </c>
      <c r="AF91" s="110" t="s">
        <v>655</v>
      </c>
      <c r="AG91" s="110">
        <v>900.0</v>
      </c>
      <c r="AH91" s="133"/>
      <c r="AI91" s="133"/>
      <c r="AJ91" s="113"/>
      <c r="AK91" s="133"/>
      <c r="AL91" s="133"/>
      <c r="AM91" s="113"/>
      <c r="AN91" s="109"/>
      <c r="AO91" s="109"/>
      <c r="AP91" s="113"/>
      <c r="AQ91" s="133"/>
      <c r="AR91" s="133"/>
      <c r="AS91" s="113"/>
      <c r="AT91" s="255">
        <v>43808.0</v>
      </c>
      <c r="AU91" s="247">
        <v>2000.0</v>
      </c>
      <c r="AV91" s="247" t="s">
        <v>526</v>
      </c>
      <c r="AW91" s="247">
        <v>5000.0</v>
      </c>
      <c r="AX91" s="234"/>
      <c r="AY91" s="188"/>
      <c r="AZ91" s="245" t="s">
        <v>656</v>
      </c>
      <c r="BA91" s="245">
        <v>72000.0</v>
      </c>
      <c r="BB91" s="188"/>
      <c r="BC91" s="189"/>
      <c r="BD91" s="188"/>
      <c r="BE91" s="188"/>
      <c r="BF91" s="180"/>
      <c r="BG91" s="181"/>
      <c r="BH91" s="182"/>
      <c r="BI91" s="120">
        <v>18600.0</v>
      </c>
      <c r="BJ91" s="186">
        <f>Q91+R91+T91+V91+W91+Z91+AC91+AE91+AG91+AI91+AL91+AO91+AR91+BI91+U91+X91</f>
        <v>27500</v>
      </c>
      <c r="BK91" s="122">
        <v>30000.0</v>
      </c>
      <c r="BL91" s="240">
        <v>0.0</v>
      </c>
      <c r="BM91" s="124">
        <f t="shared" si="6"/>
        <v>94000</v>
      </c>
      <c r="BN91" s="125" t="s">
        <v>59</v>
      </c>
      <c r="BO91" s="126">
        <f t="shared" si="46"/>
        <v>30000</v>
      </c>
      <c r="BP91" s="110">
        <v>0.0</v>
      </c>
      <c r="BQ91" s="127" t="str">
        <f t="shared" si="49"/>
        <v/>
      </c>
      <c r="BR91" s="119"/>
      <c r="BS91" s="126">
        <f t="shared" si="47"/>
        <v>30000</v>
      </c>
      <c r="BT91" s="128">
        <f t="shared" si="10"/>
        <v>27000</v>
      </c>
      <c r="BU91" s="125" t="s">
        <v>59</v>
      </c>
      <c r="BV91" s="129">
        <f t="shared" si="11"/>
        <v>30000</v>
      </c>
      <c r="BW91" s="236">
        <v>20000.0</v>
      </c>
      <c r="BX91" s="131">
        <f t="shared" si="12"/>
        <v>0</v>
      </c>
      <c r="BY91" s="131">
        <f t="shared" si="13"/>
        <v>0</v>
      </c>
      <c r="BZ91" s="237">
        <v>0.0</v>
      </c>
      <c r="CA91" s="132" t="str">
        <f t="shared" si="15"/>
        <v/>
      </c>
      <c r="CB91" s="109"/>
      <c r="CC91" s="109"/>
      <c r="CD91" s="109"/>
      <c r="CE91" s="109"/>
      <c r="CF91" s="133">
        <f t="shared" si="39"/>
        <v>50000</v>
      </c>
      <c r="CG91" s="133">
        <f t="shared" si="40"/>
        <v>22500</v>
      </c>
      <c r="CH91" s="119">
        <f t="shared" si="41"/>
        <v>-7500</v>
      </c>
      <c r="CI91" s="110">
        <v>0.0</v>
      </c>
      <c r="CJ91" s="109"/>
      <c r="CK91" s="109"/>
      <c r="CL91" s="183"/>
      <c r="CM91" s="182"/>
      <c r="CN91" s="135">
        <f t="shared" si="19"/>
        <v>121000</v>
      </c>
      <c r="CO91" s="135">
        <f t="shared" si="20"/>
        <v>174530</v>
      </c>
      <c r="CP91" s="136">
        <f t="shared" si="21"/>
        <v>-53530</v>
      </c>
      <c r="CQ91" s="137">
        <v>43721.0</v>
      </c>
      <c r="CR91" s="138" t="s">
        <v>280</v>
      </c>
      <c r="CS91" s="138">
        <v>15.0</v>
      </c>
      <c r="CT91" s="140" t="s">
        <v>68</v>
      </c>
      <c r="CU91" s="140" t="s">
        <v>657</v>
      </c>
      <c r="CV91" s="214"/>
      <c r="CW91" s="212">
        <v>100000.0</v>
      </c>
      <c r="CX91" s="214"/>
      <c r="CY91" s="214"/>
      <c r="CZ91" s="212" t="s">
        <v>658</v>
      </c>
      <c r="DA91" s="140">
        <v>100000.0</v>
      </c>
      <c r="DB91" s="140" t="s">
        <v>0</v>
      </c>
      <c r="DC91" s="140">
        <v>94000.0</v>
      </c>
      <c r="DD91" s="226"/>
      <c r="DE91" s="140">
        <v>6000.0</v>
      </c>
      <c r="DF91" s="214"/>
      <c r="DG91" s="226"/>
      <c r="DH91" s="226"/>
      <c r="DI91" s="226"/>
      <c r="DJ91" s="140">
        <v>1000.0</v>
      </c>
      <c r="DK91" s="214"/>
      <c r="DL91" s="212">
        <v>1000.0</v>
      </c>
      <c r="DM91" s="214"/>
      <c r="DN91" s="277">
        <v>43748.0</v>
      </c>
      <c r="DO91" s="141">
        <f t="shared" si="22"/>
        <v>0</v>
      </c>
      <c r="DP91" s="138" t="s">
        <v>384</v>
      </c>
      <c r="DQ91" s="238"/>
      <c r="DR91" s="228"/>
      <c r="DS91" s="228"/>
      <c r="DT91" s="228"/>
      <c r="DU91" s="228"/>
      <c r="DV91" s="228"/>
      <c r="DW91" s="228"/>
      <c r="DX91" s="228"/>
      <c r="DY91" s="228"/>
      <c r="DZ91" s="228"/>
      <c r="EA91" s="228"/>
      <c r="EB91" s="228"/>
      <c r="EC91" s="228"/>
      <c r="ED91" s="228"/>
      <c r="EE91" s="228"/>
      <c r="EF91" s="228"/>
      <c r="EG91" s="228"/>
      <c r="EH91" s="228"/>
      <c r="EI91" s="228"/>
      <c r="EJ91" s="228"/>
      <c r="EK91" s="228"/>
      <c r="EL91" s="163">
        <v>0.0</v>
      </c>
      <c r="EM91" s="228"/>
      <c r="EN91" s="228"/>
      <c r="EO91" s="257">
        <f t="shared" si="23"/>
        <v>0</v>
      </c>
      <c r="EP91" s="228"/>
      <c r="EQ91" s="229">
        <v>43726.0</v>
      </c>
      <c r="ER91" s="161" t="s">
        <v>659</v>
      </c>
      <c r="ES91" s="161">
        <v>5.0</v>
      </c>
      <c r="ET91" s="161" t="s">
        <v>265</v>
      </c>
      <c r="EU91" s="161" t="s">
        <v>315</v>
      </c>
      <c r="EV91" s="239"/>
      <c r="EW91" s="239"/>
      <c r="EX91" s="239"/>
      <c r="EY91" s="239"/>
      <c r="EZ91" s="192"/>
      <c r="FA91" s="161">
        <v>27000.0</v>
      </c>
      <c r="FB91" s="239"/>
      <c r="FC91" s="239"/>
      <c r="FD91" s="192"/>
      <c r="FE91" s="192"/>
      <c r="FF91" s="239"/>
      <c r="FG91" s="161" t="s">
        <v>59</v>
      </c>
      <c r="FH91" s="192"/>
      <c r="FI91" s="192"/>
      <c r="FJ91" s="192"/>
      <c r="FK91" s="192"/>
      <c r="FL91" s="192"/>
      <c r="FM91" s="192"/>
      <c r="FN91" s="192"/>
      <c r="FO91" s="230"/>
      <c r="FP91" s="230"/>
      <c r="FQ91" s="230"/>
      <c r="FR91" s="230"/>
    </row>
    <row r="92">
      <c r="A92" s="101" t="s">
        <v>45</v>
      </c>
      <c r="B92" s="153">
        <v>43722.0</v>
      </c>
      <c r="C92" s="220">
        <v>43729.0</v>
      </c>
      <c r="D92" s="33" t="s">
        <v>57</v>
      </c>
      <c r="E92" s="104">
        <f t="shared" si="1"/>
        <v>33.5</v>
      </c>
      <c r="F92" s="104">
        <f t="shared" si="2"/>
        <v>16</v>
      </c>
      <c r="G92" s="104" t="str">
        <f t="shared" si="3"/>
        <v>Soap</v>
      </c>
      <c r="H92" s="104" t="str">
        <f t="shared" si="4"/>
        <v>A.K Goods</v>
      </c>
      <c r="I92" s="105" t="s">
        <v>624</v>
      </c>
      <c r="J92" s="106">
        <v>564.0</v>
      </c>
      <c r="K92" s="106">
        <v>56330.0</v>
      </c>
      <c r="L92" s="19"/>
      <c r="M92" s="19"/>
      <c r="N92" s="19"/>
      <c r="O92" s="107">
        <v>7000.0</v>
      </c>
      <c r="P92" s="107">
        <v>1500.0</v>
      </c>
      <c r="Q92" s="107">
        <v>3000.0</v>
      </c>
      <c r="R92" s="241"/>
      <c r="S92" s="109"/>
      <c r="T92" s="109"/>
      <c r="U92" s="109"/>
      <c r="V92" s="110">
        <v>1200.0</v>
      </c>
      <c r="W92" s="110">
        <v>3900.0</v>
      </c>
      <c r="X92" s="110"/>
      <c r="Y92" s="110" t="s">
        <v>660</v>
      </c>
      <c r="Z92" s="110">
        <v>1500.0</v>
      </c>
      <c r="AA92" s="110">
        <v>500.0</v>
      </c>
      <c r="AB92" s="110" t="s">
        <v>661</v>
      </c>
      <c r="AC92" s="110">
        <v>127300.0</v>
      </c>
      <c r="AD92" s="110" t="s">
        <v>662</v>
      </c>
      <c r="AE92" s="110">
        <v>1100.0</v>
      </c>
      <c r="AF92" s="109"/>
      <c r="AG92" s="109"/>
      <c r="AH92" s="133"/>
      <c r="AI92" s="133"/>
      <c r="AJ92" s="113"/>
      <c r="AK92" s="197" t="s">
        <v>663</v>
      </c>
      <c r="AL92" s="133"/>
      <c r="AM92" s="113"/>
      <c r="AN92" s="109"/>
      <c r="AO92" s="109"/>
      <c r="AP92" s="113"/>
      <c r="AQ92" s="197" t="s">
        <v>664</v>
      </c>
      <c r="AR92" s="122">
        <v>11200.0</v>
      </c>
      <c r="AS92" s="113"/>
      <c r="AT92" s="234"/>
      <c r="AU92" s="234"/>
      <c r="AV92" s="234"/>
      <c r="AW92" s="234"/>
      <c r="AX92" s="234"/>
      <c r="AY92" s="188"/>
      <c r="AZ92" s="188"/>
      <c r="BA92" s="188"/>
      <c r="BB92" s="188"/>
      <c r="BC92" s="188"/>
      <c r="BD92" s="188"/>
      <c r="BE92" s="188"/>
      <c r="BF92" s="180"/>
      <c r="BG92" s="181"/>
      <c r="BH92" s="182"/>
      <c r="BI92" s="120">
        <v>20800.0</v>
      </c>
      <c r="BJ92" s="121">
        <f t="shared" ref="BJ92:BJ93" si="52">Q92+R92+T92+V92+W92+Z92+AC92+AE92+AG92+AI92+AL92+AO92+AR92+BI92+U92</f>
        <v>170000</v>
      </c>
      <c r="BK92" s="122">
        <v>30000.0</v>
      </c>
      <c r="BL92" s="240">
        <v>145000.0</v>
      </c>
      <c r="BM92" s="124">
        <f t="shared" si="6"/>
        <v>137000</v>
      </c>
      <c r="BN92" s="125" t="s">
        <v>47</v>
      </c>
      <c r="BO92" s="126">
        <f t="shared" si="46"/>
        <v>175000</v>
      </c>
      <c r="BP92" s="110">
        <v>33000.0</v>
      </c>
      <c r="BQ92" s="127">
        <f t="shared" si="49"/>
        <v>33000</v>
      </c>
      <c r="BR92" s="125" t="s">
        <v>47</v>
      </c>
      <c r="BS92" s="126">
        <f t="shared" si="47"/>
        <v>208000</v>
      </c>
      <c r="BT92" s="128">
        <f t="shared" si="10"/>
        <v>26500</v>
      </c>
      <c r="BU92" s="125" t="s">
        <v>59</v>
      </c>
      <c r="BV92" s="129">
        <f t="shared" si="11"/>
        <v>208000</v>
      </c>
      <c r="BW92" s="235"/>
      <c r="BX92" s="131">
        <f t="shared" si="12"/>
        <v>0</v>
      </c>
      <c r="BY92" s="131">
        <f t="shared" si="13"/>
        <v>0</v>
      </c>
      <c r="BZ92" s="131" t="str">
        <f>FK92</f>
        <v/>
      </c>
      <c r="CA92" s="132" t="str">
        <f t="shared" si="15"/>
        <v/>
      </c>
      <c r="CB92" s="109"/>
      <c r="CC92" s="109"/>
      <c r="CD92" s="109"/>
      <c r="CE92" s="109"/>
      <c r="CF92" s="133">
        <f t="shared" si="39"/>
        <v>208000</v>
      </c>
      <c r="CG92" s="133">
        <f t="shared" si="40"/>
        <v>38000</v>
      </c>
      <c r="CH92" s="119">
        <f t="shared" si="41"/>
        <v>8000</v>
      </c>
      <c r="CI92" s="109"/>
      <c r="CJ92" s="109"/>
      <c r="CK92" s="109"/>
      <c r="CL92" s="183"/>
      <c r="CM92" s="182"/>
      <c r="CN92" s="135">
        <f t="shared" si="19"/>
        <v>196500</v>
      </c>
      <c r="CO92" s="135">
        <f t="shared" si="20"/>
        <v>106530</v>
      </c>
      <c r="CP92" s="136">
        <f t="shared" si="21"/>
        <v>89970</v>
      </c>
      <c r="CQ92" s="137">
        <v>43722.0</v>
      </c>
      <c r="CR92" s="138" t="s">
        <v>260</v>
      </c>
      <c r="CS92" s="138">
        <v>28.0</v>
      </c>
      <c r="CT92" s="140" t="s">
        <v>57</v>
      </c>
      <c r="CU92" s="140" t="s">
        <v>435</v>
      </c>
      <c r="CV92" s="214"/>
      <c r="CW92" s="214"/>
      <c r="CX92" s="214"/>
      <c r="CY92" s="214"/>
      <c r="CZ92" s="214"/>
      <c r="DA92" s="140">
        <v>145000.0</v>
      </c>
      <c r="DB92" s="226"/>
      <c r="DC92" s="140">
        <v>137000.0</v>
      </c>
      <c r="DD92" s="226"/>
      <c r="DE92" s="140">
        <v>8000.0</v>
      </c>
      <c r="DF92" s="214"/>
      <c r="DG92" s="226"/>
      <c r="DH92" s="226"/>
      <c r="DI92" s="226"/>
      <c r="DJ92" s="226"/>
      <c r="DK92" s="214"/>
      <c r="DL92" s="212"/>
      <c r="DM92" s="214"/>
      <c r="DN92" s="214"/>
      <c r="DO92" s="141">
        <f t="shared" si="22"/>
        <v>0</v>
      </c>
      <c r="DP92" s="155">
        <v>43718.0</v>
      </c>
      <c r="DQ92" s="251">
        <v>43722.0</v>
      </c>
      <c r="DR92" s="163">
        <v>5.5</v>
      </c>
      <c r="DS92" s="163">
        <v>5.5</v>
      </c>
      <c r="DT92" s="163" t="s">
        <v>68</v>
      </c>
      <c r="DU92" s="163" t="s">
        <v>665</v>
      </c>
      <c r="DV92" s="163"/>
      <c r="DW92" s="163"/>
      <c r="DX92" s="163"/>
      <c r="DY92" s="163"/>
      <c r="DZ92" s="163"/>
      <c r="EA92" s="163">
        <v>33000.0</v>
      </c>
      <c r="EB92" s="163">
        <v>33000.0</v>
      </c>
      <c r="EC92" s="228"/>
      <c r="ED92" s="228"/>
      <c r="EE92" s="228"/>
      <c r="EF92" s="228"/>
      <c r="EG92" s="228"/>
      <c r="EH92" s="228"/>
      <c r="EI92" s="228"/>
      <c r="EJ92" s="228"/>
      <c r="EK92" s="228"/>
      <c r="EL92" s="163">
        <v>0.0</v>
      </c>
      <c r="EM92" s="228"/>
      <c r="EN92" s="163"/>
      <c r="EO92" s="257">
        <f t="shared" si="23"/>
        <v>0</v>
      </c>
      <c r="EP92" s="163" t="s">
        <v>165</v>
      </c>
      <c r="EQ92" s="229">
        <v>43729.0</v>
      </c>
      <c r="ER92" s="161" t="s">
        <v>309</v>
      </c>
      <c r="ES92" s="161">
        <v>16.0</v>
      </c>
      <c r="ET92" s="161" t="s">
        <v>265</v>
      </c>
      <c r="EU92" s="161" t="s">
        <v>483</v>
      </c>
      <c r="EV92" s="239"/>
      <c r="EW92" s="239"/>
      <c r="EX92" s="239"/>
      <c r="EY92" s="239"/>
      <c r="EZ92" s="161">
        <v>26000.0</v>
      </c>
      <c r="FA92" s="161">
        <v>26500.0</v>
      </c>
      <c r="FB92" s="239"/>
      <c r="FC92" s="239"/>
      <c r="FD92" s="192"/>
      <c r="FE92" s="192"/>
      <c r="FF92" s="239"/>
      <c r="FG92" s="192"/>
      <c r="FH92" s="192"/>
      <c r="FI92" s="192"/>
      <c r="FJ92" s="192"/>
      <c r="FK92" s="192"/>
      <c r="FL92" s="192"/>
      <c r="FM92" s="192"/>
      <c r="FN92" s="192"/>
      <c r="FO92" s="239"/>
      <c r="FP92" s="239"/>
      <c r="FQ92" s="239"/>
      <c r="FR92" s="239"/>
    </row>
    <row r="93">
      <c r="A93" s="101" t="s">
        <v>33</v>
      </c>
      <c r="B93" s="153">
        <v>43722.0</v>
      </c>
      <c r="C93" s="220">
        <v>43732.0</v>
      </c>
      <c r="D93" s="33" t="s">
        <v>57</v>
      </c>
      <c r="E93" s="104">
        <f t="shared" si="1"/>
        <v>36.5</v>
      </c>
      <c r="F93" s="104">
        <f t="shared" si="2"/>
        <v>5</v>
      </c>
      <c r="G93" s="104" t="str">
        <f t="shared" si="3"/>
        <v>Crokery</v>
      </c>
      <c r="H93" s="104" t="str">
        <f t="shared" si="4"/>
        <v>Gujranawala Broker</v>
      </c>
      <c r="I93" s="105" t="s">
        <v>624</v>
      </c>
      <c r="J93" s="106">
        <v>600.0</v>
      </c>
      <c r="K93" s="106">
        <v>54400.0</v>
      </c>
      <c r="L93" s="19"/>
      <c r="M93" s="19"/>
      <c r="N93" s="19"/>
      <c r="O93" s="107">
        <v>7000.0</v>
      </c>
      <c r="P93" s="107">
        <v>1500.0</v>
      </c>
      <c r="Q93" s="107">
        <v>3000.0</v>
      </c>
      <c r="R93" s="241"/>
      <c r="S93" s="109"/>
      <c r="T93" s="109"/>
      <c r="U93" s="109"/>
      <c r="V93" s="110">
        <v>600.0</v>
      </c>
      <c r="W93" s="110">
        <v>4000.0</v>
      </c>
      <c r="X93" s="110"/>
      <c r="Y93" s="110" t="s">
        <v>660</v>
      </c>
      <c r="Z93" s="110">
        <v>1000.0</v>
      </c>
      <c r="AA93" s="110">
        <v>500.0</v>
      </c>
      <c r="AB93" s="110" t="s">
        <v>666</v>
      </c>
      <c r="AC93" s="110">
        <v>58000.0</v>
      </c>
      <c r="AD93" s="110" t="s">
        <v>667</v>
      </c>
      <c r="AE93" s="110">
        <v>2100.0</v>
      </c>
      <c r="AF93" s="110" t="s">
        <v>668</v>
      </c>
      <c r="AG93" s="110">
        <v>1500.0</v>
      </c>
      <c r="AH93" s="133"/>
      <c r="AI93" s="133"/>
      <c r="AJ93" s="113"/>
      <c r="AK93" s="133"/>
      <c r="AL93" s="133"/>
      <c r="AM93" s="113"/>
      <c r="AN93" s="110" t="s">
        <v>669</v>
      </c>
      <c r="AO93" s="110">
        <v>700.0</v>
      </c>
      <c r="AP93" s="113"/>
      <c r="AQ93" s="133"/>
      <c r="AR93" s="133"/>
      <c r="AS93" s="113"/>
      <c r="AT93" s="234"/>
      <c r="AU93" s="234"/>
      <c r="AV93" s="234"/>
      <c r="AW93" s="234"/>
      <c r="AX93" s="234"/>
      <c r="AY93" s="188"/>
      <c r="AZ93" s="188"/>
      <c r="BA93" s="188"/>
      <c r="BB93" s="188"/>
      <c r="BC93" s="188"/>
      <c r="BD93" s="188"/>
      <c r="BE93" s="188"/>
      <c r="BF93" s="180"/>
      <c r="BG93" s="181"/>
      <c r="BH93" s="182"/>
      <c r="BI93" s="120">
        <v>23300.0</v>
      </c>
      <c r="BJ93" s="121">
        <f t="shared" si="52"/>
        <v>94200</v>
      </c>
      <c r="BK93" s="122">
        <v>30000.0</v>
      </c>
      <c r="BL93" s="240">
        <v>147000.0</v>
      </c>
      <c r="BM93" s="124">
        <f t="shared" si="6"/>
        <v>137000</v>
      </c>
      <c r="BN93" s="125" t="s">
        <v>47</v>
      </c>
      <c r="BO93" s="126">
        <f t="shared" si="46"/>
        <v>177000</v>
      </c>
      <c r="BP93" s="110">
        <v>31200.0</v>
      </c>
      <c r="BQ93" s="127">
        <f t="shared" si="49"/>
        <v>32000</v>
      </c>
      <c r="BR93" s="125" t="s">
        <v>47</v>
      </c>
      <c r="BS93" s="126">
        <f t="shared" si="47"/>
        <v>208200</v>
      </c>
      <c r="BT93" s="128">
        <f t="shared" si="10"/>
        <v>26000</v>
      </c>
      <c r="BU93" s="125" t="s">
        <v>47</v>
      </c>
      <c r="BV93" s="129">
        <f t="shared" si="11"/>
        <v>234200</v>
      </c>
      <c r="BW93" s="235"/>
      <c r="BX93" s="131">
        <f t="shared" si="12"/>
        <v>0</v>
      </c>
      <c r="BY93" s="131">
        <f t="shared" si="13"/>
        <v>0</v>
      </c>
      <c r="BZ93" s="237">
        <v>0.0</v>
      </c>
      <c r="CA93" s="132" t="str">
        <f t="shared" si="15"/>
        <v/>
      </c>
      <c r="CB93" s="109"/>
      <c r="CC93" s="109"/>
      <c r="CD93" s="109"/>
      <c r="CE93" s="109"/>
      <c r="CF93" s="133">
        <f t="shared" si="39"/>
        <v>234200</v>
      </c>
      <c r="CG93" s="133">
        <f t="shared" si="40"/>
        <v>140000</v>
      </c>
      <c r="CH93" s="119">
        <f t="shared" si="41"/>
        <v>110000</v>
      </c>
      <c r="CI93" s="109"/>
      <c r="CJ93" s="109"/>
      <c r="CK93" s="109"/>
      <c r="CL93" s="183"/>
      <c r="CM93" s="182"/>
      <c r="CN93" s="135">
        <f t="shared" si="19"/>
        <v>195000</v>
      </c>
      <c r="CO93" s="135">
        <f t="shared" si="20"/>
        <v>98600</v>
      </c>
      <c r="CP93" s="136">
        <f t="shared" si="21"/>
        <v>96400</v>
      </c>
      <c r="CQ93" s="137">
        <v>43722.0</v>
      </c>
      <c r="CR93" s="138" t="s">
        <v>260</v>
      </c>
      <c r="CS93" s="138">
        <v>30.0</v>
      </c>
      <c r="CT93" s="140" t="s">
        <v>57</v>
      </c>
      <c r="CU93" s="140" t="s">
        <v>435</v>
      </c>
      <c r="CV93" s="214"/>
      <c r="CW93" s="214"/>
      <c r="CX93" s="214"/>
      <c r="CY93" s="214"/>
      <c r="CZ93" s="214"/>
      <c r="DA93" s="140">
        <v>147000.0</v>
      </c>
      <c r="DB93" s="226"/>
      <c r="DC93" s="140">
        <v>137000.0</v>
      </c>
      <c r="DD93" s="226"/>
      <c r="DE93" s="140">
        <v>10000.0</v>
      </c>
      <c r="DF93" s="214"/>
      <c r="DG93" s="226"/>
      <c r="DH93" s="140">
        <v>500.0</v>
      </c>
      <c r="DI93" s="226"/>
      <c r="DJ93" s="226"/>
      <c r="DK93" s="214"/>
      <c r="DL93" s="212">
        <v>500.0</v>
      </c>
      <c r="DM93" s="214"/>
      <c r="DN93" s="214"/>
      <c r="DO93" s="141">
        <f t="shared" si="22"/>
        <v>0</v>
      </c>
      <c r="DP93" s="155">
        <v>43718.0</v>
      </c>
      <c r="DQ93" s="251">
        <v>43722.0</v>
      </c>
      <c r="DR93" s="163">
        <v>6.0</v>
      </c>
      <c r="DS93" s="163">
        <v>6.5</v>
      </c>
      <c r="DT93" s="163" t="s">
        <v>283</v>
      </c>
      <c r="DU93" s="163" t="s">
        <v>330</v>
      </c>
      <c r="DV93" s="163"/>
      <c r="DW93" s="163"/>
      <c r="DX93" s="163"/>
      <c r="DY93" s="163"/>
      <c r="DZ93" s="163"/>
      <c r="EA93" s="163">
        <v>31200.0</v>
      </c>
      <c r="EB93" s="163">
        <v>32000.0</v>
      </c>
      <c r="EC93" s="228"/>
      <c r="ED93" s="228"/>
      <c r="EE93" s="228"/>
      <c r="EF93" s="228"/>
      <c r="EG93" s="228"/>
      <c r="EH93" s="228"/>
      <c r="EI93" s="228"/>
      <c r="EJ93" s="163">
        <v>800.0</v>
      </c>
      <c r="EK93" s="228"/>
      <c r="EL93" s="163">
        <v>0.0</v>
      </c>
      <c r="EM93" s="228"/>
      <c r="EN93" s="163"/>
      <c r="EO93" s="257">
        <f t="shared" si="23"/>
        <v>1600</v>
      </c>
      <c r="EP93" s="163" t="s">
        <v>553</v>
      </c>
      <c r="EQ93" s="229">
        <v>43732.0</v>
      </c>
      <c r="ER93" s="161" t="s">
        <v>436</v>
      </c>
      <c r="ES93" s="161">
        <v>5.0</v>
      </c>
      <c r="ET93" s="161" t="s">
        <v>265</v>
      </c>
      <c r="EU93" s="161" t="s">
        <v>293</v>
      </c>
      <c r="EV93" s="230"/>
      <c r="EW93" s="230"/>
      <c r="EX93" s="230"/>
      <c r="EY93" s="230"/>
      <c r="EZ93" s="161">
        <v>26000.0</v>
      </c>
      <c r="FA93" s="161">
        <v>26000.0</v>
      </c>
      <c r="FB93" s="230"/>
      <c r="FC93" s="230"/>
      <c r="FD93" s="192"/>
      <c r="FE93" s="192"/>
      <c r="FF93" s="230"/>
      <c r="FG93" s="161" t="s">
        <v>273</v>
      </c>
      <c r="FH93" s="192"/>
      <c r="FI93" s="192"/>
      <c r="FJ93" s="192"/>
      <c r="FK93" s="192"/>
      <c r="FL93" s="192"/>
      <c r="FM93" s="192"/>
      <c r="FN93" s="192"/>
      <c r="FO93" s="230"/>
      <c r="FP93" s="230"/>
      <c r="FQ93" s="230"/>
      <c r="FR93" s="230"/>
    </row>
    <row r="94">
      <c r="A94" s="101" t="s">
        <v>31</v>
      </c>
      <c r="B94" s="153">
        <v>43722.0</v>
      </c>
      <c r="C94" s="220">
        <v>43729.0</v>
      </c>
      <c r="D94" s="33" t="s">
        <v>83</v>
      </c>
      <c r="E94" s="104">
        <f t="shared" si="1"/>
        <v>30</v>
      </c>
      <c r="F94" s="104">
        <f t="shared" si="2"/>
        <v>12</v>
      </c>
      <c r="G94" s="104" t="str">
        <f t="shared" si="3"/>
        <v>Cloth Seal</v>
      </c>
      <c r="H94" s="104" t="str">
        <f t="shared" si="4"/>
        <v>Asif</v>
      </c>
      <c r="I94" s="105" t="s">
        <v>254</v>
      </c>
      <c r="J94" s="106">
        <v>532.0</v>
      </c>
      <c r="K94" s="106">
        <v>54270.0</v>
      </c>
      <c r="L94" s="19"/>
      <c r="M94" s="19"/>
      <c r="N94" s="19"/>
      <c r="O94" s="107">
        <v>7000.0</v>
      </c>
      <c r="P94" s="107">
        <v>1500.0</v>
      </c>
      <c r="Q94" s="107">
        <v>3000.0</v>
      </c>
      <c r="R94" s="148">
        <v>109000.0</v>
      </c>
      <c r="S94" s="109"/>
      <c r="T94" s="109"/>
      <c r="U94" s="110">
        <v>300.0</v>
      </c>
      <c r="V94" s="109"/>
      <c r="W94" s="110">
        <v>4400.0</v>
      </c>
      <c r="X94" s="110"/>
      <c r="Y94" s="110" t="s">
        <v>670</v>
      </c>
      <c r="Z94" s="110">
        <v>1000.0</v>
      </c>
      <c r="AA94" s="110">
        <v>1000.0</v>
      </c>
      <c r="AB94" s="109"/>
      <c r="AC94" s="109"/>
      <c r="AD94" s="110" t="s">
        <v>671</v>
      </c>
      <c r="AE94" s="110">
        <v>4900.0</v>
      </c>
      <c r="AF94" s="110" t="s">
        <v>323</v>
      </c>
      <c r="AG94" s="110">
        <v>500.0</v>
      </c>
      <c r="AH94" s="133"/>
      <c r="AI94" s="133"/>
      <c r="AJ94" s="113"/>
      <c r="AK94" s="133"/>
      <c r="AL94" s="133"/>
      <c r="AM94" s="113"/>
      <c r="AN94" s="109"/>
      <c r="AO94" s="109"/>
      <c r="AP94" s="113"/>
      <c r="AQ94" s="197" t="s">
        <v>403</v>
      </c>
      <c r="AR94" s="122">
        <v>4000.0</v>
      </c>
      <c r="AS94" s="113"/>
      <c r="AT94" s="234"/>
      <c r="AU94" s="234"/>
      <c r="AV94" s="234"/>
      <c r="AW94" s="234"/>
      <c r="AX94" s="234"/>
      <c r="AY94" s="188"/>
      <c r="AZ94" s="188"/>
      <c r="BA94" s="188"/>
      <c r="BB94" s="188"/>
      <c r="BC94" s="188"/>
      <c r="BD94" s="188"/>
      <c r="BE94" s="188"/>
      <c r="BF94" s="180"/>
      <c r="BG94" s="181"/>
      <c r="BH94" s="182"/>
      <c r="BI94" s="120">
        <v>17920.0</v>
      </c>
      <c r="BJ94" s="121">
        <f>Q94+R94+T94+V94+W94+Z94+AC94+AE94+AG94+AI94+AL94+AO94+AR94+BI94+U94+S94</f>
        <v>145020</v>
      </c>
      <c r="BK94" s="122">
        <v>30000.0</v>
      </c>
      <c r="BL94" s="240">
        <v>140000.0</v>
      </c>
      <c r="BM94" s="124">
        <f t="shared" si="6"/>
        <v>147000</v>
      </c>
      <c r="BN94" s="125" t="s">
        <v>47</v>
      </c>
      <c r="BO94" s="126">
        <f t="shared" si="46"/>
        <v>170000</v>
      </c>
      <c r="BP94" s="110">
        <v>0.0</v>
      </c>
      <c r="BQ94" s="127" t="str">
        <f t="shared" si="49"/>
        <v/>
      </c>
      <c r="BR94" s="125" t="s">
        <v>47</v>
      </c>
      <c r="BS94" s="126">
        <f t="shared" si="47"/>
        <v>170000</v>
      </c>
      <c r="BT94" s="128">
        <f t="shared" si="10"/>
        <v>24000</v>
      </c>
      <c r="BU94" s="125" t="s">
        <v>59</v>
      </c>
      <c r="BV94" s="129">
        <f t="shared" si="11"/>
        <v>170000</v>
      </c>
      <c r="BW94" s="235"/>
      <c r="BX94" s="131">
        <f t="shared" si="12"/>
        <v>0</v>
      </c>
      <c r="BY94" s="131">
        <f t="shared" si="13"/>
        <v>0</v>
      </c>
      <c r="BZ94" s="237">
        <v>0.0</v>
      </c>
      <c r="CA94" s="132" t="str">
        <f t="shared" si="15"/>
        <v/>
      </c>
      <c r="CB94" s="109"/>
      <c r="CC94" s="109"/>
      <c r="CD94" s="110" t="s">
        <v>672</v>
      </c>
      <c r="CE94" s="110">
        <v>3980.0</v>
      </c>
      <c r="CF94" s="133">
        <f t="shared" si="39"/>
        <v>170000</v>
      </c>
      <c r="CG94" s="133">
        <f t="shared" si="40"/>
        <v>21000</v>
      </c>
      <c r="CH94" s="119">
        <f t="shared" si="41"/>
        <v>-9000</v>
      </c>
      <c r="CI94" s="109"/>
      <c r="CJ94" s="109"/>
      <c r="CK94" s="109"/>
      <c r="CL94" s="183"/>
      <c r="CM94" s="182"/>
      <c r="CN94" s="135">
        <f t="shared" si="19"/>
        <v>171000</v>
      </c>
      <c r="CO94" s="135">
        <f t="shared" si="20"/>
        <v>98490</v>
      </c>
      <c r="CP94" s="136">
        <f t="shared" si="21"/>
        <v>72510</v>
      </c>
      <c r="CQ94" s="137">
        <v>43722.0</v>
      </c>
      <c r="CR94" s="138" t="s">
        <v>260</v>
      </c>
      <c r="CS94" s="138">
        <v>30.0</v>
      </c>
      <c r="CT94" s="140" t="s">
        <v>68</v>
      </c>
      <c r="CU94" s="140" t="s">
        <v>410</v>
      </c>
      <c r="CV94" s="214"/>
      <c r="CW94" s="214"/>
      <c r="CX94" s="214"/>
      <c r="CY94" s="214"/>
      <c r="CZ94" s="214"/>
      <c r="DA94" s="140">
        <v>140000.0</v>
      </c>
      <c r="DB94" s="226"/>
      <c r="DC94" s="140">
        <v>147000.0</v>
      </c>
      <c r="DD94" s="226"/>
      <c r="DE94" s="226"/>
      <c r="DF94" s="214"/>
      <c r="DG94" s="140">
        <v>300.0</v>
      </c>
      <c r="DH94" s="226"/>
      <c r="DI94" s="226"/>
      <c r="DJ94" s="226"/>
      <c r="DK94" s="214"/>
      <c r="DL94" s="212">
        <v>7300.0</v>
      </c>
      <c r="DM94" s="214"/>
      <c r="DN94" s="214"/>
      <c r="DO94" s="141">
        <f t="shared" si="22"/>
        <v>0</v>
      </c>
      <c r="DP94" s="138" t="s">
        <v>673</v>
      </c>
      <c r="DQ94" s="238"/>
      <c r="DR94" s="228"/>
      <c r="DS94" s="228"/>
      <c r="DT94" s="228"/>
      <c r="DU94" s="228"/>
      <c r="DV94" s="228"/>
      <c r="DW94" s="228"/>
      <c r="DX94" s="228"/>
      <c r="DY94" s="228"/>
      <c r="DZ94" s="228"/>
      <c r="EA94" s="228"/>
      <c r="EB94" s="228"/>
      <c r="EC94" s="228"/>
      <c r="ED94" s="228"/>
      <c r="EE94" s="228"/>
      <c r="EF94" s="228"/>
      <c r="EG94" s="228"/>
      <c r="EH94" s="228"/>
      <c r="EI94" s="228"/>
      <c r="EJ94" s="228"/>
      <c r="EK94" s="228"/>
      <c r="EL94" s="163">
        <v>0.0</v>
      </c>
      <c r="EM94" s="228"/>
      <c r="EN94" s="228"/>
      <c r="EO94" s="257">
        <f t="shared" si="23"/>
        <v>0</v>
      </c>
      <c r="EP94" s="228"/>
      <c r="EQ94" s="229">
        <v>43729.0</v>
      </c>
      <c r="ER94" s="161" t="s">
        <v>337</v>
      </c>
      <c r="ES94" s="161">
        <v>12.0</v>
      </c>
      <c r="ET94" s="161" t="s">
        <v>265</v>
      </c>
      <c r="EU94" s="161" t="s">
        <v>315</v>
      </c>
      <c r="EV94" s="230"/>
      <c r="EW94" s="230"/>
      <c r="EX94" s="230"/>
      <c r="EY94" s="230"/>
      <c r="EZ94" s="192"/>
      <c r="FA94" s="161">
        <v>24000.0</v>
      </c>
      <c r="FB94" s="230"/>
      <c r="FC94" s="230"/>
      <c r="FD94" s="192"/>
      <c r="FE94" s="161">
        <v>280.0</v>
      </c>
      <c r="FF94" s="230"/>
      <c r="FG94" s="192"/>
      <c r="FH94" s="192"/>
      <c r="FI94" s="192"/>
      <c r="FJ94" s="192"/>
      <c r="FK94" s="192"/>
      <c r="FL94" s="161">
        <v>3700.0</v>
      </c>
      <c r="FM94" s="192"/>
      <c r="FN94" s="192"/>
      <c r="FO94" s="230"/>
      <c r="FP94" s="230"/>
      <c r="FQ94" s="230"/>
      <c r="FR94" s="230"/>
    </row>
    <row r="95">
      <c r="A95" s="101" t="s">
        <v>24</v>
      </c>
      <c r="B95" s="153">
        <v>43722.0</v>
      </c>
      <c r="C95" s="220">
        <v>43732.0</v>
      </c>
      <c r="D95" s="33" t="s">
        <v>68</v>
      </c>
      <c r="E95" s="104">
        <f t="shared" si="1"/>
        <v>30</v>
      </c>
      <c r="F95" s="104">
        <f t="shared" si="2"/>
        <v>10</v>
      </c>
      <c r="G95" s="104" t="str">
        <f t="shared" si="3"/>
        <v>Cloth Seal</v>
      </c>
      <c r="H95" s="104" t="str">
        <f t="shared" si="4"/>
        <v>Asif</v>
      </c>
      <c r="I95" s="105" t="s">
        <v>624</v>
      </c>
      <c r="J95" s="106">
        <v>576.0</v>
      </c>
      <c r="K95" s="106">
        <v>57030.0</v>
      </c>
      <c r="L95" s="19"/>
      <c r="M95" s="19"/>
      <c r="N95" s="19"/>
      <c r="O95" s="107">
        <v>7000.0</v>
      </c>
      <c r="P95" s="107">
        <v>1500.0</v>
      </c>
      <c r="Q95" s="107">
        <v>3000.0</v>
      </c>
      <c r="R95" s="148">
        <v>130000.0</v>
      </c>
      <c r="S95" s="109"/>
      <c r="T95" s="109"/>
      <c r="U95" s="110">
        <v>300.0</v>
      </c>
      <c r="V95" s="109"/>
      <c r="W95" s="110">
        <v>4000.0</v>
      </c>
      <c r="X95" s="110"/>
      <c r="Y95" s="110" t="s">
        <v>674</v>
      </c>
      <c r="Z95" s="110">
        <v>500.0</v>
      </c>
      <c r="AA95" s="110">
        <v>500.0</v>
      </c>
      <c r="AB95" s="109"/>
      <c r="AC95" s="109"/>
      <c r="AD95" s="110" t="s">
        <v>675</v>
      </c>
      <c r="AE95" s="110">
        <v>1950.0</v>
      </c>
      <c r="AF95" s="110" t="s">
        <v>676</v>
      </c>
      <c r="AG95" s="110">
        <v>8400.0</v>
      </c>
      <c r="AH95" s="133"/>
      <c r="AI95" s="133"/>
      <c r="AJ95" s="113"/>
      <c r="AK95" s="133"/>
      <c r="AL95" s="133"/>
      <c r="AM95" s="113"/>
      <c r="AN95" s="109"/>
      <c r="AO95" s="109"/>
      <c r="AP95" s="113"/>
      <c r="AQ95" s="133"/>
      <c r="AR95" s="133"/>
      <c r="AS95" s="113"/>
      <c r="AT95" s="234"/>
      <c r="AU95" s="234"/>
      <c r="AV95" s="234"/>
      <c r="AW95" s="234"/>
      <c r="AX95" s="247" t="s">
        <v>677</v>
      </c>
      <c r="AY95" s="245">
        <v>30000.0</v>
      </c>
      <c r="AZ95" s="188"/>
      <c r="BA95" s="188"/>
      <c r="BB95" s="188"/>
      <c r="BC95" s="188"/>
      <c r="BD95" s="188"/>
      <c r="BE95" s="188"/>
      <c r="BF95" s="180"/>
      <c r="BG95" s="181"/>
      <c r="BH95" s="182"/>
      <c r="BI95" s="120">
        <v>21970.0</v>
      </c>
      <c r="BJ95" s="121">
        <f>Q95+R95+T95+V95+W95+Z95+AC95+AE95+AG95+AI95+AL95+AO95+AR95+BI95+X95+U95+S95</f>
        <v>170120</v>
      </c>
      <c r="BK95" s="122">
        <v>30000.0</v>
      </c>
      <c r="BL95" s="240">
        <v>140000.0</v>
      </c>
      <c r="BM95" s="124">
        <f t="shared" si="6"/>
        <v>147000</v>
      </c>
      <c r="BN95" s="125" t="s">
        <v>47</v>
      </c>
      <c r="BO95" s="126">
        <f t="shared" si="46"/>
        <v>170000</v>
      </c>
      <c r="BP95" s="110">
        <v>0.0</v>
      </c>
      <c r="BQ95" s="127" t="str">
        <f t="shared" si="49"/>
        <v/>
      </c>
      <c r="BR95" s="125" t="s">
        <v>47</v>
      </c>
      <c r="BS95" s="126">
        <f t="shared" si="47"/>
        <v>170000</v>
      </c>
      <c r="BT95" s="128">
        <f t="shared" si="10"/>
        <v>21500</v>
      </c>
      <c r="BU95" s="125" t="s">
        <v>59</v>
      </c>
      <c r="BV95" s="129">
        <f t="shared" si="11"/>
        <v>170000</v>
      </c>
      <c r="BW95" s="235"/>
      <c r="BX95" s="131">
        <f t="shared" si="12"/>
        <v>0</v>
      </c>
      <c r="BY95" s="131">
        <f t="shared" si="13"/>
        <v>0</v>
      </c>
      <c r="BZ95" s="237">
        <v>0.0</v>
      </c>
      <c r="CA95" s="132" t="str">
        <f t="shared" si="15"/>
        <v/>
      </c>
      <c r="CB95" s="109"/>
      <c r="CC95" s="109"/>
      <c r="CD95" s="110" t="s">
        <v>678</v>
      </c>
      <c r="CE95" s="110">
        <v>2380.0</v>
      </c>
      <c r="CF95" s="133">
        <f t="shared" si="39"/>
        <v>170000</v>
      </c>
      <c r="CG95" s="133">
        <f t="shared" si="40"/>
        <v>-2500</v>
      </c>
      <c r="CH95" s="119">
        <f t="shared" si="41"/>
        <v>-32500</v>
      </c>
      <c r="CI95" s="109"/>
      <c r="CJ95" s="109"/>
      <c r="CK95" s="109"/>
      <c r="CL95" s="183"/>
      <c r="CM95" s="182"/>
      <c r="CN95" s="135">
        <f t="shared" si="19"/>
        <v>168500</v>
      </c>
      <c r="CO95" s="135">
        <f t="shared" si="20"/>
        <v>135350</v>
      </c>
      <c r="CP95" s="136">
        <f t="shared" si="21"/>
        <v>33150</v>
      </c>
      <c r="CQ95" s="137">
        <v>43722.0</v>
      </c>
      <c r="CR95" s="138" t="s">
        <v>260</v>
      </c>
      <c r="CS95" s="138">
        <v>30.0</v>
      </c>
      <c r="CT95" s="140" t="s">
        <v>68</v>
      </c>
      <c r="CU95" s="140" t="s">
        <v>410</v>
      </c>
      <c r="CV95" s="214"/>
      <c r="CW95" s="214"/>
      <c r="CX95" s="214"/>
      <c r="CY95" s="214"/>
      <c r="CZ95" s="214"/>
      <c r="DA95" s="140">
        <v>140000.0</v>
      </c>
      <c r="DB95" s="226"/>
      <c r="DC95" s="140">
        <v>147000.0</v>
      </c>
      <c r="DD95" s="226"/>
      <c r="DE95" s="226"/>
      <c r="DF95" s="214"/>
      <c r="DG95" s="140">
        <v>300.0</v>
      </c>
      <c r="DH95" s="226"/>
      <c r="DI95" s="226"/>
      <c r="DJ95" s="226"/>
      <c r="DK95" s="214"/>
      <c r="DL95" s="212">
        <v>7300.0</v>
      </c>
      <c r="DM95" s="214"/>
      <c r="DN95" s="214"/>
      <c r="DO95" s="141">
        <f t="shared" si="22"/>
        <v>0</v>
      </c>
      <c r="DP95" s="138" t="s">
        <v>673</v>
      </c>
      <c r="DQ95" s="238"/>
      <c r="DR95" s="228"/>
      <c r="DS95" s="228"/>
      <c r="DT95" s="228"/>
      <c r="DU95" s="228"/>
      <c r="DV95" s="228"/>
      <c r="DW95" s="228"/>
      <c r="DX95" s="228"/>
      <c r="DY95" s="228"/>
      <c r="DZ95" s="228"/>
      <c r="EA95" s="228"/>
      <c r="EB95" s="228"/>
      <c r="EC95" s="228"/>
      <c r="ED95" s="228"/>
      <c r="EE95" s="228"/>
      <c r="EF95" s="228"/>
      <c r="EG95" s="228"/>
      <c r="EH95" s="228"/>
      <c r="EI95" s="228"/>
      <c r="EJ95" s="228"/>
      <c r="EK95" s="228"/>
      <c r="EL95" s="163">
        <v>0.0</v>
      </c>
      <c r="EM95" s="228"/>
      <c r="EN95" s="228"/>
      <c r="EO95" s="257">
        <f t="shared" si="23"/>
        <v>0</v>
      </c>
      <c r="EP95" s="228"/>
      <c r="EQ95" s="229">
        <v>43732.0</v>
      </c>
      <c r="ER95" s="161" t="s">
        <v>337</v>
      </c>
      <c r="ES95" s="161">
        <v>10.0</v>
      </c>
      <c r="ET95" s="161" t="s">
        <v>265</v>
      </c>
      <c r="EU95" s="161" t="s">
        <v>315</v>
      </c>
      <c r="EV95" s="230"/>
      <c r="EW95" s="230"/>
      <c r="EX95" s="230"/>
      <c r="EY95" s="230"/>
      <c r="EZ95" s="192"/>
      <c r="FA95" s="161">
        <v>21500.0</v>
      </c>
      <c r="FB95" s="230"/>
      <c r="FC95" s="230"/>
      <c r="FD95" s="192"/>
      <c r="FE95" s="161">
        <v>280.0</v>
      </c>
      <c r="FF95" s="230"/>
      <c r="FG95" s="192"/>
      <c r="FH95" s="192"/>
      <c r="FI95" s="192"/>
      <c r="FJ95" s="192"/>
      <c r="FK95" s="192"/>
      <c r="FL95" s="161">
        <v>2100.0</v>
      </c>
      <c r="FM95" s="192"/>
      <c r="FN95" s="192"/>
      <c r="FO95" s="230"/>
      <c r="FP95" s="230"/>
      <c r="FQ95" s="230"/>
      <c r="FR95" s="230"/>
    </row>
    <row r="96">
      <c r="A96" s="101" t="s">
        <v>12</v>
      </c>
      <c r="B96" s="153">
        <v>43722.0</v>
      </c>
      <c r="C96" s="220">
        <v>43728.0</v>
      </c>
      <c r="D96" s="33" t="s">
        <v>68</v>
      </c>
      <c r="E96" s="104">
        <f t="shared" si="1"/>
        <v>30</v>
      </c>
      <c r="F96" s="104">
        <f t="shared" si="2"/>
        <v>12</v>
      </c>
      <c r="G96" s="104" t="str">
        <f t="shared" si="3"/>
        <v>Cloth Seal</v>
      </c>
      <c r="H96" s="104" t="str">
        <f t="shared" si="4"/>
        <v>Asif</v>
      </c>
      <c r="I96" s="105" t="s">
        <v>624</v>
      </c>
      <c r="J96" s="106">
        <v>600.0</v>
      </c>
      <c r="K96" s="106">
        <v>59400.0</v>
      </c>
      <c r="L96" s="19"/>
      <c r="M96" s="19"/>
      <c r="N96" s="19"/>
      <c r="O96" s="107">
        <v>7000.0</v>
      </c>
      <c r="P96" s="107">
        <v>1500.0</v>
      </c>
      <c r="Q96" s="107">
        <v>3000.0</v>
      </c>
      <c r="R96" s="148">
        <v>120000.0</v>
      </c>
      <c r="S96" s="109"/>
      <c r="T96" s="109"/>
      <c r="U96" s="110">
        <v>300.0</v>
      </c>
      <c r="V96" s="109"/>
      <c r="W96" s="110">
        <v>4700.0</v>
      </c>
      <c r="X96" s="110"/>
      <c r="Y96" s="110" t="s">
        <v>255</v>
      </c>
      <c r="Z96" s="110">
        <v>500.0</v>
      </c>
      <c r="AA96" s="110">
        <v>500.0</v>
      </c>
      <c r="AB96" s="109"/>
      <c r="AC96" s="109"/>
      <c r="AD96" s="110" t="s">
        <v>679</v>
      </c>
      <c r="AE96" s="110">
        <v>200.0</v>
      </c>
      <c r="AF96" s="110" t="s">
        <v>605</v>
      </c>
      <c r="AG96" s="110">
        <v>700.0</v>
      </c>
      <c r="AH96" s="133"/>
      <c r="AI96" s="133"/>
      <c r="AJ96" s="113"/>
      <c r="AK96" s="133"/>
      <c r="AL96" s="133"/>
      <c r="AM96" s="113"/>
      <c r="AN96" s="109"/>
      <c r="AO96" s="109"/>
      <c r="AP96" s="113"/>
      <c r="AQ96" s="133"/>
      <c r="AR96" s="133"/>
      <c r="AS96" s="113"/>
      <c r="AT96" s="234"/>
      <c r="AU96" s="234"/>
      <c r="AV96" s="234"/>
      <c r="AW96" s="234"/>
      <c r="AX96" s="234"/>
      <c r="AY96" s="188"/>
      <c r="AZ96" s="188"/>
      <c r="BA96" s="188"/>
      <c r="BB96" s="188"/>
      <c r="BC96" s="188"/>
      <c r="BD96" s="188"/>
      <c r="BE96" s="188"/>
      <c r="BF96" s="180"/>
      <c r="BG96" s="181"/>
      <c r="BH96" s="182"/>
      <c r="BI96" s="120">
        <v>17400.0</v>
      </c>
      <c r="BJ96" s="121">
        <f>Q96+R96+T96+V96+W96+Z96+AC96+AE96+AG96+AI96+AL96+AO96+AR96+BI96+U96+S96</f>
        <v>146800</v>
      </c>
      <c r="BK96" s="122">
        <v>30000.0</v>
      </c>
      <c r="BL96" s="240">
        <v>140000.0</v>
      </c>
      <c r="BM96" s="124">
        <f t="shared" si="6"/>
        <v>147000</v>
      </c>
      <c r="BN96" s="125" t="s">
        <v>47</v>
      </c>
      <c r="BO96" s="126">
        <f t="shared" si="46"/>
        <v>170000</v>
      </c>
      <c r="BP96" s="110">
        <v>0.0</v>
      </c>
      <c r="BQ96" s="127" t="str">
        <f t="shared" si="49"/>
        <v/>
      </c>
      <c r="BR96" s="125" t="s">
        <v>47</v>
      </c>
      <c r="BS96" s="126">
        <f t="shared" si="47"/>
        <v>170000</v>
      </c>
      <c r="BT96" s="128">
        <f t="shared" si="10"/>
        <v>24000</v>
      </c>
      <c r="BU96" s="125" t="s">
        <v>59</v>
      </c>
      <c r="BV96" s="129">
        <f t="shared" si="11"/>
        <v>170000</v>
      </c>
      <c r="BW96" s="235"/>
      <c r="BX96" s="131">
        <f t="shared" si="12"/>
        <v>0</v>
      </c>
      <c r="BY96" s="131">
        <f t="shared" si="13"/>
        <v>0</v>
      </c>
      <c r="BZ96" s="237">
        <v>0.0</v>
      </c>
      <c r="CA96" s="132" t="str">
        <f t="shared" si="15"/>
        <v/>
      </c>
      <c r="CB96" s="109"/>
      <c r="CC96" s="109"/>
      <c r="CD96" s="110" t="s">
        <v>680</v>
      </c>
      <c r="CE96" s="110">
        <v>3700.0</v>
      </c>
      <c r="CF96" s="133">
        <f t="shared" si="39"/>
        <v>170000</v>
      </c>
      <c r="CG96" s="133">
        <f t="shared" si="40"/>
        <v>19500</v>
      </c>
      <c r="CH96" s="119">
        <f t="shared" si="41"/>
        <v>-10500</v>
      </c>
      <c r="CI96" s="109"/>
      <c r="CJ96" s="109"/>
      <c r="CK96" s="109"/>
      <c r="CL96" s="183"/>
      <c r="CM96" s="182"/>
      <c r="CN96" s="135">
        <f t="shared" si="19"/>
        <v>171000</v>
      </c>
      <c r="CO96" s="135">
        <f t="shared" si="20"/>
        <v>94400</v>
      </c>
      <c r="CP96" s="136">
        <f t="shared" si="21"/>
        <v>76600</v>
      </c>
      <c r="CQ96" s="137">
        <v>43722.0</v>
      </c>
      <c r="CR96" s="138" t="s">
        <v>260</v>
      </c>
      <c r="CS96" s="138">
        <v>30.0</v>
      </c>
      <c r="CT96" s="140" t="s">
        <v>68</v>
      </c>
      <c r="CU96" s="140" t="s">
        <v>410</v>
      </c>
      <c r="CV96" s="214"/>
      <c r="CW96" s="214"/>
      <c r="CX96" s="214"/>
      <c r="CY96" s="214"/>
      <c r="CZ96" s="214"/>
      <c r="DA96" s="140">
        <v>140000.0</v>
      </c>
      <c r="DB96" s="226"/>
      <c r="DC96" s="140">
        <v>147000.0</v>
      </c>
      <c r="DD96" s="226"/>
      <c r="DE96" s="226"/>
      <c r="DF96" s="214"/>
      <c r="DG96" s="140">
        <v>300.0</v>
      </c>
      <c r="DH96" s="226"/>
      <c r="DI96" s="226"/>
      <c r="DJ96" s="226"/>
      <c r="DK96" s="214"/>
      <c r="DL96" s="212">
        <v>7300.0</v>
      </c>
      <c r="DM96" s="214"/>
      <c r="DN96" s="214"/>
      <c r="DO96" s="141">
        <f t="shared" si="22"/>
        <v>0</v>
      </c>
      <c r="DP96" s="138" t="s">
        <v>673</v>
      </c>
      <c r="DQ96" s="238"/>
      <c r="DR96" s="228"/>
      <c r="DS96" s="228"/>
      <c r="DT96" s="228"/>
      <c r="DU96" s="228"/>
      <c r="DV96" s="228"/>
      <c r="DW96" s="228"/>
      <c r="DX96" s="228"/>
      <c r="DY96" s="228"/>
      <c r="DZ96" s="228"/>
      <c r="EA96" s="228"/>
      <c r="EB96" s="228"/>
      <c r="EC96" s="228"/>
      <c r="ED96" s="228"/>
      <c r="EE96" s="228"/>
      <c r="EF96" s="228"/>
      <c r="EG96" s="228"/>
      <c r="EH96" s="228"/>
      <c r="EI96" s="228"/>
      <c r="EJ96" s="228"/>
      <c r="EK96" s="228"/>
      <c r="EL96" s="163">
        <v>0.0</v>
      </c>
      <c r="EM96" s="228"/>
      <c r="EN96" s="228"/>
      <c r="EO96" s="257">
        <f t="shared" si="23"/>
        <v>0</v>
      </c>
      <c r="EP96" s="228"/>
      <c r="EQ96" s="229">
        <v>43728.0</v>
      </c>
      <c r="ER96" s="161" t="s">
        <v>337</v>
      </c>
      <c r="ES96" s="161">
        <v>12.0</v>
      </c>
      <c r="ET96" s="161" t="s">
        <v>265</v>
      </c>
      <c r="EU96" s="161" t="s">
        <v>315</v>
      </c>
      <c r="EV96" s="230"/>
      <c r="EW96" s="230"/>
      <c r="EX96" s="230"/>
      <c r="EY96" s="230"/>
      <c r="EZ96" s="192"/>
      <c r="FA96" s="161">
        <v>24000.0</v>
      </c>
      <c r="FB96" s="230"/>
      <c r="FC96" s="230"/>
      <c r="FD96" s="192"/>
      <c r="FE96" s="192"/>
      <c r="FF96" s="230"/>
      <c r="FG96" s="192"/>
      <c r="FH96" s="192"/>
      <c r="FI96" s="192"/>
      <c r="FJ96" s="192"/>
      <c r="FK96" s="192"/>
      <c r="FL96" s="161">
        <v>3700.0</v>
      </c>
      <c r="FM96" s="192"/>
      <c r="FN96" s="192"/>
      <c r="FO96" s="230"/>
      <c r="FP96" s="230"/>
      <c r="FQ96" s="230"/>
      <c r="FR96" s="230"/>
    </row>
    <row r="97">
      <c r="A97" s="101" t="s">
        <v>21</v>
      </c>
      <c r="B97" s="153">
        <v>43722.0</v>
      </c>
      <c r="C97" s="220">
        <v>43729.0</v>
      </c>
      <c r="D97" s="33" t="s">
        <v>68</v>
      </c>
      <c r="E97" s="104">
        <f t="shared" si="1"/>
        <v>30</v>
      </c>
      <c r="F97" s="104">
        <f t="shared" si="2"/>
        <v>12</v>
      </c>
      <c r="G97" s="104" t="str">
        <f t="shared" si="3"/>
        <v>Cloth Seal</v>
      </c>
      <c r="H97" s="104" t="str">
        <f t="shared" si="4"/>
        <v>Asif</v>
      </c>
      <c r="I97" s="105" t="s">
        <v>254</v>
      </c>
      <c r="J97" s="106">
        <v>592.0</v>
      </c>
      <c r="K97" s="106">
        <v>62160.0</v>
      </c>
      <c r="L97" s="19"/>
      <c r="M97" s="19"/>
      <c r="N97" s="19"/>
      <c r="O97" s="107">
        <v>7000.0</v>
      </c>
      <c r="P97" s="107">
        <v>1500.0</v>
      </c>
      <c r="Q97" s="107">
        <v>3000.0</v>
      </c>
      <c r="R97" s="148">
        <v>120000.0</v>
      </c>
      <c r="S97" s="109"/>
      <c r="T97" s="109"/>
      <c r="U97" s="110">
        <v>300.0</v>
      </c>
      <c r="V97" s="109"/>
      <c r="W97" s="110">
        <v>3800.0</v>
      </c>
      <c r="X97" s="110"/>
      <c r="Y97" s="110" t="s">
        <v>674</v>
      </c>
      <c r="Z97" s="110">
        <v>500.0</v>
      </c>
      <c r="AA97" s="110">
        <v>500.0</v>
      </c>
      <c r="AB97" s="109"/>
      <c r="AC97" s="109"/>
      <c r="AD97" s="110" t="s">
        <v>681</v>
      </c>
      <c r="AE97" s="110">
        <v>550.0</v>
      </c>
      <c r="AF97" s="109"/>
      <c r="AG97" s="109"/>
      <c r="AH97" s="197" t="s">
        <v>682</v>
      </c>
      <c r="AI97" s="122">
        <v>10500.0</v>
      </c>
      <c r="AJ97" s="113"/>
      <c r="AK97" s="133"/>
      <c r="AL97" s="133"/>
      <c r="AM97" s="113"/>
      <c r="AN97" s="109"/>
      <c r="AO97" s="109"/>
      <c r="AP97" s="113"/>
      <c r="AQ97" s="133"/>
      <c r="AR97" s="133"/>
      <c r="AS97" s="113"/>
      <c r="AT97" s="234"/>
      <c r="AU97" s="234"/>
      <c r="AV97" s="234"/>
      <c r="AW97" s="234"/>
      <c r="AX97" s="234"/>
      <c r="AY97" s="188"/>
      <c r="AZ97" s="188"/>
      <c r="BA97" s="188"/>
      <c r="BB97" s="188"/>
      <c r="BC97" s="188"/>
      <c r="BD97" s="188"/>
      <c r="BE97" s="188"/>
      <c r="BF97" s="180"/>
      <c r="BG97" s="181"/>
      <c r="BH97" s="182"/>
      <c r="BI97" s="120">
        <v>19050.0</v>
      </c>
      <c r="BJ97" s="121">
        <f>Q97+R97+T97+V97+W97+Z97+AC97+AE97+AG97+AI97+AL97+AO97+AR97+BI97+X97+U97+S97</f>
        <v>157700</v>
      </c>
      <c r="BK97" s="122">
        <v>30000.0</v>
      </c>
      <c r="BL97" s="240">
        <v>140000.0</v>
      </c>
      <c r="BM97" s="124">
        <f t="shared" si="6"/>
        <v>147000</v>
      </c>
      <c r="BN97" s="125" t="s">
        <v>47</v>
      </c>
      <c r="BO97" s="126">
        <f t="shared" si="46"/>
        <v>170000</v>
      </c>
      <c r="BP97" s="110">
        <v>0.0</v>
      </c>
      <c r="BQ97" s="127" t="str">
        <f t="shared" si="49"/>
        <v/>
      </c>
      <c r="BR97" s="125" t="s">
        <v>47</v>
      </c>
      <c r="BS97" s="126">
        <f t="shared" si="47"/>
        <v>170000</v>
      </c>
      <c r="BT97" s="128">
        <f t="shared" si="10"/>
        <v>25000</v>
      </c>
      <c r="BU97" s="125" t="s">
        <v>59</v>
      </c>
      <c r="BV97" s="129">
        <f t="shared" si="11"/>
        <v>170000</v>
      </c>
      <c r="BW97" s="235"/>
      <c r="BX97" s="131">
        <f t="shared" si="12"/>
        <v>0</v>
      </c>
      <c r="BY97" s="131">
        <f t="shared" si="13"/>
        <v>0</v>
      </c>
      <c r="BZ97" s="237">
        <v>0.0</v>
      </c>
      <c r="CA97" s="132" t="str">
        <f t="shared" si="15"/>
        <v/>
      </c>
      <c r="CB97" s="109"/>
      <c r="CC97" s="109"/>
      <c r="CD97" s="110" t="s">
        <v>683</v>
      </c>
      <c r="CE97" s="110">
        <v>2300.0</v>
      </c>
      <c r="CF97" s="133">
        <f t="shared" si="39"/>
        <v>170000</v>
      </c>
      <c r="CG97" s="133">
        <f t="shared" si="40"/>
        <v>10000</v>
      </c>
      <c r="CH97" s="119">
        <f t="shared" si="41"/>
        <v>-20000</v>
      </c>
      <c r="CI97" s="109"/>
      <c r="CJ97" s="109"/>
      <c r="CK97" s="109"/>
      <c r="CL97" s="183"/>
      <c r="CM97" s="182"/>
      <c r="CN97" s="135">
        <f t="shared" si="19"/>
        <v>172000</v>
      </c>
      <c r="CO97" s="135">
        <f t="shared" si="20"/>
        <v>108060</v>
      </c>
      <c r="CP97" s="136">
        <f t="shared" si="21"/>
        <v>63940</v>
      </c>
      <c r="CQ97" s="137">
        <v>43722.0</v>
      </c>
      <c r="CR97" s="138" t="s">
        <v>260</v>
      </c>
      <c r="CS97" s="138">
        <v>30.0</v>
      </c>
      <c r="CT97" s="140" t="s">
        <v>68</v>
      </c>
      <c r="CU97" s="140" t="s">
        <v>410</v>
      </c>
      <c r="CV97" s="214"/>
      <c r="CW97" s="214"/>
      <c r="CX97" s="214"/>
      <c r="CY97" s="214"/>
      <c r="CZ97" s="214"/>
      <c r="DA97" s="140">
        <v>140000.0</v>
      </c>
      <c r="DB97" s="226"/>
      <c r="DC97" s="140">
        <v>147000.0</v>
      </c>
      <c r="DD97" s="226"/>
      <c r="DE97" s="226"/>
      <c r="DF97" s="214"/>
      <c r="DG97" s="140">
        <v>300.0</v>
      </c>
      <c r="DH97" s="226"/>
      <c r="DI97" s="226"/>
      <c r="DJ97" s="226"/>
      <c r="DK97" s="214"/>
      <c r="DL97" s="212">
        <v>7300.0</v>
      </c>
      <c r="DM97" s="214"/>
      <c r="DN97" s="214"/>
      <c r="DO97" s="141">
        <f t="shared" si="22"/>
        <v>0</v>
      </c>
      <c r="DP97" s="138" t="s">
        <v>673</v>
      </c>
      <c r="DQ97" s="238"/>
      <c r="DR97" s="228"/>
      <c r="DS97" s="228"/>
      <c r="DT97" s="228"/>
      <c r="DU97" s="228"/>
      <c r="DV97" s="228"/>
      <c r="DW97" s="228"/>
      <c r="DX97" s="228"/>
      <c r="DY97" s="228"/>
      <c r="DZ97" s="228"/>
      <c r="EA97" s="228"/>
      <c r="EB97" s="228"/>
      <c r="EC97" s="228"/>
      <c r="ED97" s="228"/>
      <c r="EE97" s="228"/>
      <c r="EF97" s="228"/>
      <c r="EG97" s="228"/>
      <c r="EH97" s="228"/>
      <c r="EI97" s="228"/>
      <c r="EJ97" s="228"/>
      <c r="EK97" s="228"/>
      <c r="EL97" s="163">
        <v>0.0</v>
      </c>
      <c r="EM97" s="228"/>
      <c r="EN97" s="228"/>
      <c r="EO97" s="257">
        <f t="shared" si="23"/>
        <v>0</v>
      </c>
      <c r="EP97" s="228"/>
      <c r="EQ97" s="229">
        <v>43731.0</v>
      </c>
      <c r="ER97" s="161" t="s">
        <v>337</v>
      </c>
      <c r="ES97" s="161">
        <v>12.0</v>
      </c>
      <c r="ET97" s="161" t="s">
        <v>265</v>
      </c>
      <c r="EU97" s="161" t="s">
        <v>315</v>
      </c>
      <c r="EV97" s="239"/>
      <c r="EW97" s="239"/>
      <c r="EX97" s="239"/>
      <c r="EY97" s="239"/>
      <c r="EZ97" s="192"/>
      <c r="FA97" s="161">
        <v>25000.0</v>
      </c>
      <c r="FB97" s="239"/>
      <c r="FC97" s="239"/>
      <c r="FD97" s="192"/>
      <c r="FE97" s="161">
        <v>200.0</v>
      </c>
      <c r="FF97" s="239"/>
      <c r="FG97" s="192"/>
      <c r="FH97" s="192"/>
      <c r="FI97" s="192"/>
      <c r="FJ97" s="192"/>
      <c r="FK97" s="192"/>
      <c r="FL97" s="161">
        <v>2000.0</v>
      </c>
      <c r="FM97" s="192"/>
      <c r="FN97" s="192"/>
      <c r="FO97" s="239"/>
      <c r="FP97" s="239"/>
      <c r="FQ97" s="239"/>
      <c r="FR97" s="239"/>
    </row>
    <row r="98">
      <c r="A98" s="101" t="s">
        <v>23</v>
      </c>
      <c r="B98" s="102">
        <v>43722.0</v>
      </c>
      <c r="C98" s="103">
        <v>43732.0</v>
      </c>
      <c r="D98" s="33" t="s">
        <v>68</v>
      </c>
      <c r="E98" s="104">
        <f t="shared" si="1"/>
        <v>31</v>
      </c>
      <c r="F98" s="104">
        <f t="shared" si="2"/>
        <v>10</v>
      </c>
      <c r="G98" s="104" t="str">
        <f t="shared" si="3"/>
        <v>Cloth Seal</v>
      </c>
      <c r="H98" s="104" t="str">
        <f t="shared" si="4"/>
        <v>Asif</v>
      </c>
      <c r="I98" s="105" t="s">
        <v>624</v>
      </c>
      <c r="J98" s="106">
        <v>516.0</v>
      </c>
      <c r="K98" s="106">
        <v>52120.0</v>
      </c>
      <c r="L98" s="104"/>
      <c r="M98" s="104"/>
      <c r="N98" s="104"/>
      <c r="O98" s="107">
        <v>7000.0</v>
      </c>
      <c r="P98" s="107">
        <v>1500.0</v>
      </c>
      <c r="Q98" s="107">
        <v>3000.0</v>
      </c>
      <c r="R98" s="241"/>
      <c r="S98" s="109"/>
      <c r="T98" s="109"/>
      <c r="U98" s="110">
        <v>5000.0</v>
      </c>
      <c r="V98" s="110">
        <v>900.0</v>
      </c>
      <c r="W98" s="110">
        <v>4300.0</v>
      </c>
      <c r="X98" s="109"/>
      <c r="Y98" s="109"/>
      <c r="Z98" s="109"/>
      <c r="AA98" s="109"/>
      <c r="AB98" s="110" t="s">
        <v>684</v>
      </c>
      <c r="AC98" s="110">
        <v>140000.0</v>
      </c>
      <c r="AD98" s="110" t="s">
        <v>685</v>
      </c>
      <c r="AE98" s="110">
        <v>300.0</v>
      </c>
      <c r="AF98" s="110" t="s">
        <v>686</v>
      </c>
      <c r="AG98" s="110">
        <v>440.0</v>
      </c>
      <c r="AH98" s="197" t="s">
        <v>687</v>
      </c>
      <c r="AI98" s="197">
        <v>14000.0</v>
      </c>
      <c r="AJ98" s="113"/>
      <c r="AK98" s="133"/>
      <c r="AL98" s="133"/>
      <c r="AM98" s="113"/>
      <c r="AN98" s="109"/>
      <c r="AO98" s="109"/>
      <c r="AP98" s="113"/>
      <c r="AQ98" s="133"/>
      <c r="AR98" s="133"/>
      <c r="AS98" s="113"/>
      <c r="AT98" s="234"/>
      <c r="AU98" s="234"/>
      <c r="AV98" s="234"/>
      <c r="AW98" s="234"/>
      <c r="AX98" s="234"/>
      <c r="AY98" s="188"/>
      <c r="AZ98" s="188"/>
      <c r="BA98" s="188"/>
      <c r="BB98" s="188"/>
      <c r="BC98" s="188"/>
      <c r="BD98" s="188"/>
      <c r="BE98" s="188"/>
      <c r="BF98" s="180"/>
      <c r="BG98" s="181"/>
      <c r="BH98" s="182"/>
      <c r="BI98" s="120">
        <v>21060.0</v>
      </c>
      <c r="BJ98" s="121">
        <f t="shared" ref="BJ98:BJ99" si="53">Q98+R98+T98+V98+W98+Z98+AC98+AE98+AG98+AI98+AL98+AO98+AR98+BI98+U98</f>
        <v>189000</v>
      </c>
      <c r="BK98" s="122">
        <v>30000.0</v>
      </c>
      <c r="BL98" s="240">
        <v>168000.0</v>
      </c>
      <c r="BM98" s="124">
        <f t="shared" si="6"/>
        <v>150000</v>
      </c>
      <c r="BN98" s="125" t="s">
        <v>47</v>
      </c>
      <c r="BO98" s="126">
        <f t="shared" si="46"/>
        <v>198000</v>
      </c>
      <c r="BP98" s="109"/>
      <c r="BQ98" s="127" t="str">
        <f t="shared" si="49"/>
        <v/>
      </c>
      <c r="BR98" s="125"/>
      <c r="BS98" s="126">
        <f t="shared" si="47"/>
        <v>198000</v>
      </c>
      <c r="BT98" s="128">
        <f t="shared" si="10"/>
        <v>22000</v>
      </c>
      <c r="BU98" s="125" t="s">
        <v>59</v>
      </c>
      <c r="BV98" s="129">
        <f t="shared" si="11"/>
        <v>198000</v>
      </c>
      <c r="BW98" s="235"/>
      <c r="BX98" s="282">
        <f t="shared" si="12"/>
        <v>2500</v>
      </c>
      <c r="BY98" s="282">
        <f t="shared" si="13"/>
        <v>0</v>
      </c>
      <c r="BZ98" s="283" t="s">
        <v>688</v>
      </c>
      <c r="CA98" s="284" t="str">
        <f t="shared" si="15"/>
        <v/>
      </c>
      <c r="CB98" s="109"/>
      <c r="CC98" s="109"/>
      <c r="CD98" s="109"/>
      <c r="CE98" s="109"/>
      <c r="CF98" s="133">
        <f t="shared" si="39"/>
        <v>198000</v>
      </c>
      <c r="CG98" s="133">
        <f t="shared" si="40"/>
        <v>9000</v>
      </c>
      <c r="CH98" s="119">
        <f t="shared" si="41"/>
        <v>-21000</v>
      </c>
      <c r="CI98" s="109"/>
      <c r="CJ98" s="109"/>
      <c r="CK98" s="109"/>
      <c r="CL98" s="183"/>
      <c r="CM98" s="182"/>
      <c r="CN98" s="285">
        <f t="shared" si="19"/>
        <v>174500</v>
      </c>
      <c r="CO98" s="135">
        <f t="shared" si="20"/>
        <v>104620</v>
      </c>
      <c r="CP98" s="286">
        <f t="shared" si="21"/>
        <v>69880</v>
      </c>
      <c r="CQ98" s="137">
        <v>43722.0</v>
      </c>
      <c r="CR98" s="138" t="s">
        <v>280</v>
      </c>
      <c r="CS98" s="138">
        <v>31.0</v>
      </c>
      <c r="CT98" s="140" t="s">
        <v>68</v>
      </c>
      <c r="CU98" s="140" t="s">
        <v>689</v>
      </c>
      <c r="CV98" s="214"/>
      <c r="CW98" s="214"/>
      <c r="CX98" s="214"/>
      <c r="CY98" s="214"/>
      <c r="CZ98" s="214"/>
      <c r="DA98" s="140">
        <v>168000.0</v>
      </c>
      <c r="DB98" s="226"/>
      <c r="DC98" s="140">
        <v>150000.0</v>
      </c>
      <c r="DD98" s="140">
        <v>5000.0</v>
      </c>
      <c r="DE98" s="140">
        <v>13000.0</v>
      </c>
      <c r="DF98" s="214"/>
      <c r="DG98" s="226"/>
      <c r="DH98" s="226"/>
      <c r="DI98" s="226"/>
      <c r="DJ98" s="140">
        <v>1000.0</v>
      </c>
      <c r="DK98" s="214"/>
      <c r="DL98" s="212">
        <v>1000.0</v>
      </c>
      <c r="DM98" s="212"/>
      <c r="DN98" s="287">
        <v>43687.0</v>
      </c>
      <c r="DO98" s="141">
        <f t="shared" si="22"/>
        <v>0</v>
      </c>
      <c r="DP98" s="138" t="s">
        <v>308</v>
      </c>
      <c r="DQ98" s="238"/>
      <c r="DR98" s="228"/>
      <c r="DS98" s="228"/>
      <c r="DT98" s="228"/>
      <c r="DU98" s="228"/>
      <c r="DV98" s="228"/>
      <c r="DW98" s="228"/>
      <c r="DX98" s="228"/>
      <c r="DY98" s="228"/>
      <c r="DZ98" s="228"/>
      <c r="EA98" s="228"/>
      <c r="EB98" s="228"/>
      <c r="EC98" s="228"/>
      <c r="ED98" s="228"/>
      <c r="EE98" s="228"/>
      <c r="EF98" s="228"/>
      <c r="EG98" s="228"/>
      <c r="EH98" s="228"/>
      <c r="EI98" s="228"/>
      <c r="EJ98" s="228"/>
      <c r="EK98" s="228"/>
      <c r="EL98" s="163">
        <v>0.0</v>
      </c>
      <c r="EM98" s="228"/>
      <c r="EN98" s="228"/>
      <c r="EO98" s="257">
        <f t="shared" si="23"/>
        <v>0</v>
      </c>
      <c r="EP98" s="228"/>
      <c r="EQ98" s="229">
        <v>43732.0</v>
      </c>
      <c r="ER98" s="161" t="s">
        <v>337</v>
      </c>
      <c r="ES98" s="161">
        <v>10.0</v>
      </c>
      <c r="ET98" s="161" t="s">
        <v>265</v>
      </c>
      <c r="EU98" s="161" t="s">
        <v>315</v>
      </c>
      <c r="EV98" s="230"/>
      <c r="EW98" s="230"/>
      <c r="EX98" s="230"/>
      <c r="EY98" s="230"/>
      <c r="EZ98" s="192"/>
      <c r="FA98" s="161">
        <v>22000.0</v>
      </c>
      <c r="FB98" s="230"/>
      <c r="FC98" s="230"/>
      <c r="FD98" s="192"/>
      <c r="FE98" s="192"/>
      <c r="FF98" s="230"/>
      <c r="FG98" s="192"/>
      <c r="FH98" s="192"/>
      <c r="FI98" s="161"/>
      <c r="FJ98" s="161">
        <v>2500.0</v>
      </c>
      <c r="FK98" s="192"/>
      <c r="FL98" s="192"/>
      <c r="FM98" s="192"/>
      <c r="FN98" s="192"/>
      <c r="FO98" s="230"/>
      <c r="FP98" s="230"/>
      <c r="FQ98" s="230"/>
      <c r="FR98" s="230"/>
    </row>
    <row r="99">
      <c r="A99" s="101" t="s">
        <v>32</v>
      </c>
      <c r="B99" s="153">
        <v>43722.0</v>
      </c>
      <c r="C99" s="220">
        <v>43731.0</v>
      </c>
      <c r="D99" s="33" t="s">
        <v>68</v>
      </c>
      <c r="E99" s="104">
        <f t="shared" si="1"/>
        <v>22</v>
      </c>
      <c r="F99" s="104">
        <f t="shared" si="2"/>
        <v>12</v>
      </c>
      <c r="G99" s="104" t="str">
        <f t="shared" si="3"/>
        <v>Cloth Seal</v>
      </c>
      <c r="H99" s="104" t="str">
        <f t="shared" si="4"/>
        <v>Hakim</v>
      </c>
      <c r="I99" s="105" t="s">
        <v>254</v>
      </c>
      <c r="J99" s="106">
        <v>694.0</v>
      </c>
      <c r="K99" s="106">
        <v>70790.0</v>
      </c>
      <c r="L99" s="19"/>
      <c r="M99" s="19"/>
      <c r="N99" s="19"/>
      <c r="O99" s="107">
        <v>7000.0</v>
      </c>
      <c r="P99" s="107">
        <v>1500.0</v>
      </c>
      <c r="Q99" s="107">
        <v>3000.0</v>
      </c>
      <c r="R99" s="241"/>
      <c r="S99" s="109"/>
      <c r="T99" s="109"/>
      <c r="U99" s="109"/>
      <c r="V99" s="110">
        <v>4500.0</v>
      </c>
      <c r="W99" s="110">
        <v>4000.0</v>
      </c>
      <c r="X99" s="110"/>
      <c r="Y99" s="109"/>
      <c r="Z99" s="109"/>
      <c r="AA99" s="109"/>
      <c r="AB99" s="110" t="s">
        <v>400</v>
      </c>
      <c r="AC99" s="110">
        <v>3000.0</v>
      </c>
      <c r="AD99" s="110" t="s">
        <v>323</v>
      </c>
      <c r="AE99" s="110">
        <v>500.0</v>
      </c>
      <c r="AF99" s="109"/>
      <c r="AG99" s="109"/>
      <c r="AH99" s="133"/>
      <c r="AI99" s="133"/>
      <c r="AJ99" s="113"/>
      <c r="AK99" s="133"/>
      <c r="AL99" s="133"/>
      <c r="AM99" s="113"/>
      <c r="AN99" s="109"/>
      <c r="AO99" s="288"/>
      <c r="AP99" s="113"/>
      <c r="AQ99" s="133"/>
      <c r="AR99" s="133"/>
      <c r="AS99" s="113"/>
      <c r="AT99" s="234"/>
      <c r="AU99" s="234"/>
      <c r="AV99" s="234"/>
      <c r="AW99" s="234"/>
      <c r="AX99" s="234"/>
      <c r="AY99" s="188"/>
      <c r="AZ99" s="188"/>
      <c r="BA99" s="188"/>
      <c r="BB99" s="188"/>
      <c r="BC99" s="188"/>
      <c r="BD99" s="188"/>
      <c r="BE99" s="188"/>
      <c r="BF99" s="180"/>
      <c r="BG99" s="288"/>
      <c r="BH99" s="256"/>
      <c r="BI99" s="120">
        <v>22280.0</v>
      </c>
      <c r="BJ99" s="121">
        <f t="shared" si="53"/>
        <v>37280</v>
      </c>
      <c r="BK99" s="122">
        <v>30000.0</v>
      </c>
      <c r="BL99" s="235"/>
      <c r="BM99" s="124">
        <f t="shared" si="6"/>
        <v>94000</v>
      </c>
      <c r="BN99" s="125" t="s">
        <v>59</v>
      </c>
      <c r="BO99" s="126">
        <f t="shared" si="46"/>
        <v>30000</v>
      </c>
      <c r="BP99" s="110">
        <v>36480.0</v>
      </c>
      <c r="BQ99" s="127">
        <f t="shared" si="49"/>
        <v>29000</v>
      </c>
      <c r="BR99" s="125" t="s">
        <v>47</v>
      </c>
      <c r="BS99" s="126">
        <f t="shared" si="47"/>
        <v>66480</v>
      </c>
      <c r="BT99" s="128">
        <f t="shared" si="10"/>
        <v>28000</v>
      </c>
      <c r="BU99" s="125" t="s">
        <v>59</v>
      </c>
      <c r="BV99" s="129">
        <f t="shared" si="11"/>
        <v>66480</v>
      </c>
      <c r="BW99" s="235"/>
      <c r="BX99" s="131">
        <f t="shared" si="12"/>
        <v>0</v>
      </c>
      <c r="BY99" s="131">
        <f t="shared" si="13"/>
        <v>0</v>
      </c>
      <c r="BZ99" s="237">
        <v>0.0</v>
      </c>
      <c r="CA99" s="132" t="str">
        <f t="shared" si="15"/>
        <v/>
      </c>
      <c r="CB99" s="109"/>
      <c r="CC99" s="109"/>
      <c r="CD99" s="110" t="s">
        <v>548</v>
      </c>
      <c r="CE99" s="110">
        <v>3700.0</v>
      </c>
      <c r="CF99" s="133">
        <f t="shared" si="39"/>
        <v>66480</v>
      </c>
      <c r="CG99" s="133">
        <f t="shared" si="40"/>
        <v>25500</v>
      </c>
      <c r="CH99" s="119">
        <f t="shared" si="41"/>
        <v>-4500</v>
      </c>
      <c r="CI99" s="109"/>
      <c r="CJ99" s="109"/>
      <c r="CK99" s="109"/>
      <c r="CL99" s="183"/>
      <c r="CM99" s="182"/>
      <c r="CN99" s="135">
        <f t="shared" si="19"/>
        <v>151000</v>
      </c>
      <c r="CO99" s="135">
        <f t="shared" si="20"/>
        <v>113570</v>
      </c>
      <c r="CP99" s="136">
        <f t="shared" si="21"/>
        <v>37430</v>
      </c>
      <c r="CQ99" s="137">
        <v>43722.0</v>
      </c>
      <c r="CR99" s="138" t="s">
        <v>280</v>
      </c>
      <c r="CS99" s="138">
        <v>16.0</v>
      </c>
      <c r="CT99" s="140" t="s">
        <v>91</v>
      </c>
      <c r="CU99" s="140" t="s">
        <v>690</v>
      </c>
      <c r="CV99" s="214"/>
      <c r="CW99" s="214"/>
      <c r="CX99" s="214"/>
      <c r="CY99" s="214"/>
      <c r="CZ99" s="214"/>
      <c r="DA99" s="140">
        <v>94000.0</v>
      </c>
      <c r="DB99" s="140" t="s">
        <v>691</v>
      </c>
      <c r="DC99" s="140">
        <v>94000.0</v>
      </c>
      <c r="DD99" s="226"/>
      <c r="DE99" s="226"/>
      <c r="DF99" s="214"/>
      <c r="DG99" s="226"/>
      <c r="DH99" s="226"/>
      <c r="DI99" s="226"/>
      <c r="DJ99" s="140">
        <v>1000.0</v>
      </c>
      <c r="DK99" s="214"/>
      <c r="DL99" s="212">
        <v>1000.0</v>
      </c>
      <c r="DM99" s="212"/>
      <c r="DN99" s="287">
        <v>43687.0</v>
      </c>
      <c r="DO99" s="141">
        <f t="shared" si="22"/>
        <v>0</v>
      </c>
      <c r="DP99" s="138" t="s">
        <v>407</v>
      </c>
      <c r="DQ99" s="251">
        <v>43723.0</v>
      </c>
      <c r="DR99" s="163">
        <v>6.0</v>
      </c>
      <c r="DS99" s="163">
        <v>6.0</v>
      </c>
      <c r="DT99" s="163" t="s">
        <v>283</v>
      </c>
      <c r="DU99" s="163" t="s">
        <v>330</v>
      </c>
      <c r="DV99" s="163"/>
      <c r="DW99" s="163"/>
      <c r="DX99" s="163"/>
      <c r="DY99" s="163"/>
      <c r="DZ99" s="163"/>
      <c r="EA99" s="163">
        <v>36480.0</v>
      </c>
      <c r="EB99" s="163">
        <v>29000.0</v>
      </c>
      <c r="EC99" s="228"/>
      <c r="ED99" s="163">
        <v>3000.0</v>
      </c>
      <c r="EE99" s="228"/>
      <c r="EF99" s="163">
        <v>4480.0</v>
      </c>
      <c r="EG99" s="163" t="s">
        <v>553</v>
      </c>
      <c r="EH99" s="228"/>
      <c r="EI99" s="228"/>
      <c r="EJ99" s="228"/>
      <c r="EK99" s="228"/>
      <c r="EL99" s="163">
        <v>0.0</v>
      </c>
      <c r="EM99" s="228"/>
      <c r="EN99" s="163"/>
      <c r="EO99" s="257">
        <f t="shared" si="23"/>
        <v>0</v>
      </c>
      <c r="EP99" s="163" t="s">
        <v>553</v>
      </c>
      <c r="EQ99" s="229">
        <v>43731.0</v>
      </c>
      <c r="ER99" s="161" t="s">
        <v>337</v>
      </c>
      <c r="ES99" s="161">
        <v>12.0</v>
      </c>
      <c r="ET99" s="161" t="s">
        <v>265</v>
      </c>
      <c r="EU99" s="161" t="s">
        <v>440</v>
      </c>
      <c r="EV99" s="230"/>
      <c r="EW99" s="230"/>
      <c r="EX99" s="230"/>
      <c r="EY99" s="230"/>
      <c r="EZ99" s="192"/>
      <c r="FA99" s="161">
        <v>28000.0</v>
      </c>
      <c r="FB99" s="230"/>
      <c r="FC99" s="230"/>
      <c r="FD99" s="192"/>
      <c r="FE99" s="192"/>
      <c r="FF99" s="230"/>
      <c r="FG99" s="192"/>
      <c r="FH99" s="192"/>
      <c r="FI99" s="192"/>
      <c r="FJ99" s="192"/>
      <c r="FK99" s="192"/>
      <c r="FL99" s="161">
        <v>3700.0</v>
      </c>
      <c r="FM99" s="192"/>
      <c r="FN99" s="192"/>
      <c r="FO99" s="230"/>
      <c r="FP99" s="230"/>
      <c r="FQ99" s="230"/>
      <c r="FR99" s="230"/>
    </row>
    <row r="100">
      <c r="A100" s="101" t="s">
        <v>43</v>
      </c>
      <c r="B100" s="153">
        <v>43722.0</v>
      </c>
      <c r="C100" s="220">
        <v>43729.0</v>
      </c>
      <c r="D100" s="33" t="s">
        <v>57</v>
      </c>
      <c r="E100" s="104">
        <f t="shared" si="1"/>
        <v>30</v>
      </c>
      <c r="F100" s="104">
        <f t="shared" si="2"/>
        <v>10</v>
      </c>
      <c r="G100" s="104" t="str">
        <f t="shared" si="3"/>
        <v>Cloth</v>
      </c>
      <c r="H100" s="104" t="str">
        <f t="shared" si="4"/>
        <v>Hakim</v>
      </c>
      <c r="I100" s="105" t="s">
        <v>254</v>
      </c>
      <c r="J100" s="106">
        <v>607.0</v>
      </c>
      <c r="K100" s="106">
        <v>61930.0</v>
      </c>
      <c r="L100" s="19"/>
      <c r="M100" s="19"/>
      <c r="N100" s="19"/>
      <c r="O100" s="107">
        <v>7000.0</v>
      </c>
      <c r="P100" s="107">
        <v>1500.0</v>
      </c>
      <c r="Q100" s="107">
        <v>3000.0</v>
      </c>
      <c r="R100" s="148">
        <v>160000.0</v>
      </c>
      <c r="S100" s="109"/>
      <c r="T100" s="109"/>
      <c r="U100" s="110">
        <v>1000.0</v>
      </c>
      <c r="V100" s="109"/>
      <c r="W100" s="110">
        <v>3400.0</v>
      </c>
      <c r="X100" s="110"/>
      <c r="Y100" s="110" t="s">
        <v>342</v>
      </c>
      <c r="Z100" s="110">
        <v>1500.0</v>
      </c>
      <c r="AA100" s="110">
        <v>500.0</v>
      </c>
      <c r="AB100" s="109"/>
      <c r="AC100" s="109"/>
      <c r="AD100" s="109"/>
      <c r="AE100" s="109"/>
      <c r="AF100" s="109"/>
      <c r="AG100" s="109"/>
      <c r="AH100" s="133"/>
      <c r="AI100" s="133"/>
      <c r="AJ100" s="113"/>
      <c r="AK100" s="133"/>
      <c r="AL100" s="133"/>
      <c r="AM100" s="113"/>
      <c r="AN100" s="109"/>
      <c r="AO100" s="109"/>
      <c r="AP100" s="113"/>
      <c r="AQ100" s="133"/>
      <c r="AR100" s="133"/>
      <c r="AS100" s="113"/>
      <c r="AT100" s="234"/>
      <c r="AU100" s="234"/>
      <c r="AV100" s="234"/>
      <c r="AW100" s="234"/>
      <c r="AX100" s="234"/>
      <c r="AY100" s="188"/>
      <c r="AZ100" s="188"/>
      <c r="BA100" s="188"/>
      <c r="BB100" s="188"/>
      <c r="BC100" s="188"/>
      <c r="BD100" s="188"/>
      <c r="BE100" s="188"/>
      <c r="BF100" s="180"/>
      <c r="BG100" s="181"/>
      <c r="BH100" s="182"/>
      <c r="BI100" s="120">
        <v>20400.0</v>
      </c>
      <c r="BJ100" s="121">
        <f>Q100+R100+T100+V100+W100+Z100+AC100+AE100+AG100+AI100+AL100+AO100+AR100+BI100+U100+X100</f>
        <v>189300</v>
      </c>
      <c r="BK100" s="122">
        <v>30000.0</v>
      </c>
      <c r="BL100" s="240">
        <v>170000.0</v>
      </c>
      <c r="BM100" s="124">
        <f t="shared" si="6"/>
        <v>145000</v>
      </c>
      <c r="BN100" s="125" t="s">
        <v>47</v>
      </c>
      <c r="BO100" s="126">
        <f t="shared" si="46"/>
        <v>200000</v>
      </c>
      <c r="BP100" s="110">
        <v>15000.0</v>
      </c>
      <c r="BQ100" s="127">
        <f t="shared" si="49"/>
        <v>15000</v>
      </c>
      <c r="BR100" s="125" t="s">
        <v>47</v>
      </c>
      <c r="BS100" s="126">
        <f t="shared" si="47"/>
        <v>215000</v>
      </c>
      <c r="BT100" s="128">
        <f t="shared" si="10"/>
        <v>27000</v>
      </c>
      <c r="BU100" s="125" t="s">
        <v>59</v>
      </c>
      <c r="BV100" s="129">
        <f t="shared" si="11"/>
        <v>215000</v>
      </c>
      <c r="BW100" s="235"/>
      <c r="BX100" s="131">
        <f t="shared" si="12"/>
        <v>0</v>
      </c>
      <c r="BY100" s="131">
        <f t="shared" si="13"/>
        <v>0</v>
      </c>
      <c r="BZ100" s="237">
        <v>0.0</v>
      </c>
      <c r="CA100" s="132" t="str">
        <f t="shared" si="15"/>
        <v/>
      </c>
      <c r="CB100" s="109"/>
      <c r="CC100" s="109"/>
      <c r="CD100" s="110" t="s">
        <v>692</v>
      </c>
      <c r="CE100" s="110">
        <v>3700.0</v>
      </c>
      <c r="CF100" s="133">
        <f t="shared" si="39"/>
        <v>215000</v>
      </c>
      <c r="CG100" s="133">
        <f t="shared" si="40"/>
        <v>22000</v>
      </c>
      <c r="CH100" s="119">
        <f t="shared" si="41"/>
        <v>-8000</v>
      </c>
      <c r="CI100" s="110">
        <v>14000.0</v>
      </c>
      <c r="CJ100" s="109"/>
      <c r="CK100" s="109"/>
      <c r="CL100" s="183"/>
      <c r="CM100" s="182"/>
      <c r="CN100" s="135">
        <f t="shared" si="19"/>
        <v>187000</v>
      </c>
      <c r="CO100" s="135">
        <f t="shared" si="20"/>
        <v>97730</v>
      </c>
      <c r="CP100" s="136">
        <f t="shared" si="21"/>
        <v>89270</v>
      </c>
      <c r="CQ100" s="137">
        <v>43722.0</v>
      </c>
      <c r="CR100" s="138" t="s">
        <v>280</v>
      </c>
      <c r="CS100" s="138">
        <v>28.0</v>
      </c>
      <c r="CT100" s="139" t="s">
        <v>344</v>
      </c>
      <c r="CU100" s="154" t="s">
        <v>313</v>
      </c>
      <c r="CV100" s="214"/>
      <c r="CW100" s="214"/>
      <c r="CX100" s="214"/>
      <c r="CY100" s="214"/>
      <c r="CZ100" s="214"/>
      <c r="DA100" s="140">
        <v>170000.0</v>
      </c>
      <c r="DB100" s="226"/>
      <c r="DC100" s="140">
        <v>145000.0</v>
      </c>
      <c r="DD100" s="140">
        <v>1000.0</v>
      </c>
      <c r="DE100" s="140">
        <v>23000.0</v>
      </c>
      <c r="DF100" s="214"/>
      <c r="DG100" s="226"/>
      <c r="DH100" s="140">
        <v>1000.0</v>
      </c>
      <c r="DI100" s="226"/>
      <c r="DJ100" s="140">
        <v>1000.0</v>
      </c>
      <c r="DK100" s="214"/>
      <c r="DL100" s="212">
        <v>1000.0</v>
      </c>
      <c r="DM100" s="212"/>
      <c r="DN100" s="287">
        <v>43687.0</v>
      </c>
      <c r="DO100" s="141">
        <f t="shared" si="22"/>
        <v>0</v>
      </c>
      <c r="DP100" s="138" t="s">
        <v>384</v>
      </c>
      <c r="DQ100" s="251">
        <v>43724.0</v>
      </c>
      <c r="DR100" s="163">
        <v>2.0</v>
      </c>
      <c r="DS100" s="163">
        <v>2.0</v>
      </c>
      <c r="DT100" s="163" t="s">
        <v>283</v>
      </c>
      <c r="DU100" s="163" t="s">
        <v>693</v>
      </c>
      <c r="DV100" s="163"/>
      <c r="DW100" s="163"/>
      <c r="DX100" s="163"/>
      <c r="DY100" s="163"/>
      <c r="DZ100" s="163"/>
      <c r="EA100" s="163">
        <v>15000.0</v>
      </c>
      <c r="EB100" s="163">
        <v>15000.0</v>
      </c>
      <c r="EC100" s="228"/>
      <c r="ED100" s="228"/>
      <c r="EE100" s="228"/>
      <c r="EF100" s="228"/>
      <c r="EG100" s="228"/>
      <c r="EH100" s="228"/>
      <c r="EI100" s="228"/>
      <c r="EJ100" s="228"/>
      <c r="EK100" s="228"/>
      <c r="EL100" s="163">
        <v>0.0</v>
      </c>
      <c r="EM100" s="228"/>
      <c r="EN100" s="163"/>
      <c r="EO100" s="257">
        <f t="shared" si="23"/>
        <v>0</v>
      </c>
      <c r="EP100" s="163" t="s">
        <v>165</v>
      </c>
      <c r="EQ100" s="229">
        <v>43729.0</v>
      </c>
      <c r="ER100" s="161" t="s">
        <v>479</v>
      </c>
      <c r="ES100" s="161">
        <v>10.0</v>
      </c>
      <c r="ET100" s="161" t="s">
        <v>265</v>
      </c>
      <c r="EU100" s="161" t="s">
        <v>440</v>
      </c>
      <c r="EV100" s="239"/>
      <c r="EW100" s="239"/>
      <c r="EX100" s="239"/>
      <c r="EY100" s="239"/>
      <c r="EZ100" s="192"/>
      <c r="FA100" s="161">
        <v>27000.0</v>
      </c>
      <c r="FB100" s="239"/>
      <c r="FC100" s="239"/>
      <c r="FD100" s="192"/>
      <c r="FE100" s="192"/>
      <c r="FF100" s="239"/>
      <c r="FG100" s="192"/>
      <c r="FH100" s="192"/>
      <c r="FI100" s="192"/>
      <c r="FJ100" s="192"/>
      <c r="FK100" s="192"/>
      <c r="FL100" s="161">
        <v>3700.0</v>
      </c>
      <c r="FM100" s="192"/>
      <c r="FN100" s="192"/>
      <c r="FO100" s="239"/>
      <c r="FP100" s="239"/>
      <c r="FQ100" s="239"/>
      <c r="FR100" s="239"/>
    </row>
    <row r="101">
      <c r="A101" s="101" t="s">
        <v>44</v>
      </c>
      <c r="B101" s="102">
        <v>43724.0</v>
      </c>
      <c r="C101" s="103">
        <v>43732.0</v>
      </c>
      <c r="D101" s="33" t="s">
        <v>68</v>
      </c>
      <c r="E101" s="104">
        <f t="shared" si="1"/>
        <v>31</v>
      </c>
      <c r="F101" s="104">
        <f t="shared" si="2"/>
        <v>12</v>
      </c>
      <c r="G101" s="104" t="str">
        <f t="shared" si="3"/>
        <v>Cloth Seal</v>
      </c>
      <c r="H101" s="104" t="str">
        <f t="shared" si="4"/>
        <v>A.K Goods</v>
      </c>
      <c r="I101" s="105" t="s">
        <v>254</v>
      </c>
      <c r="J101" s="106">
        <v>586.0</v>
      </c>
      <c r="K101" s="106">
        <v>61530.0</v>
      </c>
      <c r="L101" s="104"/>
      <c r="M101" s="104"/>
      <c r="N101" s="104"/>
      <c r="O101" s="107">
        <v>7000.0</v>
      </c>
      <c r="P101" s="107">
        <v>1500.0</v>
      </c>
      <c r="Q101" s="107">
        <v>3000.0</v>
      </c>
      <c r="R101" s="241"/>
      <c r="S101" s="109"/>
      <c r="T101" s="109"/>
      <c r="U101" s="109"/>
      <c r="V101" s="109"/>
      <c r="W101" s="110">
        <v>4000.0</v>
      </c>
      <c r="X101" s="109"/>
      <c r="Y101" s="109"/>
      <c r="Z101" s="109"/>
      <c r="AA101" s="109"/>
      <c r="AB101" s="110" t="s">
        <v>694</v>
      </c>
      <c r="AC101" s="110">
        <v>60330.0</v>
      </c>
      <c r="AD101" s="110" t="s">
        <v>695</v>
      </c>
      <c r="AE101" s="110">
        <v>1050.0</v>
      </c>
      <c r="AF101" s="109"/>
      <c r="AG101" s="109"/>
      <c r="AH101" s="197" t="s">
        <v>696</v>
      </c>
      <c r="AI101" s="197">
        <v>22000.0</v>
      </c>
      <c r="AJ101" s="113"/>
      <c r="AK101" s="133"/>
      <c r="AL101" s="133"/>
      <c r="AM101" s="113"/>
      <c r="AN101" s="109"/>
      <c r="AO101" s="109"/>
      <c r="AP101" s="113"/>
      <c r="AQ101" s="133"/>
      <c r="AR101" s="133"/>
      <c r="AS101" s="113"/>
      <c r="AT101" s="234"/>
      <c r="AU101" s="234"/>
      <c r="AV101" s="234"/>
      <c r="AW101" s="234"/>
      <c r="AX101" s="234"/>
      <c r="AY101" s="188"/>
      <c r="AZ101" s="188"/>
      <c r="BA101" s="188"/>
      <c r="BB101" s="188"/>
      <c r="BC101" s="188"/>
      <c r="BD101" s="188"/>
      <c r="BE101" s="188"/>
      <c r="BF101" s="180"/>
      <c r="BG101" s="181"/>
      <c r="BH101" s="182"/>
      <c r="BI101" s="120">
        <v>20370.0</v>
      </c>
      <c r="BJ101" s="121">
        <f t="shared" ref="BJ101:BJ102" si="54">Q101+R101+T101+V101+W101+Z101+AC101+AE101+AG101+AI101+AL101+AO101+AR101+BI101+U101+S101</f>
        <v>110750</v>
      </c>
      <c r="BK101" s="122">
        <v>30000.0</v>
      </c>
      <c r="BL101" s="240">
        <v>168000.0</v>
      </c>
      <c r="BM101" s="124">
        <f t="shared" si="6"/>
        <v>153000</v>
      </c>
      <c r="BN101" s="125" t="s">
        <v>47</v>
      </c>
      <c r="BO101" s="126">
        <f t="shared" si="46"/>
        <v>198000</v>
      </c>
      <c r="BP101" s="109"/>
      <c r="BQ101" s="127" t="str">
        <f t="shared" si="49"/>
        <v/>
      </c>
      <c r="BR101" s="125"/>
      <c r="BS101" s="126">
        <f t="shared" si="47"/>
        <v>198000</v>
      </c>
      <c r="BT101" s="128">
        <f t="shared" si="10"/>
        <v>31500</v>
      </c>
      <c r="BU101" s="125" t="s">
        <v>59</v>
      </c>
      <c r="BV101" s="129">
        <f t="shared" si="11"/>
        <v>198000</v>
      </c>
      <c r="BW101" s="235"/>
      <c r="BX101" s="131">
        <f t="shared" si="12"/>
        <v>0</v>
      </c>
      <c r="BY101" s="131">
        <f t="shared" si="13"/>
        <v>0</v>
      </c>
      <c r="BZ101" s="237">
        <v>0.0</v>
      </c>
      <c r="CA101" s="132">
        <f t="shared" si="15"/>
        <v>3000</v>
      </c>
      <c r="CB101" s="109"/>
      <c r="CC101" s="109"/>
      <c r="CD101" s="110" t="s">
        <v>697</v>
      </c>
      <c r="CE101" s="110">
        <v>2250.0</v>
      </c>
      <c r="CF101" s="133">
        <f t="shared" si="39"/>
        <v>198000</v>
      </c>
      <c r="CG101" s="133">
        <f t="shared" si="40"/>
        <v>85000</v>
      </c>
      <c r="CH101" s="119">
        <f t="shared" si="41"/>
        <v>55000</v>
      </c>
      <c r="CI101" s="109"/>
      <c r="CJ101" s="109"/>
      <c r="CK101" s="109"/>
      <c r="CL101" s="183"/>
      <c r="CM101" s="182"/>
      <c r="CN101" s="135">
        <f t="shared" si="19"/>
        <v>187500</v>
      </c>
      <c r="CO101" s="135">
        <f t="shared" si="20"/>
        <v>120450</v>
      </c>
      <c r="CP101" s="136">
        <f t="shared" si="21"/>
        <v>67050</v>
      </c>
      <c r="CQ101" s="137">
        <v>43724.0</v>
      </c>
      <c r="CR101" s="138" t="s">
        <v>280</v>
      </c>
      <c r="CS101" s="138">
        <v>31.0</v>
      </c>
      <c r="CT101" s="140" t="s">
        <v>68</v>
      </c>
      <c r="CU101" s="140" t="s">
        <v>698</v>
      </c>
      <c r="CV101" s="214"/>
      <c r="CW101" s="214"/>
      <c r="CX101" s="214"/>
      <c r="CY101" s="214"/>
      <c r="CZ101" s="214"/>
      <c r="DA101" s="140">
        <v>168000.0</v>
      </c>
      <c r="DB101" s="226"/>
      <c r="DC101" s="140">
        <v>153000.0</v>
      </c>
      <c r="DD101" s="226"/>
      <c r="DE101" s="140">
        <v>15000.0</v>
      </c>
      <c r="DF101" s="214"/>
      <c r="DG101" s="226"/>
      <c r="DH101" s="226"/>
      <c r="DI101" s="226"/>
      <c r="DJ101" s="140">
        <v>1000.0</v>
      </c>
      <c r="DK101" s="214"/>
      <c r="DL101" s="212">
        <v>1000.0</v>
      </c>
      <c r="DM101" s="212"/>
      <c r="DN101" s="287">
        <v>43687.0</v>
      </c>
      <c r="DO101" s="141">
        <f t="shared" si="22"/>
        <v>0</v>
      </c>
      <c r="DP101" s="138" t="s">
        <v>308</v>
      </c>
      <c r="DQ101" s="238"/>
      <c r="DR101" s="228"/>
      <c r="DS101" s="228"/>
      <c r="DT101" s="228"/>
      <c r="DU101" s="228"/>
      <c r="DV101" s="228"/>
      <c r="DW101" s="228"/>
      <c r="DX101" s="228"/>
      <c r="DY101" s="228"/>
      <c r="DZ101" s="228"/>
      <c r="EA101" s="228"/>
      <c r="EB101" s="228"/>
      <c r="EC101" s="228"/>
      <c r="ED101" s="228"/>
      <c r="EE101" s="228"/>
      <c r="EF101" s="228"/>
      <c r="EG101" s="228"/>
      <c r="EH101" s="228"/>
      <c r="EI101" s="228"/>
      <c r="EJ101" s="228"/>
      <c r="EK101" s="228"/>
      <c r="EL101" s="163">
        <v>0.0</v>
      </c>
      <c r="EM101" s="228"/>
      <c r="EN101" s="228"/>
      <c r="EO101" s="257">
        <f t="shared" si="23"/>
        <v>0</v>
      </c>
      <c r="EP101" s="228"/>
      <c r="EQ101" s="229">
        <v>43732.0</v>
      </c>
      <c r="ER101" s="161" t="s">
        <v>337</v>
      </c>
      <c r="ES101" s="161">
        <v>12.0</v>
      </c>
      <c r="ET101" s="161" t="s">
        <v>265</v>
      </c>
      <c r="EU101" s="161" t="s">
        <v>483</v>
      </c>
      <c r="EV101" s="230"/>
      <c r="EW101" s="230"/>
      <c r="EX101" s="230"/>
      <c r="EY101" s="230"/>
      <c r="EZ101" s="192"/>
      <c r="FA101" s="161">
        <v>31500.0</v>
      </c>
      <c r="FB101" s="289"/>
      <c r="FC101" s="230"/>
      <c r="FD101" s="192"/>
      <c r="FE101" s="161">
        <v>150.0</v>
      </c>
      <c r="FF101" s="230"/>
      <c r="FG101" s="192"/>
      <c r="FH101" s="192"/>
      <c r="FI101" s="161">
        <v>3000.0</v>
      </c>
      <c r="FJ101" s="192"/>
      <c r="FK101" s="192"/>
      <c r="FL101" s="161">
        <v>2100.0</v>
      </c>
      <c r="FM101" s="161"/>
      <c r="FN101" s="192"/>
      <c r="FO101" s="230"/>
      <c r="FP101" s="230"/>
      <c r="FQ101" s="230"/>
      <c r="FR101" s="230"/>
    </row>
    <row r="102">
      <c r="A102" s="101" t="s">
        <v>25</v>
      </c>
      <c r="B102" s="220">
        <v>43724.0</v>
      </c>
      <c r="C102" s="290">
        <v>43731.0</v>
      </c>
      <c r="D102" s="33" t="s">
        <v>68</v>
      </c>
      <c r="E102" s="104">
        <f t="shared" si="1"/>
        <v>28</v>
      </c>
      <c r="F102" s="104">
        <f t="shared" si="2"/>
        <v>9</v>
      </c>
      <c r="G102" s="104" t="str">
        <f t="shared" si="3"/>
        <v>Soother</v>
      </c>
      <c r="H102" s="104" t="str">
        <f t="shared" si="4"/>
        <v>Asif</v>
      </c>
      <c r="I102" s="105" t="s">
        <v>254</v>
      </c>
      <c r="J102" s="106">
        <v>640.0</v>
      </c>
      <c r="K102" s="106">
        <v>67200.0</v>
      </c>
      <c r="L102" s="104"/>
      <c r="M102" s="104"/>
      <c r="N102" s="104"/>
      <c r="O102" s="107">
        <v>7000.0</v>
      </c>
      <c r="P102" s="107">
        <v>1500.0</v>
      </c>
      <c r="Q102" s="107">
        <v>3000.0</v>
      </c>
      <c r="R102" s="241"/>
      <c r="S102" s="109"/>
      <c r="T102" s="109"/>
      <c r="U102" s="109"/>
      <c r="V102" s="110">
        <v>1000.0</v>
      </c>
      <c r="W102" s="110">
        <v>4350.0</v>
      </c>
      <c r="X102" s="110">
        <v>500.0</v>
      </c>
      <c r="Y102" s="109"/>
      <c r="Z102" s="109"/>
      <c r="AA102" s="109"/>
      <c r="AB102" s="109"/>
      <c r="AC102" s="109"/>
      <c r="AD102" s="109"/>
      <c r="AE102" s="109"/>
      <c r="AF102" s="109"/>
      <c r="AG102" s="109"/>
      <c r="AH102" s="133"/>
      <c r="AI102" s="133"/>
      <c r="AJ102" s="113"/>
      <c r="AK102" s="197" t="s">
        <v>699</v>
      </c>
      <c r="AL102" s="197">
        <v>3000.0</v>
      </c>
      <c r="AM102" s="113"/>
      <c r="AN102" s="109"/>
      <c r="AO102" s="109"/>
      <c r="AP102" s="113"/>
      <c r="AQ102" s="133"/>
      <c r="AR102" s="133"/>
      <c r="AS102" s="113"/>
      <c r="AT102" s="234"/>
      <c r="AU102" s="234"/>
      <c r="AV102" s="234"/>
      <c r="AW102" s="234"/>
      <c r="AX102" s="234"/>
      <c r="AY102" s="188"/>
      <c r="AZ102" s="245" t="s">
        <v>700</v>
      </c>
      <c r="BA102" s="245">
        <v>71500.0</v>
      </c>
      <c r="BB102" s="188"/>
      <c r="BC102" s="188"/>
      <c r="BD102" s="188"/>
      <c r="BE102" s="188"/>
      <c r="BF102" s="180"/>
      <c r="BG102" s="181"/>
      <c r="BH102" s="182"/>
      <c r="BI102" s="120">
        <v>19150.0</v>
      </c>
      <c r="BJ102" s="121">
        <f t="shared" si="54"/>
        <v>30500</v>
      </c>
      <c r="BK102" s="122">
        <v>30000.0</v>
      </c>
      <c r="BL102" s="235"/>
      <c r="BM102" s="124">
        <f t="shared" si="6"/>
        <v>138000</v>
      </c>
      <c r="BN102" s="125" t="s">
        <v>59</v>
      </c>
      <c r="BO102" s="126">
        <f t="shared" si="46"/>
        <v>30000</v>
      </c>
      <c r="BP102" s="109"/>
      <c r="BQ102" s="127" t="str">
        <f t="shared" si="49"/>
        <v/>
      </c>
      <c r="BR102" s="125"/>
      <c r="BS102" s="126">
        <f t="shared" si="47"/>
        <v>30000</v>
      </c>
      <c r="BT102" s="128">
        <f t="shared" si="10"/>
        <v>22000</v>
      </c>
      <c r="BU102" s="125" t="s">
        <v>59</v>
      </c>
      <c r="BV102" s="129">
        <f t="shared" si="11"/>
        <v>30000</v>
      </c>
      <c r="BW102" s="236">
        <v>20000.0</v>
      </c>
      <c r="BX102" s="131">
        <f t="shared" si="12"/>
        <v>0</v>
      </c>
      <c r="BY102" s="131">
        <f t="shared" si="13"/>
        <v>0</v>
      </c>
      <c r="BZ102" s="237">
        <v>0.0</v>
      </c>
      <c r="CA102" s="132" t="str">
        <f t="shared" si="15"/>
        <v/>
      </c>
      <c r="CB102" s="109"/>
      <c r="CC102" s="109"/>
      <c r="CD102" s="109"/>
      <c r="CE102" s="109"/>
      <c r="CF102" s="133">
        <f t="shared" si="39"/>
        <v>50000</v>
      </c>
      <c r="CG102" s="133">
        <f t="shared" si="40"/>
        <v>19500</v>
      </c>
      <c r="CH102" s="119">
        <f t="shared" si="41"/>
        <v>-10500</v>
      </c>
      <c r="CI102" s="109"/>
      <c r="CJ102" s="109"/>
      <c r="CK102" s="109"/>
      <c r="CL102" s="183"/>
      <c r="CM102" s="182"/>
      <c r="CN102" s="135">
        <f t="shared" si="19"/>
        <v>160000</v>
      </c>
      <c r="CO102" s="135">
        <f t="shared" si="20"/>
        <v>178200</v>
      </c>
      <c r="CP102" s="136">
        <f t="shared" si="21"/>
        <v>-18200</v>
      </c>
      <c r="CQ102" s="137">
        <v>43724.0</v>
      </c>
      <c r="CR102" s="138" t="s">
        <v>260</v>
      </c>
      <c r="CS102" s="138">
        <v>28.0</v>
      </c>
      <c r="CT102" s="291" t="s">
        <v>68</v>
      </c>
      <c r="CU102" s="291" t="s">
        <v>701</v>
      </c>
      <c r="CV102" s="214"/>
      <c r="CW102" s="212">
        <v>144000.0</v>
      </c>
      <c r="CX102" s="214"/>
      <c r="CY102" s="214"/>
      <c r="CZ102" s="212" t="s">
        <v>702</v>
      </c>
      <c r="DA102" s="140">
        <v>144000.0</v>
      </c>
      <c r="DB102" s="140" t="s">
        <v>0</v>
      </c>
      <c r="DC102" s="140">
        <v>138000.0</v>
      </c>
      <c r="DD102" s="226"/>
      <c r="DE102" s="140">
        <v>7000.0</v>
      </c>
      <c r="DF102" s="214"/>
      <c r="DG102" s="226"/>
      <c r="DH102" s="226"/>
      <c r="DI102" s="226"/>
      <c r="DJ102" s="226"/>
      <c r="DK102" s="212">
        <v>1000.0</v>
      </c>
      <c r="DL102" s="214"/>
      <c r="DM102" s="214"/>
      <c r="DN102" s="214"/>
      <c r="DO102" s="141">
        <f t="shared" ref="DO102:DO105" si="55">DJ102+DI102+DG102+DF102+DH102+DE102+DD102+DC102-DL102-DA102-DK102</f>
        <v>0</v>
      </c>
      <c r="DP102" s="162"/>
      <c r="DQ102" s="238"/>
      <c r="DR102" s="228"/>
      <c r="DS102" s="228"/>
      <c r="DT102" s="228"/>
      <c r="DU102" s="228"/>
      <c r="DV102" s="228"/>
      <c r="DW102" s="228"/>
      <c r="DX102" s="228"/>
      <c r="DY102" s="228"/>
      <c r="DZ102" s="228"/>
      <c r="EA102" s="228"/>
      <c r="EB102" s="228"/>
      <c r="EC102" s="228"/>
      <c r="ED102" s="228"/>
      <c r="EE102" s="228"/>
      <c r="EF102" s="228"/>
      <c r="EG102" s="228"/>
      <c r="EH102" s="228"/>
      <c r="EI102" s="228"/>
      <c r="EJ102" s="228"/>
      <c r="EK102" s="228"/>
      <c r="EL102" s="163">
        <v>0.0</v>
      </c>
      <c r="EM102" s="228"/>
      <c r="EN102" s="228"/>
      <c r="EO102" s="257">
        <f t="shared" si="23"/>
        <v>0</v>
      </c>
      <c r="EP102" s="228"/>
      <c r="EQ102" s="229">
        <v>43731.0</v>
      </c>
      <c r="ER102" s="161" t="s">
        <v>703</v>
      </c>
      <c r="ES102" s="161">
        <v>9.0</v>
      </c>
      <c r="ET102" s="161" t="s">
        <v>265</v>
      </c>
      <c r="EU102" s="161" t="s">
        <v>315</v>
      </c>
      <c r="EV102" s="239"/>
      <c r="EW102" s="239"/>
      <c r="EX102" s="239"/>
      <c r="EY102" s="239"/>
      <c r="EZ102" s="192"/>
      <c r="FA102" s="161">
        <v>22000.0</v>
      </c>
      <c r="FB102" s="239"/>
      <c r="FC102" s="239"/>
      <c r="FD102" s="192"/>
      <c r="FE102" s="192"/>
      <c r="FF102" s="239"/>
      <c r="FG102" s="161" t="s">
        <v>303</v>
      </c>
      <c r="FH102" s="192"/>
      <c r="FI102" s="192"/>
      <c r="FJ102" s="192"/>
      <c r="FK102" s="192"/>
      <c r="FL102" s="192"/>
      <c r="FM102" s="192"/>
      <c r="FN102" s="192"/>
      <c r="FO102" s="239"/>
      <c r="FP102" s="239"/>
      <c r="FQ102" s="239"/>
      <c r="FR102" s="239"/>
    </row>
    <row r="103">
      <c r="A103" s="101" t="s">
        <v>26</v>
      </c>
      <c r="B103" s="153">
        <v>43724.0</v>
      </c>
      <c r="C103" s="220">
        <v>43732.0</v>
      </c>
      <c r="D103" s="33" t="s">
        <v>68</v>
      </c>
      <c r="E103" s="104">
        <f t="shared" si="1"/>
        <v>28</v>
      </c>
      <c r="F103" s="104">
        <f t="shared" si="2"/>
        <v>15</v>
      </c>
      <c r="G103" s="104" t="str">
        <f t="shared" si="3"/>
        <v>Milk</v>
      </c>
      <c r="H103" s="104" t="str">
        <f t="shared" si="4"/>
        <v>Asif</v>
      </c>
      <c r="I103" s="105" t="s">
        <v>254</v>
      </c>
      <c r="J103" s="106">
        <v>694.0</v>
      </c>
      <c r="K103" s="106">
        <v>72870.0</v>
      </c>
      <c r="L103" s="19"/>
      <c r="M103" s="19"/>
      <c r="N103" s="19"/>
      <c r="O103" s="107">
        <v>7000.0</v>
      </c>
      <c r="P103" s="107">
        <v>1500.0</v>
      </c>
      <c r="Q103" s="107">
        <v>3000.0</v>
      </c>
      <c r="R103" s="241"/>
      <c r="S103" s="109"/>
      <c r="T103" s="109"/>
      <c r="U103" s="109"/>
      <c r="V103" s="110">
        <v>1350.0</v>
      </c>
      <c r="W103" s="110">
        <v>4000.0</v>
      </c>
      <c r="X103" s="110">
        <v>500.0</v>
      </c>
      <c r="Y103" s="109"/>
      <c r="Z103" s="109"/>
      <c r="AA103" s="109"/>
      <c r="AB103" s="109"/>
      <c r="AC103" s="109"/>
      <c r="AD103" s="110" t="s">
        <v>311</v>
      </c>
      <c r="AE103" s="110">
        <v>500.0</v>
      </c>
      <c r="AF103" s="110" t="s">
        <v>704</v>
      </c>
      <c r="AG103" s="110">
        <v>8800.0</v>
      </c>
      <c r="AH103" s="133"/>
      <c r="AI103" s="133"/>
      <c r="AJ103" s="113"/>
      <c r="AK103" s="133"/>
      <c r="AL103" s="133"/>
      <c r="AM103" s="113"/>
      <c r="AN103" s="110" t="s">
        <v>705</v>
      </c>
      <c r="AO103" s="110">
        <v>300.0</v>
      </c>
      <c r="AP103" s="113"/>
      <c r="AQ103" s="133"/>
      <c r="AR103" s="133"/>
      <c r="AS103" s="113"/>
      <c r="AT103" s="234"/>
      <c r="AU103" s="234"/>
      <c r="AV103" s="234"/>
      <c r="AW103" s="234"/>
      <c r="AX103" s="234"/>
      <c r="AY103" s="188"/>
      <c r="AZ103" s="188"/>
      <c r="BA103" s="188"/>
      <c r="BB103" s="188"/>
      <c r="BC103" s="188"/>
      <c r="BD103" s="188"/>
      <c r="BE103" s="188"/>
      <c r="BF103" s="180"/>
      <c r="BG103" s="181"/>
      <c r="BH103" s="182"/>
      <c r="BI103" s="120">
        <v>19550.0</v>
      </c>
      <c r="BJ103" s="121">
        <f>Q103+R103+T103+V103+W103+Z103+AC103+AE103+AG103+AI103+AL103+AO103+AR103+BI103+X103+U103+S103</f>
        <v>38000</v>
      </c>
      <c r="BK103" s="122">
        <v>30000.0</v>
      </c>
      <c r="BL103" s="235"/>
      <c r="BM103" s="124">
        <f t="shared" si="6"/>
        <v>138000</v>
      </c>
      <c r="BN103" s="125" t="s">
        <v>59</v>
      </c>
      <c r="BO103" s="126">
        <f t="shared" si="46"/>
        <v>30000</v>
      </c>
      <c r="BP103" s="110">
        <v>0.0</v>
      </c>
      <c r="BQ103" s="127" t="str">
        <f t="shared" si="49"/>
        <v/>
      </c>
      <c r="BR103" s="125" t="s">
        <v>47</v>
      </c>
      <c r="BS103" s="126">
        <f t="shared" si="47"/>
        <v>30000</v>
      </c>
      <c r="BT103" s="128">
        <f t="shared" si="10"/>
        <v>22000</v>
      </c>
      <c r="BU103" s="125" t="s">
        <v>59</v>
      </c>
      <c r="BV103" s="129">
        <f t="shared" si="11"/>
        <v>30000</v>
      </c>
      <c r="BW103" s="292"/>
      <c r="BX103" s="131">
        <f t="shared" si="12"/>
        <v>0</v>
      </c>
      <c r="BY103" s="131">
        <f t="shared" si="13"/>
        <v>0</v>
      </c>
      <c r="BZ103" s="131" t="str">
        <f t="shared" ref="BZ103:BZ104" si="56">FK103</f>
        <v/>
      </c>
      <c r="CA103" s="132" t="str">
        <f t="shared" si="15"/>
        <v/>
      </c>
      <c r="CB103" s="110" t="s">
        <v>706</v>
      </c>
      <c r="CC103" s="110">
        <v>30000.0</v>
      </c>
      <c r="CD103" s="109"/>
      <c r="CE103" s="109"/>
      <c r="CF103" s="133">
        <f t="shared" si="39"/>
        <v>60000</v>
      </c>
      <c r="CG103" s="133">
        <f t="shared" si="40"/>
        <v>22000</v>
      </c>
      <c r="CH103" s="119">
        <f t="shared" si="41"/>
        <v>-8000</v>
      </c>
      <c r="CI103" s="109"/>
      <c r="CJ103" s="109"/>
      <c r="CK103" s="109"/>
      <c r="CL103" s="190">
        <v>8000.0</v>
      </c>
      <c r="CM103" s="182"/>
      <c r="CN103" s="135">
        <f t="shared" si="19"/>
        <v>168000</v>
      </c>
      <c r="CO103" s="135">
        <f t="shared" si="20"/>
        <v>119370</v>
      </c>
      <c r="CP103" s="136">
        <f t="shared" si="21"/>
        <v>48630</v>
      </c>
      <c r="CQ103" s="137">
        <v>43724.0</v>
      </c>
      <c r="CR103" s="138" t="s">
        <v>260</v>
      </c>
      <c r="CS103" s="138">
        <v>28.0</v>
      </c>
      <c r="CT103" s="291" t="s">
        <v>68</v>
      </c>
      <c r="CU103" s="291" t="s">
        <v>701</v>
      </c>
      <c r="CV103" s="214"/>
      <c r="CW103" s="212">
        <v>144000.0</v>
      </c>
      <c r="CX103" s="214"/>
      <c r="CY103" s="214"/>
      <c r="CZ103" s="212" t="s">
        <v>702</v>
      </c>
      <c r="DA103" s="140">
        <v>144000.0</v>
      </c>
      <c r="DB103" s="140" t="s">
        <v>0</v>
      </c>
      <c r="DC103" s="140">
        <v>138000.0</v>
      </c>
      <c r="DD103" s="226"/>
      <c r="DE103" s="140">
        <v>7000.0</v>
      </c>
      <c r="DF103" s="214"/>
      <c r="DG103" s="226"/>
      <c r="DH103" s="226"/>
      <c r="DI103" s="226"/>
      <c r="DJ103" s="226"/>
      <c r="DK103" s="212">
        <v>1000.0</v>
      </c>
      <c r="DL103" s="214"/>
      <c r="DM103" s="214"/>
      <c r="DN103" s="214"/>
      <c r="DO103" s="141">
        <f t="shared" si="55"/>
        <v>0</v>
      </c>
      <c r="DP103" s="162"/>
      <c r="DQ103" s="238"/>
      <c r="DR103" s="228"/>
      <c r="DS103" s="228"/>
      <c r="DT103" s="228"/>
      <c r="DU103" s="228"/>
      <c r="DV103" s="228"/>
      <c r="DW103" s="228"/>
      <c r="DX103" s="228"/>
      <c r="DY103" s="228"/>
      <c r="DZ103" s="228"/>
      <c r="EA103" s="228"/>
      <c r="EB103" s="228"/>
      <c r="EC103" s="228"/>
      <c r="ED103" s="228"/>
      <c r="EE103" s="228"/>
      <c r="EF103" s="228"/>
      <c r="EG103" s="228"/>
      <c r="EH103" s="228"/>
      <c r="EI103" s="228"/>
      <c r="EJ103" s="228"/>
      <c r="EK103" s="228"/>
      <c r="EL103" s="163">
        <v>0.0</v>
      </c>
      <c r="EM103" s="228"/>
      <c r="EN103" s="228"/>
      <c r="EO103" s="257">
        <f t="shared" si="23"/>
        <v>0</v>
      </c>
      <c r="EP103" s="228"/>
      <c r="EQ103" s="229">
        <v>43732.0</v>
      </c>
      <c r="ER103" s="161" t="s">
        <v>264</v>
      </c>
      <c r="ES103" s="161">
        <v>15.0</v>
      </c>
      <c r="ET103" s="161" t="s">
        <v>265</v>
      </c>
      <c r="EU103" s="161" t="s">
        <v>315</v>
      </c>
      <c r="EV103" s="192"/>
      <c r="EW103" s="192"/>
      <c r="EX103" s="192"/>
      <c r="EY103" s="192"/>
      <c r="EZ103" s="192"/>
      <c r="FA103" s="161">
        <v>22000.0</v>
      </c>
      <c r="FB103" s="192"/>
      <c r="FC103" s="192"/>
      <c r="FD103" s="192"/>
      <c r="FE103" s="192"/>
      <c r="FF103" s="192"/>
      <c r="FG103" s="161" t="s">
        <v>59</v>
      </c>
      <c r="FH103" s="192"/>
      <c r="FI103" s="192"/>
      <c r="FJ103" s="192"/>
      <c r="FK103" s="192"/>
      <c r="FL103" s="192"/>
      <c r="FM103" s="192"/>
      <c r="FN103" s="192"/>
      <c r="FO103" s="192"/>
      <c r="FP103" s="192"/>
      <c r="FQ103" s="192"/>
      <c r="FR103" s="230"/>
    </row>
    <row r="104">
      <c r="A104" s="101" t="s">
        <v>29</v>
      </c>
      <c r="B104" s="220">
        <v>43724.0</v>
      </c>
      <c r="C104" s="290">
        <v>43732.0</v>
      </c>
      <c r="D104" s="33" t="s">
        <v>83</v>
      </c>
      <c r="E104" s="104">
        <f t="shared" si="1"/>
        <v>29</v>
      </c>
      <c r="F104" s="104">
        <f t="shared" si="2"/>
        <v>13</v>
      </c>
      <c r="G104" s="104" t="str">
        <f t="shared" si="3"/>
        <v>Milk</v>
      </c>
      <c r="H104" s="104" t="str">
        <f t="shared" si="4"/>
        <v>Asif</v>
      </c>
      <c r="I104" s="105" t="s">
        <v>254</v>
      </c>
      <c r="J104" s="106">
        <v>640.0</v>
      </c>
      <c r="K104" s="106">
        <v>67200.0</v>
      </c>
      <c r="L104" s="104"/>
      <c r="M104" s="104"/>
      <c r="N104" s="104"/>
      <c r="O104" s="107">
        <v>7000.0</v>
      </c>
      <c r="P104" s="107">
        <v>1500.0</v>
      </c>
      <c r="Q104" s="107">
        <v>3000.0</v>
      </c>
      <c r="R104" s="241"/>
      <c r="S104" s="109"/>
      <c r="T104" s="109"/>
      <c r="U104" s="109"/>
      <c r="V104" s="110">
        <v>1000.0</v>
      </c>
      <c r="W104" s="110">
        <v>4000.0</v>
      </c>
      <c r="X104" s="110">
        <v>500.0</v>
      </c>
      <c r="Y104" s="110" t="s">
        <v>142</v>
      </c>
      <c r="Z104" s="110">
        <v>500.0</v>
      </c>
      <c r="AA104" s="110">
        <v>500.0</v>
      </c>
      <c r="AB104" s="109"/>
      <c r="AC104" s="109"/>
      <c r="AD104" s="110" t="s">
        <v>507</v>
      </c>
      <c r="AE104" s="110">
        <v>1000.0</v>
      </c>
      <c r="AF104" s="109"/>
      <c r="AG104" s="109"/>
      <c r="AH104" s="197" t="s">
        <v>707</v>
      </c>
      <c r="AI104" s="197">
        <v>14000.0</v>
      </c>
      <c r="AJ104" s="113"/>
      <c r="AK104" s="133"/>
      <c r="AL104" s="133"/>
      <c r="AM104" s="113"/>
      <c r="AN104" s="110" t="s">
        <v>708</v>
      </c>
      <c r="AO104" s="110">
        <v>300.0</v>
      </c>
      <c r="AP104" s="113"/>
      <c r="AQ104" s="133"/>
      <c r="AR104" s="133"/>
      <c r="AS104" s="113"/>
      <c r="AT104" s="234"/>
      <c r="AU104" s="234"/>
      <c r="AV104" s="234"/>
      <c r="AW104" s="234"/>
      <c r="AX104" s="247" t="s">
        <v>709</v>
      </c>
      <c r="AY104" s="245">
        <v>600.0</v>
      </c>
      <c r="AZ104" s="188"/>
      <c r="BA104" s="188"/>
      <c r="BB104" s="188"/>
      <c r="BC104" s="188"/>
      <c r="BD104" s="188"/>
      <c r="BE104" s="188"/>
      <c r="BF104" s="180"/>
      <c r="BG104" s="181"/>
      <c r="BH104" s="182"/>
      <c r="BI104" s="120">
        <v>20200.0</v>
      </c>
      <c r="BJ104" s="121">
        <f>Q104+R104+T104+V104+W104+Z104+AC104+AE104+AG104+AI104+AL104+AO104+AR104+BI104+X104</f>
        <v>44500</v>
      </c>
      <c r="BK104" s="122">
        <v>30000.0</v>
      </c>
      <c r="BL104" s="240"/>
      <c r="BM104" s="124">
        <f t="shared" si="6"/>
        <v>140000</v>
      </c>
      <c r="BN104" s="125" t="s">
        <v>59</v>
      </c>
      <c r="BO104" s="126">
        <f t="shared" si="46"/>
        <v>30000</v>
      </c>
      <c r="BP104" s="109"/>
      <c r="BQ104" s="127" t="str">
        <f t="shared" si="49"/>
        <v/>
      </c>
      <c r="BR104" s="119"/>
      <c r="BS104" s="126">
        <f t="shared" si="47"/>
        <v>30000</v>
      </c>
      <c r="BT104" s="128">
        <f t="shared" si="10"/>
        <v>26000</v>
      </c>
      <c r="BU104" s="125" t="s">
        <v>59</v>
      </c>
      <c r="BV104" s="129">
        <f t="shared" si="11"/>
        <v>30000</v>
      </c>
      <c r="BW104" s="130">
        <v>30000.0</v>
      </c>
      <c r="BX104" s="131">
        <f t="shared" si="12"/>
        <v>2500</v>
      </c>
      <c r="BY104" s="131">
        <f t="shared" si="13"/>
        <v>0</v>
      </c>
      <c r="BZ104" s="131" t="str">
        <f t="shared" si="56"/>
        <v/>
      </c>
      <c r="CA104" s="132" t="str">
        <f t="shared" si="15"/>
        <v/>
      </c>
      <c r="CB104" s="119"/>
      <c r="CC104" s="119"/>
      <c r="CD104" s="125"/>
      <c r="CE104" s="125"/>
      <c r="CF104" s="133">
        <f t="shared" si="39"/>
        <v>60000</v>
      </c>
      <c r="CG104" s="133">
        <f t="shared" si="40"/>
        <v>15500</v>
      </c>
      <c r="CH104" s="119">
        <f t="shared" si="41"/>
        <v>-14500</v>
      </c>
      <c r="CI104" s="119"/>
      <c r="CJ104" s="119"/>
      <c r="CK104" s="119"/>
      <c r="CL104" s="134"/>
      <c r="CM104" s="119"/>
      <c r="CN104" s="135">
        <f t="shared" si="19"/>
        <v>168500</v>
      </c>
      <c r="CO104" s="135">
        <f t="shared" si="20"/>
        <v>120800</v>
      </c>
      <c r="CP104" s="136">
        <f t="shared" si="21"/>
        <v>47700</v>
      </c>
      <c r="CQ104" s="137">
        <v>43724.0</v>
      </c>
      <c r="CR104" s="138" t="s">
        <v>260</v>
      </c>
      <c r="CS104" s="138">
        <v>29.0</v>
      </c>
      <c r="CT104" s="291" t="s">
        <v>68</v>
      </c>
      <c r="CU104" s="291" t="s">
        <v>701</v>
      </c>
      <c r="CV104" s="214"/>
      <c r="CW104" s="212">
        <v>144000.0</v>
      </c>
      <c r="CX104" s="214"/>
      <c r="CY104" s="214"/>
      <c r="CZ104" s="212" t="s">
        <v>702</v>
      </c>
      <c r="DA104" s="140">
        <v>144000.0</v>
      </c>
      <c r="DB104" s="140" t="s">
        <v>0</v>
      </c>
      <c r="DC104" s="140">
        <v>140000.0</v>
      </c>
      <c r="DD104" s="226"/>
      <c r="DE104" s="140">
        <v>5000.0</v>
      </c>
      <c r="DF104" s="214"/>
      <c r="DG104" s="226"/>
      <c r="DH104" s="226"/>
      <c r="DI104" s="226"/>
      <c r="DJ104" s="226"/>
      <c r="DK104" s="212">
        <v>1000.0</v>
      </c>
      <c r="DL104" s="214"/>
      <c r="DM104" s="214"/>
      <c r="DN104" s="214"/>
      <c r="DO104" s="141">
        <f t="shared" si="55"/>
        <v>0</v>
      </c>
      <c r="DP104" s="162"/>
      <c r="DQ104" s="238"/>
      <c r="DR104" s="228"/>
      <c r="DS104" s="228"/>
      <c r="DT104" s="228"/>
      <c r="DU104" s="228"/>
      <c r="DV104" s="228"/>
      <c r="DW104" s="228"/>
      <c r="DX104" s="228"/>
      <c r="DY104" s="228"/>
      <c r="DZ104" s="228"/>
      <c r="EA104" s="228"/>
      <c r="EB104" s="228"/>
      <c r="EC104" s="228"/>
      <c r="ED104" s="228"/>
      <c r="EE104" s="228"/>
      <c r="EF104" s="228"/>
      <c r="EG104" s="228"/>
      <c r="EH104" s="228"/>
      <c r="EI104" s="228"/>
      <c r="EJ104" s="228"/>
      <c r="EK104" s="228"/>
      <c r="EL104" s="163">
        <v>0.0</v>
      </c>
      <c r="EM104" s="228"/>
      <c r="EN104" s="228"/>
      <c r="EO104" s="257">
        <f t="shared" si="23"/>
        <v>0</v>
      </c>
      <c r="EP104" s="228"/>
      <c r="EQ104" s="229">
        <v>43732.0</v>
      </c>
      <c r="ER104" s="161" t="s">
        <v>264</v>
      </c>
      <c r="ES104" s="161">
        <v>13.0</v>
      </c>
      <c r="ET104" s="161" t="s">
        <v>265</v>
      </c>
      <c r="EU104" s="161" t="s">
        <v>315</v>
      </c>
      <c r="EV104" s="239"/>
      <c r="EW104" s="239"/>
      <c r="EX104" s="239"/>
      <c r="EY104" s="239"/>
      <c r="EZ104" s="192"/>
      <c r="FA104" s="161">
        <v>26000.0</v>
      </c>
      <c r="FB104" s="239"/>
      <c r="FC104" s="239"/>
      <c r="FD104" s="192"/>
      <c r="FE104" s="192"/>
      <c r="FF104" s="239"/>
      <c r="FG104" s="192"/>
      <c r="FH104" s="192"/>
      <c r="FI104" s="161"/>
      <c r="FJ104" s="161">
        <v>2500.0</v>
      </c>
      <c r="FK104" s="192"/>
      <c r="FL104" s="192"/>
      <c r="FM104" s="192"/>
      <c r="FN104" s="192"/>
      <c r="FO104" s="239"/>
      <c r="FP104" s="239"/>
      <c r="FQ104" s="239"/>
      <c r="FR104" s="239"/>
    </row>
    <row r="105">
      <c r="A105" s="101" t="s">
        <v>22</v>
      </c>
      <c r="B105" s="102">
        <v>43724.0</v>
      </c>
      <c r="C105" s="103">
        <v>43731.0</v>
      </c>
      <c r="D105" s="33" t="s">
        <v>83</v>
      </c>
      <c r="E105" s="104">
        <f t="shared" si="1"/>
        <v>29</v>
      </c>
      <c r="F105" s="104">
        <f t="shared" si="2"/>
        <v>8.5</v>
      </c>
      <c r="G105" s="104" t="str">
        <f t="shared" si="3"/>
        <v>Surf</v>
      </c>
      <c r="H105" s="104" t="str">
        <f t="shared" si="4"/>
        <v>Asif</v>
      </c>
      <c r="I105" s="105" t="s">
        <v>254</v>
      </c>
      <c r="J105" s="106">
        <v>639.0</v>
      </c>
      <c r="K105" s="106">
        <v>67100.0</v>
      </c>
      <c r="L105" s="104"/>
      <c r="M105" s="104"/>
      <c r="N105" s="104"/>
      <c r="O105" s="107">
        <v>7000.0</v>
      </c>
      <c r="P105" s="107">
        <v>1500.0</v>
      </c>
      <c r="Q105" s="107">
        <v>3000.0</v>
      </c>
      <c r="R105" s="241"/>
      <c r="S105" s="109"/>
      <c r="T105" s="109"/>
      <c r="U105" s="109"/>
      <c r="V105" s="110">
        <v>3400.0</v>
      </c>
      <c r="W105" s="110">
        <v>4450.0</v>
      </c>
      <c r="X105" s="110">
        <v>500.0</v>
      </c>
      <c r="Y105" s="109"/>
      <c r="Z105" s="109"/>
      <c r="AA105" s="109"/>
      <c r="AB105" s="110" t="s">
        <v>710</v>
      </c>
      <c r="AC105" s="110">
        <v>5000.0</v>
      </c>
      <c r="AD105" s="110" t="s">
        <v>323</v>
      </c>
      <c r="AE105" s="110">
        <v>500.0</v>
      </c>
      <c r="AF105" s="109"/>
      <c r="AG105" s="109"/>
      <c r="AH105" s="133"/>
      <c r="AI105" s="133"/>
      <c r="AJ105" s="113"/>
      <c r="AK105" s="133"/>
      <c r="AL105" s="133"/>
      <c r="AM105" s="113"/>
      <c r="AN105" s="109"/>
      <c r="AO105" s="109"/>
      <c r="AP105" s="113"/>
      <c r="AQ105" s="133"/>
      <c r="AR105" s="133"/>
      <c r="AS105" s="113"/>
      <c r="AT105" s="234"/>
      <c r="AU105" s="234"/>
      <c r="AV105" s="234"/>
      <c r="AW105" s="234"/>
      <c r="AX105" s="234"/>
      <c r="AY105" s="188"/>
      <c r="AZ105" s="188"/>
      <c r="BA105" s="188"/>
      <c r="BB105" s="188"/>
      <c r="BC105" s="188"/>
      <c r="BD105" s="188"/>
      <c r="BE105" s="188"/>
      <c r="BF105" s="180"/>
      <c r="BG105" s="181"/>
      <c r="BH105" s="182"/>
      <c r="BI105" s="120">
        <v>18650.0</v>
      </c>
      <c r="BJ105" s="121">
        <f>Q105+R105+T105+V105+W105+Z105+AC105+AE105+AG105+AI105+AL105+AO105+AR105+BI105+BG105+X105+U105</f>
        <v>35500</v>
      </c>
      <c r="BK105" s="122">
        <v>30000.0</v>
      </c>
      <c r="BL105" s="235"/>
      <c r="BM105" s="124">
        <f t="shared" si="6"/>
        <v>140000</v>
      </c>
      <c r="BN105" s="125" t="s">
        <v>59</v>
      </c>
      <c r="BO105" s="126">
        <f t="shared" si="46"/>
        <v>30000</v>
      </c>
      <c r="BP105" s="109"/>
      <c r="BQ105" s="124">
        <v>0.0</v>
      </c>
      <c r="BR105" s="125"/>
      <c r="BS105" s="126">
        <f t="shared" si="47"/>
        <v>30000</v>
      </c>
      <c r="BT105" s="128">
        <f t="shared" si="10"/>
        <v>22000</v>
      </c>
      <c r="BU105" s="125" t="s">
        <v>59</v>
      </c>
      <c r="BV105" s="129">
        <f t="shared" si="11"/>
        <v>30000</v>
      </c>
      <c r="BW105" s="240"/>
      <c r="BX105" s="131">
        <f t="shared" si="12"/>
        <v>0</v>
      </c>
      <c r="BY105" s="131">
        <f t="shared" si="13"/>
        <v>0</v>
      </c>
      <c r="BZ105" s="237">
        <v>0.0</v>
      </c>
      <c r="CA105" s="132" t="str">
        <f t="shared" si="15"/>
        <v/>
      </c>
      <c r="CB105" s="110" t="s">
        <v>711</v>
      </c>
      <c r="CC105" s="110">
        <v>30000.0</v>
      </c>
      <c r="CD105" s="109"/>
      <c r="CE105" s="109"/>
      <c r="CF105" s="133">
        <f t="shared" si="39"/>
        <v>60000</v>
      </c>
      <c r="CG105" s="133">
        <f t="shared" si="40"/>
        <v>24500</v>
      </c>
      <c r="CH105" s="119">
        <f t="shared" si="41"/>
        <v>-5500</v>
      </c>
      <c r="CI105" s="109"/>
      <c r="CJ105" s="109"/>
      <c r="CK105" s="109"/>
      <c r="CL105" s="183"/>
      <c r="CM105" s="182"/>
      <c r="CN105" s="135">
        <f t="shared" si="19"/>
        <v>162000</v>
      </c>
      <c r="CO105" s="135">
        <f t="shared" si="20"/>
        <v>106100</v>
      </c>
      <c r="CP105" s="136">
        <f t="shared" si="21"/>
        <v>55900</v>
      </c>
      <c r="CQ105" s="137">
        <v>43724.0</v>
      </c>
      <c r="CR105" s="138" t="s">
        <v>260</v>
      </c>
      <c r="CS105" s="138">
        <v>29.0</v>
      </c>
      <c r="CT105" s="291" t="s">
        <v>68</v>
      </c>
      <c r="CU105" s="291" t="s">
        <v>701</v>
      </c>
      <c r="CV105" s="214"/>
      <c r="CW105" s="212">
        <v>144000.0</v>
      </c>
      <c r="CX105" s="214"/>
      <c r="CY105" s="214"/>
      <c r="CZ105" s="212" t="s">
        <v>702</v>
      </c>
      <c r="DA105" s="140">
        <v>144000.0</v>
      </c>
      <c r="DB105" s="140" t="s">
        <v>0</v>
      </c>
      <c r="DC105" s="140">
        <v>140000.0</v>
      </c>
      <c r="DD105" s="226"/>
      <c r="DE105" s="140">
        <v>5000.0</v>
      </c>
      <c r="DF105" s="214"/>
      <c r="DG105" s="226"/>
      <c r="DH105" s="226"/>
      <c r="DI105" s="226"/>
      <c r="DJ105" s="226"/>
      <c r="DK105" s="212">
        <v>1000.0</v>
      </c>
      <c r="DL105" s="214"/>
      <c r="DM105" s="214"/>
      <c r="DN105" s="214"/>
      <c r="DO105" s="141">
        <f t="shared" si="55"/>
        <v>0</v>
      </c>
      <c r="DP105" s="162"/>
      <c r="DQ105" s="238"/>
      <c r="DR105" s="228"/>
      <c r="DS105" s="228"/>
      <c r="DT105" s="228"/>
      <c r="DU105" s="228"/>
      <c r="DV105" s="228"/>
      <c r="DW105" s="228"/>
      <c r="DX105" s="228"/>
      <c r="DY105" s="228"/>
      <c r="DZ105" s="228"/>
      <c r="EA105" s="228"/>
      <c r="EB105" s="228"/>
      <c r="EC105" s="228"/>
      <c r="ED105" s="228"/>
      <c r="EE105" s="228"/>
      <c r="EF105" s="228"/>
      <c r="EG105" s="228"/>
      <c r="EH105" s="228"/>
      <c r="EI105" s="228"/>
      <c r="EJ105" s="228"/>
      <c r="EK105" s="228"/>
      <c r="EL105" s="163">
        <v>0.0</v>
      </c>
      <c r="EM105" s="228"/>
      <c r="EN105" s="228"/>
      <c r="EO105" s="257">
        <f t="shared" si="23"/>
        <v>0</v>
      </c>
      <c r="EP105" s="228"/>
      <c r="EQ105" s="229">
        <v>43731.0</v>
      </c>
      <c r="ER105" s="161" t="s">
        <v>712</v>
      </c>
      <c r="ES105" s="161">
        <v>8.5</v>
      </c>
      <c r="ET105" s="161" t="s">
        <v>265</v>
      </c>
      <c r="EU105" s="161" t="s">
        <v>315</v>
      </c>
      <c r="EV105" s="239"/>
      <c r="EW105" s="239"/>
      <c r="EX105" s="239"/>
      <c r="EY105" s="239"/>
      <c r="EZ105" s="192"/>
      <c r="FA105" s="272">
        <v>22000.0</v>
      </c>
      <c r="FB105" s="239"/>
      <c r="FC105" s="239"/>
      <c r="FD105" s="192"/>
      <c r="FE105" s="192"/>
      <c r="FF105" s="239"/>
      <c r="FG105" s="192"/>
      <c r="FH105" s="192"/>
      <c r="FI105" s="192"/>
      <c r="FJ105" s="192"/>
      <c r="FK105" s="192"/>
      <c r="FL105" s="192"/>
      <c r="FM105" s="192"/>
      <c r="FN105" s="192"/>
      <c r="FO105" s="239"/>
      <c r="FP105" s="239"/>
      <c r="FQ105" s="239"/>
      <c r="FR105" s="239"/>
    </row>
    <row r="106">
      <c r="A106" s="101" t="s">
        <v>27</v>
      </c>
      <c r="B106" s="220">
        <v>43724.0</v>
      </c>
      <c r="C106" s="290">
        <v>43732.0</v>
      </c>
      <c r="D106" s="33" t="s">
        <v>68</v>
      </c>
      <c r="E106" s="104">
        <f t="shared" si="1"/>
        <v>30</v>
      </c>
      <c r="F106" s="104">
        <f t="shared" si="2"/>
        <v>15</v>
      </c>
      <c r="G106" s="104" t="str">
        <f t="shared" si="3"/>
        <v>Milk</v>
      </c>
      <c r="H106" s="104" t="str">
        <f t="shared" si="4"/>
        <v>Asif</v>
      </c>
      <c r="I106" s="105" t="s">
        <v>254</v>
      </c>
      <c r="J106" s="106">
        <v>637.0</v>
      </c>
      <c r="K106" s="106">
        <v>66890.0</v>
      </c>
      <c r="L106" s="104"/>
      <c r="M106" s="104"/>
      <c r="N106" s="104"/>
      <c r="O106" s="107">
        <v>7000.0</v>
      </c>
      <c r="P106" s="107">
        <v>1500.0</v>
      </c>
      <c r="Q106" s="107">
        <v>3000.0</v>
      </c>
      <c r="R106" s="148">
        <v>70000.0</v>
      </c>
      <c r="S106" s="109"/>
      <c r="T106" s="109"/>
      <c r="U106" s="109"/>
      <c r="V106" s="109"/>
      <c r="W106" s="110">
        <v>4300.0</v>
      </c>
      <c r="X106" s="109"/>
      <c r="Y106" s="110" t="s">
        <v>506</v>
      </c>
      <c r="Z106" s="110">
        <v>800.0</v>
      </c>
      <c r="AA106" s="110">
        <v>800.0</v>
      </c>
      <c r="AB106" s="110" t="s">
        <v>713</v>
      </c>
      <c r="AC106" s="110">
        <v>60000.0</v>
      </c>
      <c r="AD106" s="110" t="s">
        <v>323</v>
      </c>
      <c r="AE106" s="110">
        <v>500.0</v>
      </c>
      <c r="AF106" s="109"/>
      <c r="AG106" s="109"/>
      <c r="AH106" s="197"/>
      <c r="AI106" s="133"/>
      <c r="AJ106" s="113"/>
      <c r="AK106" s="197" t="s">
        <v>714</v>
      </c>
      <c r="AL106" s="197">
        <v>2000.0</v>
      </c>
      <c r="AM106" s="113"/>
      <c r="AN106" s="109"/>
      <c r="AO106" s="109"/>
      <c r="AP106" s="113"/>
      <c r="AQ106" s="133"/>
      <c r="AR106" s="133"/>
      <c r="AS106" s="113"/>
      <c r="AT106" s="234"/>
      <c r="AU106" s="234"/>
      <c r="AV106" s="234"/>
      <c r="AW106" s="234"/>
      <c r="AX106" s="234"/>
      <c r="AY106" s="188"/>
      <c r="AZ106" s="245" t="s">
        <v>715</v>
      </c>
      <c r="BA106" s="245">
        <v>143000.0</v>
      </c>
      <c r="BB106" s="188"/>
      <c r="BC106" s="188"/>
      <c r="BD106" s="188"/>
      <c r="BE106" s="188"/>
      <c r="BF106" s="180"/>
      <c r="BG106" s="181"/>
      <c r="BH106" s="182"/>
      <c r="BI106" s="120">
        <v>19400.0</v>
      </c>
      <c r="BJ106" s="186">
        <f t="shared" ref="BJ106:BJ107" si="57">Q106+R106+T106+V106+W106+Z106+AC106+AE106+AG106+AI106+AL106+AO106+AR106+BI106+U106+X106</f>
        <v>160000</v>
      </c>
      <c r="BK106" s="122">
        <v>30000.0</v>
      </c>
      <c r="BL106" s="240">
        <v>148000.0</v>
      </c>
      <c r="BM106" s="124">
        <f t="shared" si="6"/>
        <v>140000</v>
      </c>
      <c r="BN106" s="125" t="s">
        <v>47</v>
      </c>
      <c r="BO106" s="126">
        <f t="shared" si="46"/>
        <v>178000</v>
      </c>
      <c r="BP106" s="109"/>
      <c r="BQ106" s="127" t="str">
        <f>EB106</f>
        <v/>
      </c>
      <c r="BR106" s="119"/>
      <c r="BS106" s="126">
        <f t="shared" si="47"/>
        <v>178000</v>
      </c>
      <c r="BT106" s="128">
        <f t="shared" si="10"/>
        <v>26000</v>
      </c>
      <c r="BU106" s="125" t="s">
        <v>59</v>
      </c>
      <c r="BV106" s="129">
        <f t="shared" si="11"/>
        <v>178000</v>
      </c>
      <c r="BW106" s="235"/>
      <c r="BX106" s="131">
        <f t="shared" si="12"/>
        <v>0</v>
      </c>
      <c r="BY106" s="131">
        <f t="shared" si="13"/>
        <v>0</v>
      </c>
      <c r="BZ106" s="237">
        <v>0.0</v>
      </c>
      <c r="CA106" s="132" t="str">
        <f t="shared" si="15"/>
        <v/>
      </c>
      <c r="CB106" s="109"/>
      <c r="CC106" s="109"/>
      <c r="CD106" s="109"/>
      <c r="CE106" s="109"/>
      <c r="CF106" s="133">
        <f t="shared" si="39"/>
        <v>178000</v>
      </c>
      <c r="CG106" s="133">
        <f t="shared" si="40"/>
        <v>18000</v>
      </c>
      <c r="CH106" s="119">
        <f t="shared" si="41"/>
        <v>-12000</v>
      </c>
      <c r="CI106" s="110">
        <v>14000.0</v>
      </c>
      <c r="CJ106" s="109"/>
      <c r="CK106" s="109"/>
      <c r="CL106" s="190">
        <v>25000.0</v>
      </c>
      <c r="CM106" s="182"/>
      <c r="CN106" s="135">
        <f t="shared" si="19"/>
        <v>191000</v>
      </c>
      <c r="CO106" s="135">
        <f t="shared" si="20"/>
        <v>248390</v>
      </c>
      <c r="CP106" s="136">
        <f t="shared" si="21"/>
        <v>-57390</v>
      </c>
      <c r="CQ106" s="137">
        <v>43724.0</v>
      </c>
      <c r="CR106" s="138" t="s">
        <v>260</v>
      </c>
      <c r="CS106" s="138">
        <v>30.0</v>
      </c>
      <c r="CT106" s="140" t="s">
        <v>68</v>
      </c>
      <c r="CU106" s="140" t="s">
        <v>370</v>
      </c>
      <c r="CV106" s="214"/>
      <c r="CW106" s="214"/>
      <c r="CX106" s="214"/>
      <c r="CY106" s="214"/>
      <c r="CZ106" s="214"/>
      <c r="DA106" s="140">
        <v>148000.0</v>
      </c>
      <c r="DB106" s="226"/>
      <c r="DC106" s="140">
        <v>140000.0</v>
      </c>
      <c r="DD106" s="226"/>
      <c r="DE106" s="226"/>
      <c r="DF106" s="214"/>
      <c r="DG106" s="226"/>
      <c r="DH106" s="140">
        <v>500.0</v>
      </c>
      <c r="DI106" s="226"/>
      <c r="DJ106" s="226"/>
      <c r="DK106" s="214"/>
      <c r="DL106" s="214"/>
      <c r="DM106" s="214"/>
      <c r="DN106" s="214"/>
      <c r="DO106" s="141">
        <f t="shared" ref="DO106:DO275" si="58">DK106+DJ106+DI106+DG106+DF106+DH106+DE106+DD106+DC106-DL106-DA106</f>
        <v>-7500</v>
      </c>
      <c r="DP106" s="162"/>
      <c r="DQ106" s="238"/>
      <c r="DR106" s="228"/>
      <c r="DS106" s="228"/>
      <c r="DT106" s="228"/>
      <c r="DU106" s="228"/>
      <c r="DV106" s="228"/>
      <c r="DW106" s="228"/>
      <c r="DX106" s="228"/>
      <c r="DY106" s="228"/>
      <c r="DZ106" s="228"/>
      <c r="EA106" s="228"/>
      <c r="EB106" s="228"/>
      <c r="EC106" s="228"/>
      <c r="ED106" s="228"/>
      <c r="EE106" s="228"/>
      <c r="EF106" s="228"/>
      <c r="EG106" s="228"/>
      <c r="EH106" s="228"/>
      <c r="EI106" s="228"/>
      <c r="EJ106" s="228"/>
      <c r="EK106" s="228"/>
      <c r="EL106" s="163">
        <v>0.0</v>
      </c>
      <c r="EM106" s="228"/>
      <c r="EN106" s="228"/>
      <c r="EO106" s="257">
        <f t="shared" si="23"/>
        <v>0</v>
      </c>
      <c r="EP106" s="228"/>
      <c r="EQ106" s="229">
        <v>43732.0</v>
      </c>
      <c r="ER106" s="161" t="s">
        <v>264</v>
      </c>
      <c r="ES106" s="161">
        <v>15.0</v>
      </c>
      <c r="ET106" s="161" t="s">
        <v>265</v>
      </c>
      <c r="EU106" s="161" t="s">
        <v>315</v>
      </c>
      <c r="EV106" s="230"/>
      <c r="EW106" s="230"/>
      <c r="EX106" s="230"/>
      <c r="EY106" s="230"/>
      <c r="EZ106" s="192"/>
      <c r="FA106" s="161">
        <v>26000.0</v>
      </c>
      <c r="FB106" s="230"/>
      <c r="FC106" s="230"/>
      <c r="FD106" s="192"/>
      <c r="FE106" s="192"/>
      <c r="FF106" s="230"/>
      <c r="FG106" s="192"/>
      <c r="FH106" s="192"/>
      <c r="FI106" s="192"/>
      <c r="FJ106" s="192"/>
      <c r="FK106" s="192"/>
      <c r="FL106" s="192"/>
      <c r="FM106" s="192"/>
      <c r="FN106" s="192"/>
      <c r="FO106" s="230"/>
      <c r="FP106" s="230"/>
      <c r="FQ106" s="230"/>
      <c r="FR106" s="230"/>
    </row>
    <row r="107" ht="41.25" customHeight="1">
      <c r="A107" s="293" t="s">
        <v>81</v>
      </c>
      <c r="B107" s="294">
        <v>43721.0</v>
      </c>
      <c r="C107" s="294">
        <v>43733.0</v>
      </c>
      <c r="D107" s="295" t="s">
        <v>68</v>
      </c>
      <c r="E107" s="104">
        <f t="shared" si="1"/>
        <v>18</v>
      </c>
      <c r="F107" s="104">
        <f t="shared" si="2"/>
        <v>16</v>
      </c>
      <c r="G107" s="104" t="str">
        <f t="shared" si="3"/>
        <v>Cloth Seal</v>
      </c>
      <c r="H107" s="104" t="str">
        <f t="shared" si="4"/>
        <v>Asif</v>
      </c>
      <c r="I107" s="105" t="s">
        <v>254</v>
      </c>
      <c r="J107" s="106">
        <v>632.0</v>
      </c>
      <c r="K107" s="106">
        <v>66360.0</v>
      </c>
      <c r="L107" s="104"/>
      <c r="M107" s="104"/>
      <c r="N107" s="104"/>
      <c r="O107" s="107">
        <v>7000.0</v>
      </c>
      <c r="P107" s="107">
        <v>1500.0</v>
      </c>
      <c r="Q107" s="107">
        <v>3000.0</v>
      </c>
      <c r="R107" s="241"/>
      <c r="S107" s="109"/>
      <c r="T107" s="109"/>
      <c r="U107" s="109"/>
      <c r="V107" s="109"/>
      <c r="W107" s="110">
        <v>3200.0</v>
      </c>
      <c r="X107" s="110">
        <v>500.0</v>
      </c>
      <c r="Y107" s="109"/>
      <c r="Z107" s="109"/>
      <c r="AA107" s="109"/>
      <c r="AB107" s="109"/>
      <c r="AC107" s="109"/>
      <c r="AD107" s="110" t="s">
        <v>716</v>
      </c>
      <c r="AE107" s="110">
        <v>750.0</v>
      </c>
      <c r="AF107" s="110" t="s">
        <v>717</v>
      </c>
      <c r="AG107" s="110">
        <v>2600.0</v>
      </c>
      <c r="AH107" s="133"/>
      <c r="AI107" s="133"/>
      <c r="AJ107" s="113"/>
      <c r="AK107" s="133"/>
      <c r="AL107" s="133"/>
      <c r="AM107" s="113"/>
      <c r="AN107" s="109"/>
      <c r="AO107" s="109"/>
      <c r="AP107" s="113"/>
      <c r="AQ107" s="133"/>
      <c r="AR107" s="133"/>
      <c r="AS107" s="113"/>
      <c r="AT107" s="234"/>
      <c r="AU107" s="234"/>
      <c r="AV107" s="234"/>
      <c r="AW107" s="234"/>
      <c r="AX107" s="296" t="s">
        <v>718</v>
      </c>
      <c r="AY107" s="297">
        <v>15600.0</v>
      </c>
      <c r="AZ107" s="188"/>
      <c r="BA107" s="188"/>
      <c r="BB107" s="188"/>
      <c r="BC107" s="188"/>
      <c r="BD107" s="188"/>
      <c r="BE107" s="188"/>
      <c r="BF107" s="180"/>
      <c r="BG107" s="181"/>
      <c r="BH107" s="182"/>
      <c r="BI107" s="120">
        <v>23050.0</v>
      </c>
      <c r="BJ107" s="186">
        <f t="shared" si="57"/>
        <v>33100</v>
      </c>
      <c r="BK107" s="122">
        <v>30000.0</v>
      </c>
      <c r="BL107" s="235"/>
      <c r="BM107" s="124">
        <f t="shared" si="6"/>
        <v>93000</v>
      </c>
      <c r="BN107" s="125" t="s">
        <v>59</v>
      </c>
      <c r="BO107" s="126">
        <f t="shared" si="46"/>
        <v>30000</v>
      </c>
      <c r="BP107" s="109"/>
      <c r="BQ107" s="124"/>
      <c r="BR107" s="125"/>
      <c r="BS107" s="126">
        <f t="shared" si="47"/>
        <v>30000</v>
      </c>
      <c r="BT107" s="128">
        <f t="shared" si="10"/>
        <v>23000</v>
      </c>
      <c r="BU107" s="125" t="s">
        <v>59</v>
      </c>
      <c r="BV107" s="129">
        <f t="shared" si="11"/>
        <v>30000</v>
      </c>
      <c r="BW107" s="235"/>
      <c r="BX107" s="131">
        <f t="shared" si="12"/>
        <v>2000</v>
      </c>
      <c r="BY107" s="131">
        <f t="shared" si="13"/>
        <v>0</v>
      </c>
      <c r="BZ107" s="131">
        <v>0.0</v>
      </c>
      <c r="CA107" s="132" t="str">
        <f t="shared" si="15"/>
        <v/>
      </c>
      <c r="CB107" s="110" t="s">
        <v>719</v>
      </c>
      <c r="CC107" s="110">
        <v>10000.0</v>
      </c>
      <c r="CD107" s="110" t="s">
        <v>720</v>
      </c>
      <c r="CE107" s="110">
        <v>900.0</v>
      </c>
      <c r="CF107" s="133">
        <f t="shared" si="39"/>
        <v>40000</v>
      </c>
      <c r="CG107" s="133">
        <f t="shared" si="40"/>
        <v>6000</v>
      </c>
      <c r="CH107" s="119">
        <f t="shared" si="41"/>
        <v>-24000</v>
      </c>
      <c r="CI107" s="109"/>
      <c r="CJ107" s="109"/>
      <c r="CK107" s="109"/>
      <c r="CL107" s="183"/>
      <c r="CM107" s="182"/>
      <c r="CN107" s="135">
        <f t="shared" si="19"/>
        <v>118000</v>
      </c>
      <c r="CO107" s="135">
        <f t="shared" si="20"/>
        <v>123560</v>
      </c>
      <c r="CP107" s="136">
        <f t="shared" si="21"/>
        <v>-5560</v>
      </c>
      <c r="CQ107" s="137">
        <v>43725.0</v>
      </c>
      <c r="CR107" s="138" t="s">
        <v>280</v>
      </c>
      <c r="CS107" s="138">
        <v>18.0</v>
      </c>
      <c r="CT107" s="140" t="s">
        <v>68</v>
      </c>
      <c r="CU107" s="140" t="s">
        <v>721</v>
      </c>
      <c r="CV107" s="214"/>
      <c r="CW107" s="212">
        <v>2000.0</v>
      </c>
      <c r="CX107" s="214"/>
      <c r="CY107" s="214"/>
      <c r="CZ107" s="212" t="s">
        <v>722</v>
      </c>
      <c r="DA107" s="140">
        <v>93000.0</v>
      </c>
      <c r="DB107" s="140" t="s">
        <v>0</v>
      </c>
      <c r="DC107" s="140">
        <v>93000.0</v>
      </c>
      <c r="DD107" s="226"/>
      <c r="DE107" s="226"/>
      <c r="DF107" s="214"/>
      <c r="DG107" s="226"/>
      <c r="DH107" s="226"/>
      <c r="DI107" s="140">
        <v>2000.0</v>
      </c>
      <c r="DJ107" s="140">
        <v>1500.0</v>
      </c>
      <c r="DK107" s="214"/>
      <c r="DL107" s="212">
        <v>1500.0</v>
      </c>
      <c r="DM107" s="212"/>
      <c r="DN107" s="287">
        <v>43687.0</v>
      </c>
      <c r="DO107" s="141">
        <f t="shared" si="58"/>
        <v>2000</v>
      </c>
      <c r="DP107" s="162"/>
      <c r="DQ107" s="238"/>
      <c r="DR107" s="228"/>
      <c r="DS107" s="228"/>
      <c r="DT107" s="228"/>
      <c r="DU107" s="228"/>
      <c r="DV107" s="228"/>
      <c r="DW107" s="228"/>
      <c r="DX107" s="228"/>
      <c r="DY107" s="228"/>
      <c r="DZ107" s="228"/>
      <c r="EA107" s="228"/>
      <c r="EB107" s="228"/>
      <c r="EC107" s="228"/>
      <c r="ED107" s="228"/>
      <c r="EE107" s="228"/>
      <c r="EF107" s="228"/>
      <c r="EG107" s="228"/>
      <c r="EH107" s="228"/>
      <c r="EI107" s="228"/>
      <c r="EJ107" s="228"/>
      <c r="EK107" s="228"/>
      <c r="EL107" s="163">
        <v>0.0</v>
      </c>
      <c r="EM107" s="228"/>
      <c r="EN107" s="228"/>
      <c r="EO107" s="257">
        <f t="shared" si="23"/>
        <v>0</v>
      </c>
      <c r="EP107" s="228"/>
      <c r="EQ107" s="229">
        <v>43733.0</v>
      </c>
      <c r="ER107" s="161" t="s">
        <v>337</v>
      </c>
      <c r="ES107" s="161">
        <v>16.0</v>
      </c>
      <c r="ET107" s="161" t="s">
        <v>265</v>
      </c>
      <c r="EU107" s="161" t="s">
        <v>315</v>
      </c>
      <c r="EV107" s="230"/>
      <c r="EW107" s="230"/>
      <c r="EX107" s="230"/>
      <c r="EY107" s="230"/>
      <c r="EZ107" s="192"/>
      <c r="FA107" s="161">
        <v>23000.0</v>
      </c>
      <c r="FB107" s="230"/>
      <c r="FC107" s="230"/>
      <c r="FD107" s="192"/>
      <c r="FE107" s="192"/>
      <c r="FF107" s="230"/>
      <c r="FG107" s="192"/>
      <c r="FH107" s="192"/>
      <c r="FI107" s="192"/>
      <c r="FJ107" s="192"/>
      <c r="FK107" s="192"/>
      <c r="FL107" s="161">
        <v>900.0</v>
      </c>
      <c r="FM107" s="192"/>
      <c r="FN107" s="192"/>
      <c r="FO107" s="230"/>
      <c r="FP107" s="230"/>
      <c r="FQ107" s="230"/>
      <c r="FR107" s="230"/>
    </row>
    <row r="108">
      <c r="A108" s="101" t="s">
        <v>35</v>
      </c>
      <c r="B108" s="102">
        <v>43724.0</v>
      </c>
      <c r="C108" s="103">
        <v>43733.0</v>
      </c>
      <c r="D108" s="33" t="s">
        <v>68</v>
      </c>
      <c r="E108" s="104">
        <f t="shared" si="1"/>
        <v>30</v>
      </c>
      <c r="F108" s="104">
        <f t="shared" si="2"/>
        <v>9.5</v>
      </c>
      <c r="G108" s="104" t="str">
        <f t="shared" si="3"/>
        <v>Cloth Seal</v>
      </c>
      <c r="H108" s="104" t="str">
        <f t="shared" si="4"/>
        <v>A.K Goods</v>
      </c>
      <c r="I108" s="105" t="s">
        <v>254</v>
      </c>
      <c r="J108" s="106">
        <v>666.0</v>
      </c>
      <c r="K108" s="106">
        <v>69930.0</v>
      </c>
      <c r="L108" s="19"/>
      <c r="M108" s="19"/>
      <c r="N108" s="19"/>
      <c r="O108" s="107">
        <v>7000.0</v>
      </c>
      <c r="P108" s="107">
        <v>1500.0</v>
      </c>
      <c r="Q108" s="107">
        <v>3000.0</v>
      </c>
      <c r="R108" s="241"/>
      <c r="S108" s="109"/>
      <c r="T108" s="109"/>
      <c r="U108" s="110">
        <v>3000.0</v>
      </c>
      <c r="V108" s="110">
        <v>1900.0</v>
      </c>
      <c r="W108" s="110">
        <v>4800.0</v>
      </c>
      <c r="X108" s="110"/>
      <c r="Y108" s="109"/>
      <c r="Z108" s="109"/>
      <c r="AA108" s="109"/>
      <c r="AB108" s="109"/>
      <c r="AC108" s="109"/>
      <c r="AD108" s="110" t="s">
        <v>323</v>
      </c>
      <c r="AE108" s="110">
        <v>500.0</v>
      </c>
      <c r="AF108" s="109"/>
      <c r="AG108" s="109"/>
      <c r="AH108" s="197" t="s">
        <v>723</v>
      </c>
      <c r="AI108" s="197">
        <v>23000.0</v>
      </c>
      <c r="AJ108" s="113"/>
      <c r="AK108" s="133"/>
      <c r="AL108" s="133"/>
      <c r="AM108" s="113"/>
      <c r="AN108" s="109"/>
      <c r="AO108" s="109"/>
      <c r="AP108" s="113"/>
      <c r="AQ108" s="133"/>
      <c r="AR108" s="133"/>
      <c r="AS108" s="113"/>
      <c r="AT108" s="234"/>
      <c r="AU108" s="234"/>
      <c r="AV108" s="234"/>
      <c r="AW108" s="234"/>
      <c r="AX108" s="234"/>
      <c r="AY108" s="188"/>
      <c r="AZ108" s="188"/>
      <c r="BA108" s="188"/>
      <c r="BB108" s="188"/>
      <c r="BC108" s="188"/>
      <c r="BD108" s="188"/>
      <c r="BE108" s="188"/>
      <c r="BF108" s="180"/>
      <c r="BG108" s="181"/>
      <c r="BH108" s="182"/>
      <c r="BI108" s="120">
        <v>21600.0</v>
      </c>
      <c r="BJ108" s="121">
        <f>Q108+R108+T108+V108+W108+Z108+AC108+AE108+AG108+AI108+AL108+AO108+AR108+BI108+X108+U108+S108</f>
        <v>57800</v>
      </c>
      <c r="BK108" s="122">
        <v>30000.0</v>
      </c>
      <c r="BL108" s="240">
        <v>168000.0</v>
      </c>
      <c r="BM108" s="124">
        <f t="shared" si="6"/>
        <v>155000</v>
      </c>
      <c r="BN108" s="125" t="s">
        <v>47</v>
      </c>
      <c r="BO108" s="126">
        <f t="shared" si="46"/>
        <v>198000</v>
      </c>
      <c r="BP108" s="110">
        <v>0.0</v>
      </c>
      <c r="BQ108" s="127" t="str">
        <f>EB108</f>
        <v/>
      </c>
      <c r="BR108" s="125" t="s">
        <v>47</v>
      </c>
      <c r="BS108" s="126">
        <f t="shared" si="47"/>
        <v>198000</v>
      </c>
      <c r="BT108" s="128">
        <f t="shared" si="10"/>
        <v>32500</v>
      </c>
      <c r="BU108" s="125" t="s">
        <v>59</v>
      </c>
      <c r="BV108" s="129">
        <f t="shared" si="11"/>
        <v>198000</v>
      </c>
      <c r="BW108" s="235"/>
      <c r="BX108" s="131">
        <f t="shared" si="12"/>
        <v>2500</v>
      </c>
      <c r="BY108" s="131">
        <f t="shared" si="13"/>
        <v>0</v>
      </c>
      <c r="BZ108" s="237" t="str">
        <f>FK108</f>
        <v/>
      </c>
      <c r="CA108" s="132" t="str">
        <f t="shared" si="15"/>
        <v/>
      </c>
      <c r="CB108" s="109"/>
      <c r="CC108" s="109"/>
      <c r="CD108" s="110" t="s">
        <v>724</v>
      </c>
      <c r="CE108" s="110">
        <v>2100.0</v>
      </c>
      <c r="CF108" s="133">
        <f t="shared" si="39"/>
        <v>198000</v>
      </c>
      <c r="CG108" s="133">
        <f t="shared" si="40"/>
        <v>138100</v>
      </c>
      <c r="CH108" s="119">
        <f t="shared" si="41"/>
        <v>108100</v>
      </c>
      <c r="CI108" s="109"/>
      <c r="CJ108" s="109"/>
      <c r="CK108" s="109"/>
      <c r="CL108" s="183"/>
      <c r="CM108" s="182"/>
      <c r="CN108" s="135">
        <f t="shared" si="19"/>
        <v>190000</v>
      </c>
      <c r="CO108" s="135">
        <f t="shared" si="20"/>
        <v>133230</v>
      </c>
      <c r="CP108" s="136">
        <f t="shared" si="21"/>
        <v>56770</v>
      </c>
      <c r="CQ108" s="137">
        <v>43725.0</v>
      </c>
      <c r="CR108" s="138" t="s">
        <v>280</v>
      </c>
      <c r="CS108" s="138">
        <v>30.0</v>
      </c>
      <c r="CT108" s="140" t="s">
        <v>68</v>
      </c>
      <c r="CU108" s="140" t="s">
        <v>725</v>
      </c>
      <c r="CV108" s="214"/>
      <c r="CW108" s="214"/>
      <c r="CX108" s="214"/>
      <c r="CY108" s="214"/>
      <c r="CZ108" s="214"/>
      <c r="DA108" s="140">
        <v>168000.0</v>
      </c>
      <c r="DB108" s="226"/>
      <c r="DC108" s="140">
        <v>155000.0</v>
      </c>
      <c r="DD108" s="140">
        <v>3000.0</v>
      </c>
      <c r="DE108" s="140">
        <v>9500.0</v>
      </c>
      <c r="DF108" s="214"/>
      <c r="DG108" s="226"/>
      <c r="DH108" s="140">
        <v>500.0</v>
      </c>
      <c r="DI108" s="226"/>
      <c r="DJ108" s="140">
        <v>1500.0</v>
      </c>
      <c r="DK108" s="214"/>
      <c r="DL108" s="212">
        <v>1500.0</v>
      </c>
      <c r="DM108" s="212"/>
      <c r="DN108" s="287">
        <v>43687.0</v>
      </c>
      <c r="DO108" s="141">
        <f t="shared" si="58"/>
        <v>0</v>
      </c>
      <c r="DP108" s="138" t="s">
        <v>384</v>
      </c>
      <c r="DQ108" s="238"/>
      <c r="DR108" s="228"/>
      <c r="DS108" s="228"/>
      <c r="DT108" s="228"/>
      <c r="DU108" s="228"/>
      <c r="DV108" s="228"/>
      <c r="DW108" s="228"/>
      <c r="DX108" s="228"/>
      <c r="DY108" s="228"/>
      <c r="DZ108" s="228"/>
      <c r="EA108" s="228"/>
      <c r="EB108" s="228"/>
      <c r="EC108" s="228"/>
      <c r="ED108" s="228"/>
      <c r="EE108" s="228"/>
      <c r="EF108" s="228"/>
      <c r="EG108" s="228"/>
      <c r="EH108" s="228"/>
      <c r="EI108" s="228"/>
      <c r="EJ108" s="228"/>
      <c r="EK108" s="228"/>
      <c r="EL108" s="163">
        <v>0.0</v>
      </c>
      <c r="EM108" s="228"/>
      <c r="EN108" s="228"/>
      <c r="EO108" s="257">
        <f t="shared" si="23"/>
        <v>0</v>
      </c>
      <c r="EP108" s="228"/>
      <c r="EQ108" s="229">
        <v>43733.0</v>
      </c>
      <c r="ER108" s="161" t="s">
        <v>337</v>
      </c>
      <c r="ES108" s="161">
        <v>9.5</v>
      </c>
      <c r="ET108" s="161" t="s">
        <v>265</v>
      </c>
      <c r="EU108" s="161" t="s">
        <v>483</v>
      </c>
      <c r="EV108" s="230"/>
      <c r="EW108" s="230"/>
      <c r="EX108" s="230"/>
      <c r="EY108" s="230"/>
      <c r="EZ108" s="192"/>
      <c r="FA108" s="161">
        <v>32500.0</v>
      </c>
      <c r="FB108" s="230"/>
      <c r="FC108" s="230"/>
      <c r="FD108" s="192"/>
      <c r="FE108" s="161">
        <v>300.0</v>
      </c>
      <c r="FF108" s="230"/>
      <c r="FG108" s="192"/>
      <c r="FH108" s="192"/>
      <c r="FI108" s="161"/>
      <c r="FJ108" s="161">
        <v>2500.0</v>
      </c>
      <c r="FK108" s="192"/>
      <c r="FL108" s="161">
        <v>1900.0</v>
      </c>
      <c r="FM108" s="192"/>
      <c r="FN108" s="192"/>
      <c r="FO108" s="230"/>
      <c r="FP108" s="230"/>
      <c r="FQ108" s="230"/>
      <c r="FR108" s="230"/>
    </row>
    <row r="109">
      <c r="A109" s="101" t="s">
        <v>41</v>
      </c>
      <c r="B109" s="153">
        <v>43724.0</v>
      </c>
      <c r="C109" s="220">
        <v>43734.0</v>
      </c>
      <c r="D109" s="33" t="s">
        <v>57</v>
      </c>
      <c r="E109" s="104">
        <f t="shared" si="1"/>
        <v>28</v>
      </c>
      <c r="F109" s="104">
        <f t="shared" si="2"/>
        <v>10</v>
      </c>
      <c r="G109" s="104" t="str">
        <f t="shared" si="3"/>
        <v>Soother</v>
      </c>
      <c r="H109" s="104" t="str">
        <f t="shared" si="4"/>
        <v>Mushtaq</v>
      </c>
      <c r="I109" s="105" t="s">
        <v>254</v>
      </c>
      <c r="J109" s="106">
        <v>637.0</v>
      </c>
      <c r="K109" s="106">
        <v>66890.0</v>
      </c>
      <c r="L109" s="19"/>
      <c r="M109" s="19"/>
      <c r="N109" s="19"/>
      <c r="O109" s="107">
        <v>7000.0</v>
      </c>
      <c r="P109" s="107">
        <v>1500.0</v>
      </c>
      <c r="Q109" s="107">
        <v>3000.0</v>
      </c>
      <c r="R109" s="148">
        <v>90000.0</v>
      </c>
      <c r="S109" s="109"/>
      <c r="T109" s="109"/>
      <c r="U109" s="109"/>
      <c r="V109" s="110">
        <v>2570.0</v>
      </c>
      <c r="W109" s="110">
        <v>2500.0</v>
      </c>
      <c r="X109" s="110"/>
      <c r="Y109" s="110" t="s">
        <v>342</v>
      </c>
      <c r="Z109" s="110">
        <v>500.0</v>
      </c>
      <c r="AA109" s="110">
        <v>500.0</v>
      </c>
      <c r="AB109" s="110"/>
      <c r="AC109" s="110"/>
      <c r="AD109" s="110" t="s">
        <v>630</v>
      </c>
      <c r="AE109" s="110">
        <v>1000.0</v>
      </c>
      <c r="AF109" s="109"/>
      <c r="AG109" s="109"/>
      <c r="AH109" s="133"/>
      <c r="AI109" s="133"/>
      <c r="AJ109" s="113"/>
      <c r="AK109" s="133"/>
      <c r="AL109" s="133"/>
      <c r="AM109" s="113"/>
      <c r="AN109" s="109"/>
      <c r="AO109" s="109"/>
      <c r="AP109" s="113"/>
      <c r="AQ109" s="133"/>
      <c r="AR109" s="133"/>
      <c r="AS109" s="113"/>
      <c r="AT109" s="234"/>
      <c r="AU109" s="234"/>
      <c r="AV109" s="234"/>
      <c r="AW109" s="234"/>
      <c r="AX109" s="247" t="s">
        <v>726</v>
      </c>
      <c r="AY109" s="245">
        <v>8000.0</v>
      </c>
      <c r="AZ109" s="245" t="s">
        <v>727</v>
      </c>
      <c r="BA109" s="245">
        <v>143000.0</v>
      </c>
      <c r="BB109" s="188"/>
      <c r="BC109" s="188"/>
      <c r="BD109" s="188"/>
      <c r="BE109" s="188"/>
      <c r="BF109" s="180"/>
      <c r="BG109" s="181"/>
      <c r="BH109" s="182"/>
      <c r="BI109" s="120">
        <v>21530.0</v>
      </c>
      <c r="BJ109" s="121">
        <f t="shared" ref="BJ109:BJ110" si="59">Q109+R109+T109+V109+W109+Z109+AC109+AE109+AG109+AI109+AL109+AO109+AR109+BI109+U109+S109</f>
        <v>121100</v>
      </c>
      <c r="BK109" s="122">
        <v>30000.0</v>
      </c>
      <c r="BL109" s="240">
        <v>154600.0</v>
      </c>
      <c r="BM109" s="124">
        <f t="shared" si="6"/>
        <v>137000</v>
      </c>
      <c r="BN109" s="125" t="s">
        <v>47</v>
      </c>
      <c r="BO109" s="126">
        <f t="shared" si="46"/>
        <v>184600</v>
      </c>
      <c r="BP109" s="110">
        <v>0.0</v>
      </c>
      <c r="BQ109" s="124">
        <v>0.0</v>
      </c>
      <c r="BR109" s="110" t="s">
        <v>47</v>
      </c>
      <c r="BS109" s="110">
        <v>184600.0</v>
      </c>
      <c r="BT109" s="128">
        <f t="shared" si="10"/>
        <v>19500</v>
      </c>
      <c r="BU109" s="110" t="s">
        <v>59</v>
      </c>
      <c r="BV109" s="129">
        <f t="shared" si="11"/>
        <v>184600</v>
      </c>
      <c r="BW109" s="235"/>
      <c r="BX109" s="131">
        <f t="shared" si="12"/>
        <v>0</v>
      </c>
      <c r="BY109" s="131">
        <f t="shared" si="13"/>
        <v>0</v>
      </c>
      <c r="BZ109" s="237">
        <v>0.0</v>
      </c>
      <c r="CA109" s="132" t="str">
        <f t="shared" si="15"/>
        <v/>
      </c>
      <c r="CB109" s="109"/>
      <c r="CC109" s="109"/>
      <c r="CD109" s="110" t="s">
        <v>247</v>
      </c>
      <c r="CE109" s="110">
        <v>500.0</v>
      </c>
      <c r="CF109" s="133">
        <f t="shared" si="39"/>
        <v>184600</v>
      </c>
      <c r="CG109" s="133">
        <f t="shared" si="40"/>
        <v>63000</v>
      </c>
      <c r="CH109" s="119">
        <f t="shared" si="41"/>
        <v>33000</v>
      </c>
      <c r="CI109" s="109"/>
      <c r="CJ109" s="109"/>
      <c r="CK109" s="109"/>
      <c r="CL109" s="190">
        <v>3000.0</v>
      </c>
      <c r="CM109" s="182"/>
      <c r="CN109" s="135">
        <f t="shared" si="19"/>
        <v>159500</v>
      </c>
      <c r="CO109" s="135">
        <f t="shared" si="20"/>
        <v>257490</v>
      </c>
      <c r="CP109" s="136">
        <f t="shared" si="21"/>
        <v>-97990</v>
      </c>
      <c r="CQ109" s="137">
        <v>43725.0</v>
      </c>
      <c r="CR109" s="138" t="s">
        <v>280</v>
      </c>
      <c r="CS109" s="138">
        <v>28.0</v>
      </c>
      <c r="CT109" s="140" t="s">
        <v>57</v>
      </c>
      <c r="CU109" s="140" t="s">
        <v>490</v>
      </c>
      <c r="CV109" s="214"/>
      <c r="CW109" s="214"/>
      <c r="CX109" s="214"/>
      <c r="CY109" s="214"/>
      <c r="CZ109" s="214"/>
      <c r="DA109" s="140">
        <v>154600.0</v>
      </c>
      <c r="DB109" s="226"/>
      <c r="DC109" s="140">
        <v>137000.0</v>
      </c>
      <c r="DD109" s="226"/>
      <c r="DE109" s="140">
        <v>17600.0</v>
      </c>
      <c r="DF109" s="214"/>
      <c r="DG109" s="226"/>
      <c r="DH109" s="226"/>
      <c r="DI109" s="226"/>
      <c r="DJ109" s="140">
        <v>1500.0</v>
      </c>
      <c r="DK109" s="214"/>
      <c r="DL109" s="212">
        <v>1500.0</v>
      </c>
      <c r="DM109" s="214"/>
      <c r="DN109" s="287">
        <v>43687.0</v>
      </c>
      <c r="DO109" s="141">
        <f t="shared" si="58"/>
        <v>0</v>
      </c>
      <c r="DP109" s="138" t="s">
        <v>467</v>
      </c>
      <c r="DQ109" s="238"/>
      <c r="DR109" s="228"/>
      <c r="DS109" s="228"/>
      <c r="DT109" s="228"/>
      <c r="DU109" s="228"/>
      <c r="DV109" s="228"/>
      <c r="DW109" s="228"/>
      <c r="DX109" s="228"/>
      <c r="DY109" s="228"/>
      <c r="DZ109" s="228"/>
      <c r="EA109" s="228"/>
      <c r="EB109" s="228"/>
      <c r="EC109" s="228"/>
      <c r="ED109" s="228"/>
      <c r="EE109" s="228"/>
      <c r="EF109" s="228"/>
      <c r="EG109" s="228"/>
      <c r="EH109" s="228"/>
      <c r="EI109" s="228"/>
      <c r="EJ109" s="228"/>
      <c r="EK109" s="228"/>
      <c r="EL109" s="163">
        <v>0.0</v>
      </c>
      <c r="EM109" s="228"/>
      <c r="EN109" s="228"/>
      <c r="EO109" s="257">
        <f t="shared" si="23"/>
        <v>0</v>
      </c>
      <c r="EP109" s="228"/>
      <c r="EQ109" s="298">
        <v>43734.0</v>
      </c>
      <c r="ER109" s="161" t="s">
        <v>703</v>
      </c>
      <c r="ES109" s="161">
        <v>10.0</v>
      </c>
      <c r="ET109" s="161" t="s">
        <v>265</v>
      </c>
      <c r="EU109" s="161" t="s">
        <v>266</v>
      </c>
      <c r="EV109" s="230"/>
      <c r="EW109" s="230"/>
      <c r="EX109" s="230"/>
      <c r="EY109" s="230"/>
      <c r="EZ109" s="192"/>
      <c r="FA109" s="161">
        <v>19500.0</v>
      </c>
      <c r="FB109" s="230"/>
      <c r="FC109" s="230"/>
      <c r="FD109" s="192"/>
      <c r="FE109" s="161">
        <v>500.0</v>
      </c>
      <c r="FF109" s="230"/>
      <c r="FG109" s="192"/>
      <c r="FH109" s="192"/>
      <c r="FI109" s="192"/>
      <c r="FJ109" s="192"/>
      <c r="FK109" s="192"/>
      <c r="FL109" s="192"/>
      <c r="FM109" s="192"/>
      <c r="FN109" s="192"/>
      <c r="FO109" s="230"/>
      <c r="FP109" s="230"/>
      <c r="FQ109" s="230"/>
      <c r="FR109" s="230"/>
    </row>
    <row r="110">
      <c r="A110" s="101" t="s">
        <v>34</v>
      </c>
      <c r="B110" s="153">
        <v>43725.0</v>
      </c>
      <c r="C110" s="220">
        <v>43733.0</v>
      </c>
      <c r="D110" s="33" t="s">
        <v>57</v>
      </c>
      <c r="E110" s="104">
        <f t="shared" si="1"/>
        <v>35</v>
      </c>
      <c r="F110" s="104">
        <f t="shared" si="2"/>
        <v>7</v>
      </c>
      <c r="G110" s="104" t="str">
        <f t="shared" si="3"/>
        <v>Hozrai seal</v>
      </c>
      <c r="H110" s="104" t="str">
        <f t="shared" si="4"/>
        <v>Hakim</v>
      </c>
      <c r="I110" s="105" t="s">
        <v>254</v>
      </c>
      <c r="J110" s="106">
        <v>607.0</v>
      </c>
      <c r="K110" s="106">
        <v>63950.0</v>
      </c>
      <c r="L110" s="19"/>
      <c r="M110" s="19"/>
      <c r="N110" s="19"/>
      <c r="O110" s="107">
        <v>7000.0</v>
      </c>
      <c r="P110" s="107">
        <v>1500.0</v>
      </c>
      <c r="Q110" s="107">
        <v>3000.0</v>
      </c>
      <c r="R110" s="148">
        <v>120000.0</v>
      </c>
      <c r="S110" s="109"/>
      <c r="T110" s="109"/>
      <c r="U110" s="110">
        <v>3000.0</v>
      </c>
      <c r="V110" s="110">
        <v>1800.0</v>
      </c>
      <c r="W110" s="110">
        <v>4000.0</v>
      </c>
      <c r="X110" s="110"/>
      <c r="Y110" s="110" t="s">
        <v>674</v>
      </c>
      <c r="Z110" s="110">
        <v>1000.0</v>
      </c>
      <c r="AA110" s="110">
        <v>500.0</v>
      </c>
      <c r="AB110" s="110" t="s">
        <v>728</v>
      </c>
      <c r="AC110" s="110">
        <v>3000.0</v>
      </c>
      <c r="AD110" s="110" t="s">
        <v>729</v>
      </c>
      <c r="AE110" s="110">
        <v>900.0</v>
      </c>
      <c r="AF110" s="110" t="s">
        <v>730</v>
      </c>
      <c r="AG110" s="110">
        <v>13000.0</v>
      </c>
      <c r="AH110" s="133"/>
      <c r="AI110" s="133"/>
      <c r="AJ110" s="113"/>
      <c r="AK110" s="133"/>
      <c r="AL110" s="133"/>
      <c r="AM110" s="113"/>
      <c r="AN110" s="110" t="s">
        <v>139</v>
      </c>
      <c r="AO110" s="110">
        <v>300.0</v>
      </c>
      <c r="AP110" s="113"/>
      <c r="AQ110" s="133"/>
      <c r="AR110" s="133"/>
      <c r="AS110" s="113"/>
      <c r="AT110" s="234"/>
      <c r="AU110" s="234"/>
      <c r="AV110" s="234"/>
      <c r="AW110" s="234"/>
      <c r="AX110" s="234"/>
      <c r="AY110" s="188"/>
      <c r="AZ110" s="188"/>
      <c r="BA110" s="188"/>
      <c r="BB110" s="188"/>
      <c r="BC110" s="188"/>
      <c r="BD110" s="188"/>
      <c r="BE110" s="188"/>
      <c r="BF110" s="180"/>
      <c r="BG110" s="181"/>
      <c r="BH110" s="182"/>
      <c r="BI110" s="120">
        <v>22100.0</v>
      </c>
      <c r="BJ110" s="121">
        <f t="shared" si="59"/>
        <v>172100</v>
      </c>
      <c r="BK110" s="122">
        <v>30000.0</v>
      </c>
      <c r="BL110" s="240">
        <v>165000.0</v>
      </c>
      <c r="BM110" s="124">
        <f t="shared" si="6"/>
        <v>135000</v>
      </c>
      <c r="BN110" s="125" t="s">
        <v>47</v>
      </c>
      <c r="BO110" s="126">
        <f t="shared" si="46"/>
        <v>195000</v>
      </c>
      <c r="BP110" s="109"/>
      <c r="BQ110" s="124">
        <v>34000.0</v>
      </c>
      <c r="BR110" s="110" t="s">
        <v>59</v>
      </c>
      <c r="BS110" s="110">
        <v>195000.0</v>
      </c>
      <c r="BT110" s="128">
        <f t="shared" si="10"/>
        <v>23000</v>
      </c>
      <c r="BU110" s="110" t="s">
        <v>59</v>
      </c>
      <c r="BV110" s="129">
        <f t="shared" si="11"/>
        <v>195000</v>
      </c>
      <c r="BW110" s="109"/>
      <c r="BX110" s="131">
        <f t="shared" si="12"/>
        <v>0</v>
      </c>
      <c r="BY110" s="131">
        <f t="shared" si="13"/>
        <v>5000</v>
      </c>
      <c r="BZ110" s="237">
        <v>0.0</v>
      </c>
      <c r="CA110" s="132" t="str">
        <f t="shared" si="15"/>
        <v/>
      </c>
      <c r="CB110" s="109"/>
      <c r="CC110" s="109"/>
      <c r="CD110" s="110" t="s">
        <v>731</v>
      </c>
      <c r="CE110" s="110">
        <v>3900.0</v>
      </c>
      <c r="CF110" s="133">
        <f t="shared" si="39"/>
        <v>195000</v>
      </c>
      <c r="CG110" s="133">
        <f t="shared" si="40"/>
        <v>19000</v>
      </c>
      <c r="CH110" s="119">
        <f t="shared" si="41"/>
        <v>-11000</v>
      </c>
      <c r="CI110" s="109"/>
      <c r="CJ110" s="109"/>
      <c r="CK110" s="109"/>
      <c r="CL110" s="183"/>
      <c r="CM110" s="182"/>
      <c r="CN110" s="135">
        <f t="shared" si="19"/>
        <v>197000</v>
      </c>
      <c r="CO110" s="135">
        <f t="shared" si="20"/>
        <v>118050</v>
      </c>
      <c r="CP110" s="136">
        <f t="shared" si="21"/>
        <v>78950</v>
      </c>
      <c r="CQ110" s="137">
        <v>43725.0</v>
      </c>
      <c r="CR110" s="138" t="s">
        <v>280</v>
      </c>
      <c r="CS110" s="138">
        <v>28.0</v>
      </c>
      <c r="CT110" s="140" t="s">
        <v>57</v>
      </c>
      <c r="CU110" s="140" t="s">
        <v>435</v>
      </c>
      <c r="CV110" s="214"/>
      <c r="CW110" s="214"/>
      <c r="CX110" s="214"/>
      <c r="CY110" s="214"/>
      <c r="CZ110" s="214"/>
      <c r="DA110" s="140">
        <v>165000.0</v>
      </c>
      <c r="DB110" s="226"/>
      <c r="DC110" s="140">
        <v>135000.0</v>
      </c>
      <c r="DD110" s="140">
        <v>3000.0</v>
      </c>
      <c r="DE110" s="140">
        <v>27000.0</v>
      </c>
      <c r="DF110" s="214"/>
      <c r="DG110" s="226"/>
      <c r="DH110" s="226"/>
      <c r="DI110" s="226"/>
      <c r="DJ110" s="140">
        <v>1500.0</v>
      </c>
      <c r="DK110" s="214"/>
      <c r="DL110" s="212">
        <v>1500.0</v>
      </c>
      <c r="DM110" s="212"/>
      <c r="DN110" s="287">
        <v>43687.0</v>
      </c>
      <c r="DO110" s="141">
        <f t="shared" si="58"/>
        <v>0</v>
      </c>
      <c r="DP110" s="138" t="s">
        <v>384</v>
      </c>
      <c r="DQ110" s="251">
        <v>43725.0</v>
      </c>
      <c r="DR110" s="163">
        <v>6.0</v>
      </c>
      <c r="DS110" s="163">
        <v>7.0</v>
      </c>
      <c r="DT110" s="163" t="s">
        <v>68</v>
      </c>
      <c r="DU110" s="163" t="s">
        <v>732</v>
      </c>
      <c r="DV110" s="163"/>
      <c r="DW110" s="163"/>
      <c r="DX110" s="163"/>
      <c r="DY110" s="163"/>
      <c r="DZ110" s="163"/>
      <c r="EA110" s="163">
        <v>42000.0</v>
      </c>
      <c r="EB110" s="163">
        <v>34000.0</v>
      </c>
      <c r="EC110" s="163">
        <v>5000.0</v>
      </c>
      <c r="ED110" s="228"/>
      <c r="EE110" s="228"/>
      <c r="EF110" s="163">
        <v>3000.0</v>
      </c>
      <c r="EG110" s="163" t="s">
        <v>569</v>
      </c>
      <c r="EH110" s="228"/>
      <c r="EI110" s="163" t="s">
        <v>733</v>
      </c>
      <c r="EJ110" s="228"/>
      <c r="EK110" s="228"/>
      <c r="EL110" s="163">
        <v>0.0</v>
      </c>
      <c r="EM110" s="228"/>
      <c r="EN110" s="163"/>
      <c r="EO110" s="257">
        <f t="shared" si="23"/>
        <v>0</v>
      </c>
      <c r="EP110" s="163" t="s">
        <v>569</v>
      </c>
      <c r="EQ110" s="229">
        <v>43733.0</v>
      </c>
      <c r="ER110" s="161" t="s">
        <v>734</v>
      </c>
      <c r="ES110" s="161">
        <v>7.0</v>
      </c>
      <c r="ET110" s="161" t="s">
        <v>265</v>
      </c>
      <c r="EU110" s="161" t="s">
        <v>440</v>
      </c>
      <c r="EV110" s="230"/>
      <c r="EW110" s="230"/>
      <c r="EX110" s="230"/>
      <c r="EY110" s="230"/>
      <c r="EZ110" s="192"/>
      <c r="FA110" s="161">
        <v>23000.0</v>
      </c>
      <c r="FB110" s="230"/>
      <c r="FC110" s="230"/>
      <c r="FD110" s="192"/>
      <c r="FE110" s="161">
        <v>200.0</v>
      </c>
      <c r="FF110" s="230"/>
      <c r="FG110" s="192"/>
      <c r="FH110" s="192"/>
      <c r="FI110" s="192"/>
      <c r="FJ110" s="192"/>
      <c r="FK110" s="192"/>
      <c r="FL110" s="161">
        <v>3700.0</v>
      </c>
      <c r="FM110" s="192"/>
      <c r="FN110" s="192"/>
      <c r="FO110" s="230"/>
      <c r="FP110" s="230"/>
      <c r="FQ110" s="230"/>
      <c r="FR110" s="230"/>
    </row>
    <row r="111">
      <c r="A111" s="101" t="s">
        <v>37</v>
      </c>
      <c r="B111" s="153">
        <v>43725.0</v>
      </c>
      <c r="C111" s="220">
        <v>43734.0</v>
      </c>
      <c r="D111" s="33" t="s">
        <v>68</v>
      </c>
      <c r="E111" s="104">
        <f t="shared" si="1"/>
        <v>25</v>
      </c>
      <c r="F111" s="104">
        <f t="shared" si="2"/>
        <v>8</v>
      </c>
      <c r="G111" s="104" t="str">
        <f t="shared" si="3"/>
        <v>Lifter</v>
      </c>
      <c r="H111" s="104" t="str">
        <f t="shared" si="4"/>
        <v>Hakim</v>
      </c>
      <c r="I111" s="105" t="s">
        <v>254</v>
      </c>
      <c r="J111" s="106">
        <v>675.0</v>
      </c>
      <c r="K111" s="106">
        <v>70880.0</v>
      </c>
      <c r="L111" s="19"/>
      <c r="M111" s="19"/>
      <c r="N111" s="19"/>
      <c r="O111" s="107">
        <v>7000.0</v>
      </c>
      <c r="P111" s="107">
        <v>1500.0</v>
      </c>
      <c r="Q111" s="107">
        <v>3000.0</v>
      </c>
      <c r="R111" s="241"/>
      <c r="S111" s="109"/>
      <c r="T111" s="109"/>
      <c r="U111" s="109"/>
      <c r="V111" s="110">
        <v>700.0</v>
      </c>
      <c r="W111" s="110">
        <v>4000.0</v>
      </c>
      <c r="X111" s="110"/>
      <c r="Y111" s="109"/>
      <c r="Z111" s="109"/>
      <c r="AA111" s="109"/>
      <c r="AB111" s="109"/>
      <c r="AC111" s="109"/>
      <c r="AD111" s="110" t="s">
        <v>735</v>
      </c>
      <c r="AE111" s="110">
        <v>3280.0</v>
      </c>
      <c r="AF111" s="110" t="s">
        <v>736</v>
      </c>
      <c r="AG111" s="110">
        <v>15550.0</v>
      </c>
      <c r="AH111" s="197" t="s">
        <v>737</v>
      </c>
      <c r="AI111" s="122">
        <v>54000.0</v>
      </c>
      <c r="AJ111" s="113"/>
      <c r="AK111" s="133"/>
      <c r="AL111" s="133"/>
      <c r="AM111" s="113"/>
      <c r="AN111" s="109"/>
      <c r="AO111" s="109"/>
      <c r="AP111" s="113"/>
      <c r="AQ111" s="299" t="s">
        <v>738</v>
      </c>
      <c r="AR111" s="133"/>
      <c r="AS111" s="160">
        <v>4000.0</v>
      </c>
      <c r="AT111" s="234"/>
      <c r="AU111" s="234"/>
      <c r="AV111" s="234"/>
      <c r="AW111" s="234"/>
      <c r="AX111" s="247" t="s">
        <v>739</v>
      </c>
      <c r="AY111" s="245">
        <v>12500.0</v>
      </c>
      <c r="AZ111" s="188"/>
      <c r="BA111" s="188"/>
      <c r="BB111" s="188"/>
      <c r="BC111" s="188"/>
      <c r="BD111" s="188"/>
      <c r="BE111" s="188"/>
      <c r="BF111" s="180"/>
      <c r="BG111" s="181"/>
      <c r="BH111" s="182"/>
      <c r="BI111" s="120">
        <v>21970.0</v>
      </c>
      <c r="BJ111" s="186">
        <f>Q111+R111+T111+V111+W111+Z111+AC111+AE111+AG111+AI111+AL111+AO111+AR111+BI111+U111+X111</f>
        <v>102500</v>
      </c>
      <c r="BK111" s="122">
        <v>30000.0</v>
      </c>
      <c r="BL111" s="240">
        <v>88000.0</v>
      </c>
      <c r="BM111" s="124">
        <f t="shared" si="6"/>
        <v>93000</v>
      </c>
      <c r="BN111" s="125" t="s">
        <v>47</v>
      </c>
      <c r="BO111" s="126">
        <f t="shared" si="46"/>
        <v>118000</v>
      </c>
      <c r="BP111" s="110">
        <v>0.0</v>
      </c>
      <c r="BQ111" s="124">
        <v>34000.0</v>
      </c>
      <c r="BR111" s="125" t="s">
        <v>59</v>
      </c>
      <c r="BS111" s="126">
        <f t="shared" ref="BS111:BS259" si="60">IF(BR111="PAY",BO111+BP111,BO111)</f>
        <v>118000</v>
      </c>
      <c r="BT111" s="128">
        <f t="shared" si="10"/>
        <v>23500</v>
      </c>
      <c r="BU111" s="125" t="s">
        <v>47</v>
      </c>
      <c r="BV111" s="129">
        <f t="shared" si="11"/>
        <v>141500</v>
      </c>
      <c r="BW111" s="259"/>
      <c r="BX111" s="131">
        <f t="shared" si="12"/>
        <v>0</v>
      </c>
      <c r="BY111" s="131">
        <f t="shared" si="13"/>
        <v>5000</v>
      </c>
      <c r="BZ111" s="237">
        <v>0.0</v>
      </c>
      <c r="CA111" s="132" t="str">
        <f t="shared" si="15"/>
        <v/>
      </c>
      <c r="CB111" s="109"/>
      <c r="CC111" s="109"/>
      <c r="CD111" s="109"/>
      <c r="CE111" s="109"/>
      <c r="CF111" s="133">
        <f t="shared" si="39"/>
        <v>141500</v>
      </c>
      <c r="CG111" s="133">
        <f t="shared" si="40"/>
        <v>39000</v>
      </c>
      <c r="CH111" s="119">
        <f t="shared" si="41"/>
        <v>9000</v>
      </c>
      <c r="CI111" s="109"/>
      <c r="CJ111" s="109"/>
      <c r="CK111" s="109"/>
      <c r="CL111" s="183"/>
      <c r="CM111" s="182"/>
      <c r="CN111" s="135">
        <f t="shared" si="19"/>
        <v>155500</v>
      </c>
      <c r="CO111" s="135">
        <f t="shared" si="20"/>
        <v>198380</v>
      </c>
      <c r="CP111" s="136">
        <f t="shared" si="21"/>
        <v>-42880</v>
      </c>
      <c r="CQ111" s="137">
        <v>43725.0</v>
      </c>
      <c r="CR111" s="138" t="s">
        <v>260</v>
      </c>
      <c r="CS111" s="138">
        <v>18.0</v>
      </c>
      <c r="CT111" s="140" t="s">
        <v>68</v>
      </c>
      <c r="CU111" s="140" t="s">
        <v>721</v>
      </c>
      <c r="CV111" s="214"/>
      <c r="CW111" s="214"/>
      <c r="CX111" s="214"/>
      <c r="CY111" s="214"/>
      <c r="CZ111" s="214"/>
      <c r="DA111" s="140">
        <v>88000.0</v>
      </c>
      <c r="DB111" s="226"/>
      <c r="DC111" s="140">
        <v>93000.0</v>
      </c>
      <c r="DD111" s="226"/>
      <c r="DE111" s="226"/>
      <c r="DF111" s="214"/>
      <c r="DG111" s="226"/>
      <c r="DH111" s="226"/>
      <c r="DI111" s="226"/>
      <c r="DJ111" s="226"/>
      <c r="DK111" s="214"/>
      <c r="DL111" s="212">
        <v>5000.0</v>
      </c>
      <c r="DM111" s="214"/>
      <c r="DN111" s="277">
        <v>43506.0</v>
      </c>
      <c r="DO111" s="141">
        <f t="shared" si="58"/>
        <v>0</v>
      </c>
      <c r="DP111" s="155">
        <v>43506.0</v>
      </c>
      <c r="DQ111" s="251">
        <v>43726.0</v>
      </c>
      <c r="DR111" s="163">
        <v>6.0</v>
      </c>
      <c r="DS111" s="163">
        <v>7.0</v>
      </c>
      <c r="DT111" s="163" t="s">
        <v>283</v>
      </c>
      <c r="DU111" s="163" t="s">
        <v>732</v>
      </c>
      <c r="DV111" s="163"/>
      <c r="DW111" s="163"/>
      <c r="DX111" s="163"/>
      <c r="DY111" s="163"/>
      <c r="DZ111" s="163"/>
      <c r="EA111" s="163">
        <v>39000.0</v>
      </c>
      <c r="EB111" s="163">
        <v>34000.0</v>
      </c>
      <c r="EC111" s="163">
        <v>5000.0</v>
      </c>
      <c r="ED111" s="228"/>
      <c r="EE111" s="228"/>
      <c r="EF111" s="228"/>
      <c r="EG111" s="228"/>
      <c r="EH111" s="228"/>
      <c r="EI111" s="163" t="s">
        <v>740</v>
      </c>
      <c r="EJ111" s="228"/>
      <c r="EK111" s="228"/>
      <c r="EL111" s="163">
        <v>0.0</v>
      </c>
      <c r="EM111" s="228"/>
      <c r="EN111" s="163"/>
      <c r="EO111" s="257">
        <f t="shared" si="23"/>
        <v>0</v>
      </c>
      <c r="EP111" s="163" t="s">
        <v>569</v>
      </c>
      <c r="EQ111" s="229">
        <v>43734.0</v>
      </c>
      <c r="ER111" s="161" t="s">
        <v>741</v>
      </c>
      <c r="ES111" s="161">
        <v>8.0</v>
      </c>
      <c r="ET111" s="161" t="s">
        <v>265</v>
      </c>
      <c r="EU111" s="161" t="s">
        <v>440</v>
      </c>
      <c r="EV111" s="230"/>
      <c r="EW111" s="230"/>
      <c r="EX111" s="230"/>
      <c r="EY111" s="230"/>
      <c r="EZ111" s="161">
        <v>23500.0</v>
      </c>
      <c r="FA111" s="161">
        <v>23500.0</v>
      </c>
      <c r="FB111" s="230"/>
      <c r="FC111" s="230"/>
      <c r="FD111" s="192"/>
      <c r="FE111" s="192"/>
      <c r="FF111" s="230"/>
      <c r="FG111" s="161" t="s">
        <v>273</v>
      </c>
      <c r="FH111" s="192"/>
      <c r="FI111" s="192"/>
      <c r="FJ111" s="192"/>
      <c r="FK111" s="192"/>
      <c r="FL111" s="192"/>
      <c r="FM111" s="192"/>
      <c r="FN111" s="192"/>
      <c r="FO111" s="230"/>
      <c r="FP111" s="230"/>
      <c r="FQ111" s="230"/>
      <c r="FR111" s="230"/>
    </row>
    <row r="112">
      <c r="A112" s="101" t="s">
        <v>444</v>
      </c>
      <c r="B112" s="220">
        <v>43725.0</v>
      </c>
      <c r="C112" s="290">
        <v>43733.0</v>
      </c>
      <c r="D112" s="33" t="s">
        <v>68</v>
      </c>
      <c r="E112" s="104">
        <f t="shared" si="1"/>
        <v>20</v>
      </c>
      <c r="F112" s="104">
        <f t="shared" si="2"/>
        <v>11.5</v>
      </c>
      <c r="G112" s="104" t="str">
        <f t="shared" si="3"/>
        <v>Milk</v>
      </c>
      <c r="H112" s="104" t="str">
        <f t="shared" si="4"/>
        <v>Asif</v>
      </c>
      <c r="I112" s="105" t="s">
        <v>254</v>
      </c>
      <c r="J112" s="106">
        <v>614.0</v>
      </c>
      <c r="K112" s="106">
        <v>64470.0</v>
      </c>
      <c r="L112" s="104"/>
      <c r="M112" s="104"/>
      <c r="N112" s="104"/>
      <c r="O112" s="107">
        <v>7000.0</v>
      </c>
      <c r="P112" s="107">
        <v>1500.0</v>
      </c>
      <c r="Q112" s="107">
        <v>3000.0</v>
      </c>
      <c r="R112" s="148">
        <v>117000.0</v>
      </c>
      <c r="S112" s="109"/>
      <c r="T112" s="109"/>
      <c r="U112" s="109"/>
      <c r="V112" s="110">
        <v>480.0</v>
      </c>
      <c r="W112" s="110">
        <v>3800.0</v>
      </c>
      <c r="X112" s="109"/>
      <c r="Y112" s="110" t="s">
        <v>255</v>
      </c>
      <c r="Z112" s="110">
        <v>500.0</v>
      </c>
      <c r="AA112" s="110">
        <v>500.0</v>
      </c>
      <c r="AB112" s="110" t="s">
        <v>742</v>
      </c>
      <c r="AC112" s="110">
        <v>1300.0</v>
      </c>
      <c r="AD112" s="109"/>
      <c r="AE112" s="109"/>
      <c r="AF112" s="109"/>
      <c r="AG112" s="109"/>
      <c r="AH112" s="133"/>
      <c r="AI112" s="133"/>
      <c r="AJ112" s="113"/>
      <c r="AK112" s="197" t="s">
        <v>743</v>
      </c>
      <c r="AL112" s="197">
        <v>2000.0</v>
      </c>
      <c r="AM112" s="113"/>
      <c r="AN112" s="109"/>
      <c r="AO112" s="109"/>
      <c r="AP112" s="113"/>
      <c r="AQ112" s="133"/>
      <c r="AR112" s="133"/>
      <c r="AS112" s="113"/>
      <c r="AT112" s="234"/>
      <c r="AU112" s="234"/>
      <c r="AV112" s="234"/>
      <c r="AW112" s="234"/>
      <c r="AX112" s="234"/>
      <c r="AY112" s="188"/>
      <c r="AZ112" s="188"/>
      <c r="BA112" s="188"/>
      <c r="BB112" s="188"/>
      <c r="BC112" s="188"/>
      <c r="BD112" s="188"/>
      <c r="BE112" s="188"/>
      <c r="BF112" s="180"/>
      <c r="BG112" s="181"/>
      <c r="BH112" s="182"/>
      <c r="BI112" s="120">
        <v>18920.0</v>
      </c>
      <c r="BJ112" s="121">
        <f>Q112+R112+T112+V112+W112+Z112+AC112+AE112+AG112+AI112+AL112+AO112+AR112+BI112+U112+S112+T112</f>
        <v>147000</v>
      </c>
      <c r="BK112" s="122">
        <v>30000.0</v>
      </c>
      <c r="BL112" s="240">
        <v>137000.0</v>
      </c>
      <c r="BM112" s="124">
        <f t="shared" si="6"/>
        <v>125000</v>
      </c>
      <c r="BN112" s="125" t="s">
        <v>47</v>
      </c>
      <c r="BO112" s="126">
        <f t="shared" si="46"/>
        <v>167000</v>
      </c>
      <c r="BP112" s="109"/>
      <c r="BQ112" s="127" t="str">
        <f t="shared" ref="BQ112:BQ114" si="61">EB112</f>
        <v/>
      </c>
      <c r="BR112" s="125"/>
      <c r="BS112" s="126">
        <f t="shared" si="60"/>
        <v>167000</v>
      </c>
      <c r="BT112" s="128">
        <f t="shared" si="10"/>
        <v>21000</v>
      </c>
      <c r="BU112" s="125" t="s">
        <v>59</v>
      </c>
      <c r="BV112" s="129">
        <f t="shared" si="11"/>
        <v>167000</v>
      </c>
      <c r="BW112" s="235"/>
      <c r="BX112" s="131">
        <f t="shared" si="12"/>
        <v>0</v>
      </c>
      <c r="BY112" s="131">
        <f t="shared" si="13"/>
        <v>0</v>
      </c>
      <c r="BZ112" s="131" t="str">
        <f>FK112</f>
        <v/>
      </c>
      <c r="CA112" s="132" t="str">
        <f t="shared" si="15"/>
        <v/>
      </c>
      <c r="CB112" s="109"/>
      <c r="CC112" s="109"/>
      <c r="CD112" s="109"/>
      <c r="CE112" s="109"/>
      <c r="CF112" s="133">
        <f t="shared" si="39"/>
        <v>167000</v>
      </c>
      <c r="CG112" s="133">
        <f t="shared" si="40"/>
        <v>20000</v>
      </c>
      <c r="CH112" s="119">
        <f t="shared" si="41"/>
        <v>-10000</v>
      </c>
      <c r="CI112" s="109"/>
      <c r="CJ112" s="109"/>
      <c r="CK112" s="109"/>
      <c r="CL112" s="183"/>
      <c r="CM112" s="182"/>
      <c r="CN112" s="135">
        <f t="shared" si="19"/>
        <v>146000</v>
      </c>
      <c r="CO112" s="135">
        <f t="shared" si="20"/>
        <v>101670</v>
      </c>
      <c r="CP112" s="136">
        <f t="shared" si="21"/>
        <v>44330</v>
      </c>
      <c r="CQ112" s="137">
        <v>43725.0</v>
      </c>
      <c r="CR112" s="138" t="s">
        <v>260</v>
      </c>
      <c r="CS112" s="138">
        <v>20.0</v>
      </c>
      <c r="CT112" s="140" t="s">
        <v>68</v>
      </c>
      <c r="CU112" s="140" t="s">
        <v>270</v>
      </c>
      <c r="CV112" s="214"/>
      <c r="CW112" s="214"/>
      <c r="CX112" s="214"/>
      <c r="CY112" s="214"/>
      <c r="CZ112" s="214"/>
      <c r="DA112" s="140">
        <v>137000.0</v>
      </c>
      <c r="DB112" s="226"/>
      <c r="DC112" s="140">
        <v>125000.0</v>
      </c>
      <c r="DD112" s="226"/>
      <c r="DE112" s="226"/>
      <c r="DF112" s="214"/>
      <c r="DG112" s="226"/>
      <c r="DH112" s="226"/>
      <c r="DI112" s="226"/>
      <c r="DJ112" s="226"/>
      <c r="DK112" s="214"/>
      <c r="DL112" s="214"/>
      <c r="DM112" s="214"/>
      <c r="DN112" s="214"/>
      <c r="DO112" s="141">
        <f t="shared" si="58"/>
        <v>-12000</v>
      </c>
      <c r="DP112" s="162"/>
      <c r="DQ112" s="238"/>
      <c r="DR112" s="228"/>
      <c r="DS112" s="228"/>
      <c r="DT112" s="228"/>
      <c r="DU112" s="228"/>
      <c r="DV112" s="228"/>
      <c r="DW112" s="228"/>
      <c r="DX112" s="228"/>
      <c r="DY112" s="228"/>
      <c r="DZ112" s="228"/>
      <c r="EA112" s="228"/>
      <c r="EB112" s="228"/>
      <c r="EC112" s="228"/>
      <c r="ED112" s="228"/>
      <c r="EE112" s="228"/>
      <c r="EF112" s="228"/>
      <c r="EG112" s="228"/>
      <c r="EH112" s="228"/>
      <c r="EI112" s="228"/>
      <c r="EJ112" s="228"/>
      <c r="EK112" s="228"/>
      <c r="EL112" s="163">
        <v>0.0</v>
      </c>
      <c r="EM112" s="228"/>
      <c r="EN112" s="228"/>
      <c r="EO112" s="257">
        <f t="shared" si="23"/>
        <v>0</v>
      </c>
      <c r="EP112" s="228"/>
      <c r="EQ112" s="229">
        <v>43732.0</v>
      </c>
      <c r="ER112" s="161" t="s">
        <v>264</v>
      </c>
      <c r="ES112" s="161">
        <v>11.5</v>
      </c>
      <c r="ET112" s="161" t="s">
        <v>265</v>
      </c>
      <c r="EU112" s="161" t="s">
        <v>315</v>
      </c>
      <c r="EV112" s="239"/>
      <c r="EW112" s="239"/>
      <c r="EX112" s="239"/>
      <c r="EY112" s="239"/>
      <c r="EZ112" s="192"/>
      <c r="FA112" s="161">
        <v>21000.0</v>
      </c>
      <c r="FB112" s="239"/>
      <c r="FC112" s="239"/>
      <c r="FD112" s="192"/>
      <c r="FE112" s="192"/>
      <c r="FF112" s="239"/>
      <c r="FG112" s="192"/>
      <c r="FH112" s="192"/>
      <c r="FI112" s="192"/>
      <c r="FJ112" s="192"/>
      <c r="FK112" s="192"/>
      <c r="FL112" s="192"/>
      <c r="FM112" s="192"/>
      <c r="FN112" s="192"/>
      <c r="FO112" s="239"/>
      <c r="FP112" s="239"/>
      <c r="FQ112" s="239"/>
      <c r="FR112" s="239"/>
    </row>
    <row r="113">
      <c r="A113" s="101" t="s">
        <v>424</v>
      </c>
      <c r="B113" s="153">
        <v>43725.0</v>
      </c>
      <c r="C113" s="220">
        <v>43734.0</v>
      </c>
      <c r="D113" s="33" t="s">
        <v>57</v>
      </c>
      <c r="E113" s="104">
        <f t="shared" si="1"/>
        <v>35</v>
      </c>
      <c r="F113" s="104">
        <f t="shared" si="2"/>
        <v>17.5</v>
      </c>
      <c r="G113" s="104" t="str">
        <f t="shared" si="3"/>
        <v>Rice</v>
      </c>
      <c r="H113" s="104" t="str">
        <f t="shared" si="4"/>
        <v>Gujranawala Broker</v>
      </c>
      <c r="I113" s="105" t="s">
        <v>254</v>
      </c>
      <c r="J113" s="106">
        <v>684.0</v>
      </c>
      <c r="K113" s="106">
        <v>71820.0</v>
      </c>
      <c r="L113" s="19"/>
      <c r="M113" s="19"/>
      <c r="N113" s="19"/>
      <c r="O113" s="107">
        <v>7000.0</v>
      </c>
      <c r="P113" s="107">
        <v>1500.0</v>
      </c>
      <c r="Q113" s="107">
        <v>3000.0</v>
      </c>
      <c r="R113" s="148">
        <v>180000.0</v>
      </c>
      <c r="S113" s="109"/>
      <c r="T113" s="109"/>
      <c r="U113" s="109"/>
      <c r="V113" s="109"/>
      <c r="W113" s="110">
        <v>4400.0</v>
      </c>
      <c r="X113" s="110"/>
      <c r="Y113" s="110" t="s">
        <v>744</v>
      </c>
      <c r="Z113" s="110">
        <v>1350.0</v>
      </c>
      <c r="AA113" s="110">
        <v>1350.0</v>
      </c>
      <c r="AB113" s="110" t="s">
        <v>745</v>
      </c>
      <c r="AC113" s="110">
        <v>5000.0</v>
      </c>
      <c r="AD113" s="110" t="s">
        <v>746</v>
      </c>
      <c r="AE113" s="110">
        <v>3200.0</v>
      </c>
      <c r="AF113" s="110" t="s">
        <v>323</v>
      </c>
      <c r="AG113" s="110">
        <v>500.0</v>
      </c>
      <c r="AH113" s="133"/>
      <c r="AI113" s="133"/>
      <c r="AJ113" s="113"/>
      <c r="AK113" s="133"/>
      <c r="AL113" s="133"/>
      <c r="AM113" s="113"/>
      <c r="AN113" s="109"/>
      <c r="AO113" s="109"/>
      <c r="AP113" s="113"/>
      <c r="AQ113" s="133"/>
      <c r="AR113" s="133"/>
      <c r="AS113" s="113"/>
      <c r="AT113" s="255">
        <v>43808.0</v>
      </c>
      <c r="AU113" s="247">
        <v>7500.0</v>
      </c>
      <c r="AV113" s="234"/>
      <c r="AW113" s="234"/>
      <c r="AX113" s="234"/>
      <c r="AY113" s="188"/>
      <c r="AZ113" s="188"/>
      <c r="BA113" s="188"/>
      <c r="BB113" s="188"/>
      <c r="BC113" s="188"/>
      <c r="BD113" s="188"/>
      <c r="BE113" s="188"/>
      <c r="BF113" s="180"/>
      <c r="BG113" s="181"/>
      <c r="BH113" s="182"/>
      <c r="BI113" s="120">
        <v>22850.0</v>
      </c>
      <c r="BJ113" s="121">
        <f>Q113+R113+T113+V113+W113+Z113+AC113+AE113+AG113+AI113+AL113+AO113+AR113+BI113+X113+S113</f>
        <v>220300</v>
      </c>
      <c r="BK113" s="122">
        <v>30000.0</v>
      </c>
      <c r="BL113" s="240">
        <v>164000.0</v>
      </c>
      <c r="BM113" s="124">
        <f t="shared" si="6"/>
        <v>145000</v>
      </c>
      <c r="BN113" s="125" t="s">
        <v>47</v>
      </c>
      <c r="BO113" s="126">
        <f t="shared" si="46"/>
        <v>194000</v>
      </c>
      <c r="BP113" s="110">
        <v>45800.0</v>
      </c>
      <c r="BQ113" s="127">
        <f t="shared" si="61"/>
        <v>30000</v>
      </c>
      <c r="BR113" s="125" t="s">
        <v>47</v>
      </c>
      <c r="BS113" s="126">
        <f t="shared" si="60"/>
        <v>239800</v>
      </c>
      <c r="BT113" s="128">
        <f t="shared" si="10"/>
        <v>34000</v>
      </c>
      <c r="BU113" s="125" t="s">
        <v>47</v>
      </c>
      <c r="BV113" s="129">
        <f t="shared" si="11"/>
        <v>273800</v>
      </c>
      <c r="BW113" s="235"/>
      <c r="BX113" s="131">
        <f t="shared" si="12"/>
        <v>0</v>
      </c>
      <c r="BY113" s="131">
        <f t="shared" si="13"/>
        <v>3000</v>
      </c>
      <c r="BZ113" s="237">
        <v>0.0</v>
      </c>
      <c r="CA113" s="132" t="str">
        <f t="shared" si="15"/>
        <v/>
      </c>
      <c r="CB113" s="109"/>
      <c r="CC113" s="109"/>
      <c r="CD113" s="109"/>
      <c r="CE113" s="109"/>
      <c r="CF113" s="133">
        <f t="shared" si="39"/>
        <v>273800</v>
      </c>
      <c r="CG113" s="133">
        <f t="shared" si="40"/>
        <v>53500</v>
      </c>
      <c r="CH113" s="119">
        <f t="shared" si="41"/>
        <v>23500</v>
      </c>
      <c r="CI113" s="109"/>
      <c r="CJ113" s="109"/>
      <c r="CK113" s="109"/>
      <c r="CL113" s="183"/>
      <c r="CM113" s="182"/>
      <c r="CN113" s="135">
        <f t="shared" si="19"/>
        <v>212000</v>
      </c>
      <c r="CO113" s="135">
        <f t="shared" si="20"/>
        <v>115620</v>
      </c>
      <c r="CP113" s="136">
        <f t="shared" si="21"/>
        <v>96380</v>
      </c>
      <c r="CQ113" s="137">
        <v>43726.0</v>
      </c>
      <c r="CR113" s="138" t="s">
        <v>260</v>
      </c>
      <c r="CS113" s="138">
        <v>30.0</v>
      </c>
      <c r="CT113" s="140" t="s">
        <v>57</v>
      </c>
      <c r="CU113" s="140" t="s">
        <v>370</v>
      </c>
      <c r="CV113" s="214"/>
      <c r="CW113" s="214"/>
      <c r="CX113" s="214"/>
      <c r="CY113" s="214"/>
      <c r="CZ113" s="214"/>
      <c r="DA113" s="140">
        <v>164000.0</v>
      </c>
      <c r="DB113" s="300"/>
      <c r="DC113" s="140">
        <v>145000.0</v>
      </c>
      <c r="DD113" s="226"/>
      <c r="DE113" s="140">
        <v>19000.0</v>
      </c>
      <c r="DF113" s="214"/>
      <c r="DG113" s="226"/>
      <c r="DH113" s="226"/>
      <c r="DI113" s="226"/>
      <c r="DJ113" s="226"/>
      <c r="DK113" s="214"/>
      <c r="DL113" s="214"/>
      <c r="DM113" s="212"/>
      <c r="DN113" s="214"/>
      <c r="DO113" s="141">
        <f t="shared" si="58"/>
        <v>0</v>
      </c>
      <c r="DP113" s="155">
        <v>43506.0</v>
      </c>
      <c r="DQ113" s="251">
        <v>43726.0</v>
      </c>
      <c r="DR113" s="163">
        <v>5.0</v>
      </c>
      <c r="DS113" s="163">
        <v>5.0</v>
      </c>
      <c r="DT113" s="163" t="s">
        <v>283</v>
      </c>
      <c r="DU113" s="163" t="s">
        <v>330</v>
      </c>
      <c r="DV113" s="163"/>
      <c r="DW113" s="163"/>
      <c r="DX113" s="163"/>
      <c r="DY113" s="163"/>
      <c r="DZ113" s="163"/>
      <c r="EA113" s="163">
        <v>45800.0</v>
      </c>
      <c r="EB113" s="163">
        <v>30000.0</v>
      </c>
      <c r="EC113" s="163">
        <v>3000.0</v>
      </c>
      <c r="ED113" s="163">
        <v>5000.0</v>
      </c>
      <c r="EE113" s="228"/>
      <c r="EF113" s="163">
        <v>7800.0</v>
      </c>
      <c r="EG113" s="163" t="s">
        <v>553</v>
      </c>
      <c r="EH113" s="228"/>
      <c r="EI113" s="228"/>
      <c r="EJ113" s="228"/>
      <c r="EK113" s="228"/>
      <c r="EL113" s="163">
        <v>0.0</v>
      </c>
      <c r="EM113" s="228"/>
      <c r="EN113" s="163"/>
      <c r="EO113" s="257">
        <f t="shared" si="23"/>
        <v>0</v>
      </c>
      <c r="EP113" s="163" t="s">
        <v>553</v>
      </c>
      <c r="EQ113" s="229">
        <v>43734.0</v>
      </c>
      <c r="ER113" s="161" t="s">
        <v>747</v>
      </c>
      <c r="ES113" s="161">
        <v>17.5</v>
      </c>
      <c r="ET113" s="161" t="s">
        <v>265</v>
      </c>
      <c r="EU113" s="161" t="s">
        <v>293</v>
      </c>
      <c r="EV113" s="239"/>
      <c r="EW113" s="239"/>
      <c r="EX113" s="239"/>
      <c r="EY113" s="239"/>
      <c r="EZ113" s="161">
        <v>34000.0</v>
      </c>
      <c r="FA113" s="161">
        <v>34000.0</v>
      </c>
      <c r="FB113" s="239"/>
      <c r="FC113" s="239"/>
      <c r="FD113" s="192"/>
      <c r="FE113" s="192"/>
      <c r="FF113" s="239"/>
      <c r="FG113" s="161" t="s">
        <v>273</v>
      </c>
      <c r="FH113" s="192"/>
      <c r="FI113" s="192"/>
      <c r="FJ113" s="192"/>
      <c r="FK113" s="192"/>
      <c r="FL113" s="192"/>
      <c r="FM113" s="192"/>
      <c r="FN113" s="192"/>
      <c r="FO113" s="239"/>
      <c r="FP113" s="239"/>
      <c r="FQ113" s="239"/>
      <c r="FR113" s="239"/>
    </row>
    <row r="114">
      <c r="A114" s="101" t="s">
        <v>38</v>
      </c>
      <c r="B114" s="153">
        <v>43725.0</v>
      </c>
      <c r="C114" s="220">
        <v>43734.0</v>
      </c>
      <c r="D114" s="33" t="s">
        <v>83</v>
      </c>
      <c r="E114" s="104">
        <f t="shared" si="1"/>
        <v>30</v>
      </c>
      <c r="F114" s="104">
        <f t="shared" si="2"/>
        <v>12</v>
      </c>
      <c r="G114" s="104" t="str">
        <f t="shared" si="3"/>
        <v>Milk</v>
      </c>
      <c r="H114" s="104" t="str">
        <f t="shared" si="4"/>
        <v>Asif</v>
      </c>
      <c r="I114" s="105" t="s">
        <v>254</v>
      </c>
      <c r="J114" s="106">
        <v>538.0</v>
      </c>
      <c r="K114" s="106">
        <v>56490.0</v>
      </c>
      <c r="L114" s="19"/>
      <c r="M114" s="19"/>
      <c r="N114" s="19"/>
      <c r="O114" s="107">
        <v>7000.0</v>
      </c>
      <c r="P114" s="107">
        <v>1500.0</v>
      </c>
      <c r="Q114" s="107">
        <v>3000.0</v>
      </c>
      <c r="R114" s="241"/>
      <c r="S114" s="109"/>
      <c r="T114" s="109"/>
      <c r="U114" s="109"/>
      <c r="V114" s="110">
        <v>1250.0</v>
      </c>
      <c r="W114" s="110">
        <v>4000.0</v>
      </c>
      <c r="X114" s="110">
        <v>500.0</v>
      </c>
      <c r="Y114" s="110" t="s">
        <v>748</v>
      </c>
      <c r="Z114" s="110">
        <v>500.0</v>
      </c>
      <c r="AA114" s="110">
        <v>500.0</v>
      </c>
      <c r="AB114" s="109"/>
      <c r="AC114" s="109"/>
      <c r="AD114" s="110" t="s">
        <v>749</v>
      </c>
      <c r="AE114" s="110">
        <v>2000.0</v>
      </c>
      <c r="AF114" s="109"/>
      <c r="AG114" s="109"/>
      <c r="AH114" s="133"/>
      <c r="AI114" s="133"/>
      <c r="AJ114" s="113"/>
      <c r="AK114" s="133"/>
      <c r="AL114" s="133"/>
      <c r="AM114" s="113"/>
      <c r="AN114" s="110"/>
      <c r="AO114" s="110"/>
      <c r="AP114" s="113"/>
      <c r="AQ114" s="133"/>
      <c r="AR114" s="133"/>
      <c r="AS114" s="113"/>
      <c r="AT114" s="234"/>
      <c r="AU114" s="234"/>
      <c r="AV114" s="234"/>
      <c r="AW114" s="234"/>
      <c r="AX114" s="234"/>
      <c r="AY114" s="188"/>
      <c r="AZ114" s="188"/>
      <c r="BA114" s="188"/>
      <c r="BB114" s="188"/>
      <c r="BC114" s="188"/>
      <c r="BD114" s="188"/>
      <c r="BE114" s="188"/>
      <c r="BF114" s="180"/>
      <c r="BG114" s="181"/>
      <c r="BH114" s="182"/>
      <c r="BI114" s="120">
        <v>21250.0</v>
      </c>
      <c r="BJ114" s="186">
        <f>Q114+R114+T114+V114+W114+Z114+AC114+AE114+AG114+AI114+AL114+AO114+AR114+BI114+U114+X114</f>
        <v>32500</v>
      </c>
      <c r="BK114" s="122">
        <v>30000.0</v>
      </c>
      <c r="BL114" s="235"/>
      <c r="BM114" s="124">
        <f t="shared" si="6"/>
        <v>150000</v>
      </c>
      <c r="BN114" s="125" t="s">
        <v>59</v>
      </c>
      <c r="BO114" s="126">
        <f t="shared" si="46"/>
        <v>30000</v>
      </c>
      <c r="BP114" s="119"/>
      <c r="BQ114" s="127" t="str">
        <f t="shared" si="61"/>
        <v/>
      </c>
      <c r="BR114" s="125" t="s">
        <v>47</v>
      </c>
      <c r="BS114" s="126">
        <f t="shared" si="60"/>
        <v>30000</v>
      </c>
      <c r="BT114" s="128">
        <f t="shared" si="10"/>
        <v>19500</v>
      </c>
      <c r="BU114" s="125" t="s">
        <v>59</v>
      </c>
      <c r="BV114" s="129">
        <f t="shared" si="11"/>
        <v>30000</v>
      </c>
      <c r="BW114" s="236">
        <v>36500.0</v>
      </c>
      <c r="BX114" s="131">
        <f t="shared" si="12"/>
        <v>0</v>
      </c>
      <c r="BY114" s="131">
        <f t="shared" si="13"/>
        <v>0</v>
      </c>
      <c r="BZ114" s="237" t="str">
        <f>FK114</f>
        <v/>
      </c>
      <c r="CA114" s="132" t="str">
        <f t="shared" si="15"/>
        <v/>
      </c>
      <c r="CB114" s="119"/>
      <c r="CC114" s="119"/>
      <c r="CD114" s="119"/>
      <c r="CE114" s="119"/>
      <c r="CF114" s="133">
        <f t="shared" si="39"/>
        <v>66500</v>
      </c>
      <c r="CG114" s="133">
        <f t="shared" si="40"/>
        <v>34000</v>
      </c>
      <c r="CH114" s="119">
        <f t="shared" si="41"/>
        <v>4000</v>
      </c>
      <c r="CI114" s="109"/>
      <c r="CJ114" s="109"/>
      <c r="CK114" s="109"/>
      <c r="CL114" s="183"/>
      <c r="CM114" s="182"/>
      <c r="CN114" s="135">
        <f t="shared" si="19"/>
        <v>169500</v>
      </c>
      <c r="CO114" s="135">
        <f t="shared" si="20"/>
        <v>97490</v>
      </c>
      <c r="CP114" s="136">
        <f t="shared" si="21"/>
        <v>72010</v>
      </c>
      <c r="CQ114" s="137">
        <v>43726.0</v>
      </c>
      <c r="CR114" s="138" t="s">
        <v>260</v>
      </c>
      <c r="CS114" s="138">
        <v>30.0</v>
      </c>
      <c r="CT114" s="301" t="s">
        <v>68</v>
      </c>
      <c r="CU114" s="291" t="s">
        <v>701</v>
      </c>
      <c r="CV114" s="302"/>
      <c r="CW114" s="301">
        <v>144000.0</v>
      </c>
      <c r="CX114" s="302"/>
      <c r="CY114" s="302"/>
      <c r="CZ114" s="301" t="s">
        <v>702</v>
      </c>
      <c r="DA114" s="140">
        <v>144000.0</v>
      </c>
      <c r="DB114" s="140"/>
      <c r="DC114" s="140">
        <v>150000.0</v>
      </c>
      <c r="DD114" s="226"/>
      <c r="DE114" s="226"/>
      <c r="DF114" s="302"/>
      <c r="DG114" s="226"/>
      <c r="DH114" s="226"/>
      <c r="DI114" s="226"/>
      <c r="DJ114" s="226"/>
      <c r="DK114" s="302"/>
      <c r="DL114" s="301">
        <v>5000.0</v>
      </c>
      <c r="DM114" s="302"/>
      <c r="DN114" s="302"/>
      <c r="DO114" s="141">
        <f t="shared" si="58"/>
        <v>1000</v>
      </c>
      <c r="DP114" s="155">
        <v>43687.0</v>
      </c>
      <c r="DQ114" s="238"/>
      <c r="DR114" s="228"/>
      <c r="DS114" s="228"/>
      <c r="DT114" s="228"/>
      <c r="DU114" s="228"/>
      <c r="DV114" s="228"/>
      <c r="DW114" s="228"/>
      <c r="DX114" s="228"/>
      <c r="DY114" s="228"/>
      <c r="DZ114" s="228"/>
      <c r="EA114" s="228"/>
      <c r="EB114" s="228"/>
      <c r="EC114" s="228"/>
      <c r="ED114" s="228"/>
      <c r="EE114" s="228"/>
      <c r="EF114" s="228"/>
      <c r="EG114" s="228"/>
      <c r="EH114" s="228"/>
      <c r="EI114" s="228"/>
      <c r="EJ114" s="228"/>
      <c r="EK114" s="228"/>
      <c r="EL114" s="163">
        <v>0.0</v>
      </c>
      <c r="EM114" s="228"/>
      <c r="EN114" s="228"/>
      <c r="EO114" s="257">
        <f t="shared" si="23"/>
        <v>0</v>
      </c>
      <c r="EP114" s="228"/>
      <c r="EQ114" s="229">
        <v>43734.0</v>
      </c>
      <c r="ER114" s="161" t="s">
        <v>264</v>
      </c>
      <c r="ES114" s="161">
        <v>12.0</v>
      </c>
      <c r="ET114" s="161" t="s">
        <v>265</v>
      </c>
      <c r="EU114" s="161" t="s">
        <v>315</v>
      </c>
      <c r="EV114" s="303"/>
      <c r="EW114" s="303"/>
      <c r="EX114" s="303"/>
      <c r="EY114" s="303"/>
      <c r="EZ114" s="192"/>
      <c r="FA114" s="161">
        <v>19500.0</v>
      </c>
      <c r="FB114" s="38"/>
      <c r="FC114" s="38"/>
      <c r="FD114" s="192"/>
      <c r="FE114" s="192"/>
      <c r="FF114" s="38"/>
      <c r="FG114" s="161" t="s">
        <v>59</v>
      </c>
      <c r="FH114" s="192"/>
      <c r="FI114" s="192"/>
      <c r="FJ114" s="192"/>
      <c r="FK114" s="192"/>
      <c r="FL114" s="192"/>
      <c r="FM114" s="192"/>
      <c r="FN114" s="192"/>
      <c r="FO114" s="38"/>
      <c r="FP114" s="38"/>
      <c r="FQ114" s="38"/>
      <c r="FR114" s="38"/>
    </row>
    <row r="115">
      <c r="A115" s="101" t="s">
        <v>30</v>
      </c>
      <c r="B115" s="153">
        <v>43726.0</v>
      </c>
      <c r="C115" s="220">
        <v>43733.0</v>
      </c>
      <c r="D115" s="33" t="s">
        <v>57</v>
      </c>
      <c r="E115" s="104">
        <f t="shared" si="1"/>
        <v>38</v>
      </c>
      <c r="F115" s="104">
        <f t="shared" si="2"/>
        <v>12</v>
      </c>
      <c r="G115" s="104" t="str">
        <f t="shared" si="3"/>
        <v>Fans</v>
      </c>
      <c r="H115" s="104" t="str">
        <f t="shared" si="4"/>
        <v>Gujranawala Broker</v>
      </c>
      <c r="I115" s="105" t="s">
        <v>254</v>
      </c>
      <c r="J115" s="106">
        <v>451.0</v>
      </c>
      <c r="K115" s="106">
        <v>47360.0</v>
      </c>
      <c r="L115" s="19"/>
      <c r="M115" s="19"/>
      <c r="N115" s="19"/>
      <c r="O115" s="107">
        <v>7000.0</v>
      </c>
      <c r="P115" s="107">
        <v>1500.0</v>
      </c>
      <c r="Q115" s="107">
        <v>3000.0</v>
      </c>
      <c r="R115" s="148">
        <v>120000.0</v>
      </c>
      <c r="S115" s="109"/>
      <c r="T115" s="109"/>
      <c r="U115" s="109"/>
      <c r="V115" s="110">
        <v>1800.0</v>
      </c>
      <c r="W115" s="110">
        <v>4000.0</v>
      </c>
      <c r="X115" s="110"/>
      <c r="Y115" s="110" t="s">
        <v>342</v>
      </c>
      <c r="Z115" s="110">
        <v>1000.0</v>
      </c>
      <c r="AA115" s="110">
        <v>500.0</v>
      </c>
      <c r="AB115" s="110" t="s">
        <v>750</v>
      </c>
      <c r="AC115" s="110">
        <v>18500.0</v>
      </c>
      <c r="AD115" s="110" t="s">
        <v>751</v>
      </c>
      <c r="AE115" s="110">
        <v>200.0</v>
      </c>
      <c r="AF115" s="109"/>
      <c r="AG115" s="109"/>
      <c r="AH115" s="299" t="s">
        <v>752</v>
      </c>
      <c r="AI115" s="133"/>
      <c r="AJ115" s="160">
        <v>14000.0</v>
      </c>
      <c r="AK115" s="133"/>
      <c r="AL115" s="133"/>
      <c r="AM115" s="113"/>
      <c r="AN115" s="110" t="s">
        <v>753</v>
      </c>
      <c r="AO115" s="110">
        <v>400.0</v>
      </c>
      <c r="AP115" s="113"/>
      <c r="AQ115" s="133"/>
      <c r="AR115" s="133"/>
      <c r="AS115" s="113"/>
      <c r="AT115" s="234"/>
      <c r="AU115" s="234"/>
      <c r="AV115" s="234"/>
      <c r="AW115" s="234"/>
      <c r="AX115" s="234"/>
      <c r="AY115" s="188"/>
      <c r="AZ115" s="188"/>
      <c r="BA115" s="188"/>
      <c r="BB115" s="188"/>
      <c r="BC115" s="188"/>
      <c r="BD115" s="188"/>
      <c r="BE115" s="188"/>
      <c r="BF115" s="180"/>
      <c r="BG115" s="181"/>
      <c r="BH115" s="182"/>
      <c r="BI115" s="120">
        <v>20380.0</v>
      </c>
      <c r="BJ115" s="121">
        <f t="shared" ref="BJ115:BJ116" si="62">Q115+R115+T115+V115+W115+Z115+AC115+AE115+AG115+AI115+AL115+AO115+AR115+BI115+X115+U115+S115</f>
        <v>169280</v>
      </c>
      <c r="BK115" s="122">
        <v>30000.0</v>
      </c>
      <c r="BL115" s="240">
        <v>164000.0</v>
      </c>
      <c r="BM115" s="124">
        <f t="shared" si="6"/>
        <v>145000</v>
      </c>
      <c r="BN115" s="125" t="s">
        <v>47</v>
      </c>
      <c r="BO115" s="126">
        <f t="shared" si="46"/>
        <v>194000</v>
      </c>
      <c r="BP115" s="110">
        <v>11280.0</v>
      </c>
      <c r="BQ115" s="124">
        <v>40000.0</v>
      </c>
      <c r="BR115" s="110" t="s">
        <v>47</v>
      </c>
      <c r="BS115" s="126">
        <f t="shared" si="60"/>
        <v>205280</v>
      </c>
      <c r="BT115" s="128">
        <f t="shared" si="10"/>
        <v>27000</v>
      </c>
      <c r="BU115" s="125" t="s">
        <v>47</v>
      </c>
      <c r="BV115" s="129">
        <f t="shared" si="11"/>
        <v>232280</v>
      </c>
      <c r="BW115" s="235"/>
      <c r="BX115" s="131">
        <f t="shared" si="12"/>
        <v>0</v>
      </c>
      <c r="BY115" s="131">
        <f t="shared" si="13"/>
        <v>0</v>
      </c>
      <c r="BZ115" s="237">
        <v>0.0</v>
      </c>
      <c r="CA115" s="132" t="str">
        <f t="shared" si="15"/>
        <v/>
      </c>
      <c r="CB115" s="109"/>
      <c r="CC115" s="109"/>
      <c r="CD115" s="109"/>
      <c r="CE115" s="109"/>
      <c r="CF115" s="133">
        <f t="shared" si="39"/>
        <v>232280</v>
      </c>
      <c r="CG115" s="133">
        <f t="shared" si="40"/>
        <v>63000</v>
      </c>
      <c r="CH115" s="119">
        <f t="shared" si="41"/>
        <v>33000</v>
      </c>
      <c r="CI115" s="109"/>
      <c r="CJ115" s="109"/>
      <c r="CK115" s="109"/>
      <c r="CL115" s="183"/>
      <c r="CM115" s="182"/>
      <c r="CN115" s="135">
        <f t="shared" si="19"/>
        <v>212000</v>
      </c>
      <c r="CO115" s="135">
        <f t="shared" si="20"/>
        <v>100140</v>
      </c>
      <c r="CP115" s="136">
        <f t="shared" si="21"/>
        <v>111860</v>
      </c>
      <c r="CQ115" s="137">
        <v>43726.0</v>
      </c>
      <c r="CR115" s="138" t="s">
        <v>260</v>
      </c>
      <c r="CS115" s="138">
        <v>30.0</v>
      </c>
      <c r="CT115" s="140" t="s">
        <v>57</v>
      </c>
      <c r="CU115" s="140" t="s">
        <v>370</v>
      </c>
      <c r="CV115" s="214"/>
      <c r="CW115" s="214"/>
      <c r="CX115" s="214"/>
      <c r="CY115" s="214"/>
      <c r="CZ115" s="214"/>
      <c r="DA115" s="140">
        <v>164000.0</v>
      </c>
      <c r="DB115" s="300"/>
      <c r="DC115" s="140">
        <v>145000.0</v>
      </c>
      <c r="DD115" s="226"/>
      <c r="DE115" s="140">
        <v>18500.0</v>
      </c>
      <c r="DF115" s="214"/>
      <c r="DG115" s="226"/>
      <c r="DH115" s="140">
        <v>500.0</v>
      </c>
      <c r="DI115" s="226"/>
      <c r="DJ115" s="226"/>
      <c r="DK115" s="214"/>
      <c r="DL115" s="214"/>
      <c r="DM115" s="214"/>
      <c r="DN115" s="214"/>
      <c r="DO115" s="141">
        <f t="shared" si="58"/>
        <v>0</v>
      </c>
      <c r="DP115" s="162"/>
      <c r="DQ115" s="251">
        <v>43726.0</v>
      </c>
      <c r="DR115" s="163">
        <v>8.0</v>
      </c>
      <c r="DS115" s="163">
        <v>8.0</v>
      </c>
      <c r="DT115" s="163" t="s">
        <v>283</v>
      </c>
      <c r="DU115" s="163" t="s">
        <v>393</v>
      </c>
      <c r="DV115" s="163"/>
      <c r="DW115" s="163"/>
      <c r="DX115" s="163"/>
      <c r="DY115" s="163"/>
      <c r="DZ115" s="163"/>
      <c r="EA115" s="163">
        <v>11280.0</v>
      </c>
      <c r="EB115" s="163">
        <v>40000.0</v>
      </c>
      <c r="EC115" s="228"/>
      <c r="ED115" s="228"/>
      <c r="EE115" s="228"/>
      <c r="EF115" s="228"/>
      <c r="EG115" s="228"/>
      <c r="EH115" s="228"/>
      <c r="EI115" s="228"/>
      <c r="EJ115" s="163">
        <v>28720.0</v>
      </c>
      <c r="EK115" s="228"/>
      <c r="EL115" s="163">
        <v>0.0</v>
      </c>
      <c r="EM115" s="228"/>
      <c r="EN115" s="163"/>
      <c r="EO115" s="257">
        <f t="shared" si="23"/>
        <v>57440</v>
      </c>
      <c r="EP115" s="163" t="s">
        <v>569</v>
      </c>
      <c r="EQ115" s="229">
        <v>43733.0</v>
      </c>
      <c r="ER115" s="161" t="s">
        <v>496</v>
      </c>
      <c r="ES115" s="161">
        <v>12.0</v>
      </c>
      <c r="ET115" s="161" t="s">
        <v>265</v>
      </c>
      <c r="EU115" s="161" t="s">
        <v>293</v>
      </c>
      <c r="EV115" s="239"/>
      <c r="EW115" s="239"/>
      <c r="EX115" s="239"/>
      <c r="EY115" s="239"/>
      <c r="EZ115" s="161">
        <v>27000.0</v>
      </c>
      <c r="FA115" s="161">
        <v>27000.0</v>
      </c>
      <c r="FB115" s="230"/>
      <c r="FC115" s="230"/>
      <c r="FD115" s="192"/>
      <c r="FE115" s="192"/>
      <c r="FF115" s="230"/>
      <c r="FG115" s="161" t="s">
        <v>273</v>
      </c>
      <c r="FH115" s="192"/>
      <c r="FI115" s="192"/>
      <c r="FJ115" s="192"/>
      <c r="FK115" s="192"/>
      <c r="FL115" s="192"/>
      <c r="FM115" s="192"/>
      <c r="FN115" s="192"/>
      <c r="FO115" s="230"/>
      <c r="FP115" s="230"/>
      <c r="FQ115" s="230"/>
      <c r="FR115" s="230"/>
    </row>
    <row r="116">
      <c r="A116" s="101" t="s">
        <v>40</v>
      </c>
      <c r="B116" s="153">
        <v>43726.0</v>
      </c>
      <c r="C116" s="220">
        <v>43734.0</v>
      </c>
      <c r="D116" s="33" t="s">
        <v>57</v>
      </c>
      <c r="E116" s="104">
        <f t="shared" si="1"/>
        <v>35</v>
      </c>
      <c r="F116" s="104">
        <f t="shared" si="2"/>
        <v>10</v>
      </c>
      <c r="G116" s="104" t="str">
        <f t="shared" si="3"/>
        <v>Scrap</v>
      </c>
      <c r="H116" s="104" t="str">
        <f t="shared" si="4"/>
        <v>Rasheed</v>
      </c>
      <c r="I116" s="105" t="s">
        <v>254</v>
      </c>
      <c r="J116" s="106">
        <v>562.0</v>
      </c>
      <c r="K116" s="106">
        <v>59010.0</v>
      </c>
      <c r="L116" s="19"/>
      <c r="M116" s="19"/>
      <c r="N116" s="19"/>
      <c r="O116" s="107">
        <v>7000.0</v>
      </c>
      <c r="P116" s="107">
        <v>1500.0</v>
      </c>
      <c r="Q116" s="107">
        <v>3000.0</v>
      </c>
      <c r="R116" s="148">
        <v>150000.0</v>
      </c>
      <c r="S116" s="109"/>
      <c r="T116" s="109"/>
      <c r="U116" s="109"/>
      <c r="V116" s="109"/>
      <c r="W116" s="110">
        <v>3300.0</v>
      </c>
      <c r="X116" s="110"/>
      <c r="Y116" s="110" t="s">
        <v>342</v>
      </c>
      <c r="Z116" s="110">
        <v>500.0</v>
      </c>
      <c r="AA116" s="110">
        <v>500.0</v>
      </c>
      <c r="AB116" s="109"/>
      <c r="AC116" s="109"/>
      <c r="AD116" s="110" t="s">
        <v>512</v>
      </c>
      <c r="AE116" s="110">
        <v>900.0</v>
      </c>
      <c r="AF116" s="109"/>
      <c r="AG116" s="109"/>
      <c r="AH116" s="197" t="s">
        <v>754</v>
      </c>
      <c r="AI116" s="122">
        <v>14000.0</v>
      </c>
      <c r="AJ116" s="113"/>
      <c r="AK116" s="133"/>
      <c r="AL116" s="133"/>
      <c r="AM116" s="113"/>
      <c r="AN116" s="109"/>
      <c r="AO116" s="109"/>
      <c r="AP116" s="113"/>
      <c r="AQ116" s="197" t="s">
        <v>755</v>
      </c>
      <c r="AR116" s="122">
        <v>3500.0</v>
      </c>
      <c r="AS116" s="113"/>
      <c r="AT116" s="234"/>
      <c r="AU116" s="234"/>
      <c r="AV116" s="234"/>
      <c r="AW116" s="234"/>
      <c r="AX116" s="234"/>
      <c r="AY116" s="188"/>
      <c r="AZ116" s="188"/>
      <c r="BA116" s="188"/>
      <c r="BB116" s="188"/>
      <c r="BC116" s="188"/>
      <c r="BD116" s="188"/>
      <c r="BE116" s="188"/>
      <c r="BF116" s="180"/>
      <c r="BG116" s="181"/>
      <c r="BH116" s="182"/>
      <c r="BI116" s="120">
        <v>22170.0</v>
      </c>
      <c r="BJ116" s="121">
        <f t="shared" si="62"/>
        <v>197370</v>
      </c>
      <c r="BK116" s="122">
        <v>30000.0</v>
      </c>
      <c r="BL116" s="240">
        <v>164000.0</v>
      </c>
      <c r="BM116" s="124">
        <f t="shared" si="6"/>
        <v>145000</v>
      </c>
      <c r="BN116" s="125" t="s">
        <v>47</v>
      </c>
      <c r="BO116" s="126">
        <f t="shared" si="46"/>
        <v>194000</v>
      </c>
      <c r="BP116" s="110">
        <v>36700.0</v>
      </c>
      <c r="BQ116" s="127">
        <f t="shared" ref="BQ116:BQ135" si="63">EB116</f>
        <v>30000</v>
      </c>
      <c r="BR116" s="125" t="s">
        <v>47</v>
      </c>
      <c r="BS116" s="126">
        <f t="shared" si="60"/>
        <v>230700</v>
      </c>
      <c r="BT116" s="128">
        <f t="shared" si="10"/>
        <v>30500</v>
      </c>
      <c r="BU116" s="125" t="s">
        <v>59</v>
      </c>
      <c r="BV116" s="129">
        <f t="shared" si="11"/>
        <v>230700</v>
      </c>
      <c r="BW116" s="235"/>
      <c r="BX116" s="131">
        <f t="shared" si="12"/>
        <v>2000</v>
      </c>
      <c r="BY116" s="131">
        <f t="shared" si="13"/>
        <v>0</v>
      </c>
      <c r="BZ116" s="237">
        <v>0.0</v>
      </c>
      <c r="CA116" s="132" t="str">
        <f t="shared" si="15"/>
        <v/>
      </c>
      <c r="CB116" s="110"/>
      <c r="CC116" s="110"/>
      <c r="CD116" s="110" t="s">
        <v>756</v>
      </c>
      <c r="CE116" s="110">
        <v>1400.0</v>
      </c>
      <c r="CF116" s="133">
        <f t="shared" si="39"/>
        <v>230700</v>
      </c>
      <c r="CG116" s="133">
        <f t="shared" si="40"/>
        <v>31930</v>
      </c>
      <c r="CH116" s="119">
        <f t="shared" si="41"/>
        <v>1930</v>
      </c>
      <c r="CI116" s="109"/>
      <c r="CJ116" s="109"/>
      <c r="CK116" s="109"/>
      <c r="CL116" s="183"/>
      <c r="CM116" s="182"/>
      <c r="CN116" s="135">
        <f t="shared" si="19"/>
        <v>207500</v>
      </c>
      <c r="CO116" s="135">
        <f t="shared" si="20"/>
        <v>114880</v>
      </c>
      <c r="CP116" s="136">
        <f t="shared" si="21"/>
        <v>92620</v>
      </c>
      <c r="CQ116" s="137">
        <v>43726.0</v>
      </c>
      <c r="CR116" s="138" t="s">
        <v>260</v>
      </c>
      <c r="CS116" s="138">
        <v>30.0</v>
      </c>
      <c r="CT116" s="140" t="s">
        <v>57</v>
      </c>
      <c r="CU116" s="140" t="s">
        <v>370</v>
      </c>
      <c r="CV116" s="214"/>
      <c r="CW116" s="214"/>
      <c r="CX116" s="214"/>
      <c r="CY116" s="214"/>
      <c r="CZ116" s="214"/>
      <c r="DA116" s="140">
        <v>164000.0</v>
      </c>
      <c r="DB116" s="300"/>
      <c r="DC116" s="140">
        <v>145000.0</v>
      </c>
      <c r="DD116" s="226"/>
      <c r="DE116" s="226"/>
      <c r="DF116" s="214"/>
      <c r="DG116" s="226"/>
      <c r="DH116" s="226"/>
      <c r="DI116" s="226"/>
      <c r="DJ116" s="226"/>
      <c r="DK116" s="214"/>
      <c r="DL116" s="214"/>
      <c r="DM116" s="214"/>
      <c r="DN116" s="214"/>
      <c r="DO116" s="141">
        <f t="shared" si="58"/>
        <v>-19000</v>
      </c>
      <c r="DP116" s="162"/>
      <c r="DQ116" s="251">
        <v>43726.0</v>
      </c>
      <c r="DR116" s="163">
        <v>5.0</v>
      </c>
      <c r="DS116" s="163">
        <v>5.0</v>
      </c>
      <c r="DT116" s="163" t="s">
        <v>283</v>
      </c>
      <c r="DU116" s="163" t="s">
        <v>353</v>
      </c>
      <c r="DV116" s="163"/>
      <c r="DW116" s="163"/>
      <c r="DX116" s="163"/>
      <c r="DY116" s="163"/>
      <c r="DZ116" s="163"/>
      <c r="EA116" s="163">
        <v>36770.0</v>
      </c>
      <c r="EB116" s="163">
        <v>30000.0</v>
      </c>
      <c r="EC116" s="228"/>
      <c r="ED116" s="163">
        <v>7400.0</v>
      </c>
      <c r="EE116" s="163" t="s">
        <v>354</v>
      </c>
      <c r="EF116" s="228"/>
      <c r="EG116" s="228"/>
      <c r="EH116" s="228"/>
      <c r="EI116" s="228"/>
      <c r="EJ116" s="228"/>
      <c r="EK116" s="228"/>
      <c r="EL116" s="163">
        <v>630.0</v>
      </c>
      <c r="EM116" s="163" t="s">
        <v>365</v>
      </c>
      <c r="EN116" s="228"/>
      <c r="EO116" s="257">
        <f t="shared" si="23"/>
        <v>630</v>
      </c>
      <c r="EP116" s="228"/>
      <c r="EQ116" s="229">
        <v>43734.0</v>
      </c>
      <c r="ER116" s="161" t="s">
        <v>757</v>
      </c>
      <c r="ES116" s="161">
        <v>10.0</v>
      </c>
      <c r="ET116" s="161" t="s">
        <v>265</v>
      </c>
      <c r="EU116" s="161" t="s">
        <v>573</v>
      </c>
      <c r="EV116" s="239"/>
      <c r="EW116" s="239"/>
      <c r="EX116" s="239"/>
      <c r="EY116" s="239"/>
      <c r="EZ116" s="192"/>
      <c r="FA116" s="161">
        <v>30500.0</v>
      </c>
      <c r="FB116" s="239"/>
      <c r="FC116" s="239"/>
      <c r="FD116" s="192"/>
      <c r="FE116" s="161">
        <v>400.0</v>
      </c>
      <c r="FF116" s="239"/>
      <c r="FG116" s="192"/>
      <c r="FH116" s="161">
        <v>1000.0</v>
      </c>
      <c r="FI116" s="161"/>
      <c r="FJ116" s="161">
        <v>2000.0</v>
      </c>
      <c r="FK116" s="192"/>
      <c r="FL116" s="192"/>
      <c r="FM116" s="192"/>
      <c r="FN116" s="192"/>
      <c r="FO116" s="239"/>
      <c r="FP116" s="239"/>
      <c r="FQ116" s="239"/>
      <c r="FR116" s="239"/>
    </row>
    <row r="117">
      <c r="A117" s="147" t="s">
        <v>36</v>
      </c>
      <c r="B117" s="220">
        <v>43726.0</v>
      </c>
      <c r="C117" s="103">
        <v>43733.0</v>
      </c>
      <c r="D117" s="33" t="s">
        <v>57</v>
      </c>
      <c r="E117" s="104">
        <f t="shared" si="1"/>
        <v>35</v>
      </c>
      <c r="F117" s="104">
        <f t="shared" si="2"/>
        <v>12</v>
      </c>
      <c r="G117" s="104" t="str">
        <f t="shared" si="3"/>
        <v>Toilet</v>
      </c>
      <c r="H117" s="104" t="str">
        <f t="shared" si="4"/>
        <v>Mustafa</v>
      </c>
      <c r="I117" s="105" t="s">
        <v>254</v>
      </c>
      <c r="J117" s="106">
        <v>598.0</v>
      </c>
      <c r="K117" s="106">
        <v>62880.0</v>
      </c>
      <c r="L117" s="104"/>
      <c r="M117" s="104"/>
      <c r="N117" s="104"/>
      <c r="O117" s="107">
        <v>7000.0</v>
      </c>
      <c r="P117" s="107">
        <v>1500.0</v>
      </c>
      <c r="Q117" s="107">
        <v>3000.0</v>
      </c>
      <c r="R117" s="148">
        <v>110000.0</v>
      </c>
      <c r="S117" s="109"/>
      <c r="T117" s="109"/>
      <c r="U117" s="110">
        <v>19000.0</v>
      </c>
      <c r="V117" s="110">
        <v>2500.0</v>
      </c>
      <c r="W117" s="110">
        <v>4000.0</v>
      </c>
      <c r="X117" s="109"/>
      <c r="Y117" s="110" t="s">
        <v>758</v>
      </c>
      <c r="Z117" s="110">
        <v>500.0</v>
      </c>
      <c r="AA117" s="110">
        <v>500.0</v>
      </c>
      <c r="AB117" s="110" t="s">
        <v>759</v>
      </c>
      <c r="AC117" s="110">
        <v>400.0</v>
      </c>
      <c r="AD117" s="110" t="s">
        <v>323</v>
      </c>
      <c r="AE117" s="110">
        <v>500.0</v>
      </c>
      <c r="AF117" s="110"/>
      <c r="AG117" s="110"/>
      <c r="AH117" s="133"/>
      <c r="AI117" s="133"/>
      <c r="AJ117" s="113"/>
      <c r="AK117" s="133"/>
      <c r="AL117" s="133"/>
      <c r="AM117" s="113"/>
      <c r="AN117" s="109"/>
      <c r="AO117" s="109"/>
      <c r="AP117" s="113"/>
      <c r="AQ117" s="133"/>
      <c r="AR117" s="133"/>
      <c r="AS117" s="113"/>
      <c r="AT117" s="234"/>
      <c r="AU117" s="234"/>
      <c r="AV117" s="234"/>
      <c r="AW117" s="234"/>
      <c r="AX117" s="234"/>
      <c r="AY117" s="188"/>
      <c r="AZ117" s="245" t="s">
        <v>760</v>
      </c>
      <c r="BA117" s="245">
        <v>71500.0</v>
      </c>
      <c r="BB117" s="188"/>
      <c r="BC117" s="188"/>
      <c r="BD117" s="188"/>
      <c r="BE117" s="188"/>
      <c r="BF117" s="180"/>
      <c r="BG117" s="181"/>
      <c r="BH117" s="182"/>
      <c r="BI117" s="120">
        <v>20080.0</v>
      </c>
      <c r="BJ117" s="186">
        <f>Q117+R117+T117+V117+W117+Z117+AC117+AE117+AG117+AI117+AL117+AO117+AR117+BI117+U117+X117</f>
        <v>159980</v>
      </c>
      <c r="BK117" s="122">
        <v>30000.0</v>
      </c>
      <c r="BL117" s="240">
        <v>164000.0</v>
      </c>
      <c r="BM117" s="124">
        <f t="shared" si="6"/>
        <v>145000</v>
      </c>
      <c r="BN117" s="125" t="s">
        <v>47</v>
      </c>
      <c r="BO117" s="126">
        <f t="shared" si="46"/>
        <v>194000</v>
      </c>
      <c r="BP117" s="110">
        <v>53480.0</v>
      </c>
      <c r="BQ117" s="127">
        <f t="shared" si="63"/>
        <v>38000</v>
      </c>
      <c r="BR117" s="125" t="s">
        <v>47</v>
      </c>
      <c r="BS117" s="126">
        <f t="shared" si="60"/>
        <v>247480</v>
      </c>
      <c r="BT117" s="128">
        <f t="shared" si="10"/>
        <v>24000</v>
      </c>
      <c r="BU117" s="125" t="s">
        <v>47</v>
      </c>
      <c r="BV117" s="129">
        <f t="shared" si="11"/>
        <v>271480</v>
      </c>
      <c r="BW117" s="235"/>
      <c r="BX117" s="131">
        <f t="shared" si="12"/>
        <v>0</v>
      </c>
      <c r="BY117" s="131">
        <f t="shared" si="13"/>
        <v>0</v>
      </c>
      <c r="BZ117" s="237">
        <v>0.0</v>
      </c>
      <c r="CA117" s="132" t="str">
        <f t="shared" si="15"/>
        <v/>
      </c>
      <c r="CB117" s="109"/>
      <c r="CC117" s="109"/>
      <c r="CD117" s="109"/>
      <c r="CE117" s="109"/>
      <c r="CF117" s="133">
        <f t="shared" si="39"/>
        <v>271480</v>
      </c>
      <c r="CG117" s="133">
        <f t="shared" si="40"/>
        <v>111500</v>
      </c>
      <c r="CH117" s="119">
        <f t="shared" si="41"/>
        <v>81500</v>
      </c>
      <c r="CI117" s="109"/>
      <c r="CJ117" s="109"/>
      <c r="CK117" s="109"/>
      <c r="CL117" s="183"/>
      <c r="CM117" s="182"/>
      <c r="CN117" s="135">
        <f t="shared" si="19"/>
        <v>207000</v>
      </c>
      <c r="CO117" s="135">
        <f t="shared" si="20"/>
        <v>173460</v>
      </c>
      <c r="CP117" s="136">
        <f t="shared" si="21"/>
        <v>33540</v>
      </c>
      <c r="CQ117" s="137">
        <v>43726.0</v>
      </c>
      <c r="CR117" s="138" t="s">
        <v>260</v>
      </c>
      <c r="CS117" s="138">
        <v>30.0</v>
      </c>
      <c r="CT117" s="140" t="s">
        <v>57</v>
      </c>
      <c r="CU117" s="140" t="s">
        <v>370</v>
      </c>
      <c r="CV117" s="214"/>
      <c r="CW117" s="214"/>
      <c r="CX117" s="214"/>
      <c r="CY117" s="214"/>
      <c r="CZ117" s="214"/>
      <c r="DA117" s="140">
        <v>164000.0</v>
      </c>
      <c r="DB117" s="300"/>
      <c r="DC117" s="140">
        <v>145000.0</v>
      </c>
      <c r="DD117" s="226"/>
      <c r="DE117" s="140">
        <v>18500.0</v>
      </c>
      <c r="DF117" s="214"/>
      <c r="DG117" s="226"/>
      <c r="DH117" s="140">
        <v>500.0</v>
      </c>
      <c r="DI117" s="226"/>
      <c r="DJ117" s="226"/>
      <c r="DK117" s="214"/>
      <c r="DL117" s="214"/>
      <c r="DM117" s="214"/>
      <c r="DN117" s="214"/>
      <c r="DO117" s="141">
        <f t="shared" si="58"/>
        <v>0</v>
      </c>
      <c r="DP117" s="162"/>
      <c r="DQ117" s="251">
        <v>43726.0</v>
      </c>
      <c r="DR117" s="163">
        <v>5.0</v>
      </c>
      <c r="DS117" s="163">
        <v>5.0</v>
      </c>
      <c r="DT117" s="163" t="s">
        <v>283</v>
      </c>
      <c r="DU117" s="163" t="s">
        <v>761</v>
      </c>
      <c r="DV117" s="163"/>
      <c r="DW117" s="163"/>
      <c r="DX117" s="163"/>
      <c r="DY117" s="163"/>
      <c r="DZ117" s="163"/>
      <c r="EA117" s="163">
        <v>61880.0</v>
      </c>
      <c r="EB117" s="163">
        <v>38000.0</v>
      </c>
      <c r="EC117" s="228"/>
      <c r="ED117" s="163">
        <v>23480.0</v>
      </c>
      <c r="EE117" s="163" t="s">
        <v>354</v>
      </c>
      <c r="EF117" s="163">
        <v>400.0</v>
      </c>
      <c r="EG117" s="228"/>
      <c r="EH117" s="228"/>
      <c r="EI117" s="163" t="s">
        <v>762</v>
      </c>
      <c r="EJ117" s="228"/>
      <c r="EK117" s="228"/>
      <c r="EL117" s="163">
        <v>0.0</v>
      </c>
      <c r="EM117" s="228"/>
      <c r="EN117" s="163"/>
      <c r="EO117" s="257">
        <f t="shared" si="23"/>
        <v>0</v>
      </c>
      <c r="EP117" s="163" t="s">
        <v>553</v>
      </c>
      <c r="EQ117" s="229">
        <v>43733.0</v>
      </c>
      <c r="ER117" s="161" t="s">
        <v>596</v>
      </c>
      <c r="ES117" s="161">
        <v>12.0</v>
      </c>
      <c r="ET117" s="161" t="s">
        <v>265</v>
      </c>
      <c r="EU117" s="161" t="s">
        <v>492</v>
      </c>
      <c r="EV117" s="239"/>
      <c r="EW117" s="239"/>
      <c r="EX117" s="239"/>
      <c r="EY117" s="239"/>
      <c r="EZ117" s="161">
        <v>24000.0</v>
      </c>
      <c r="FA117" s="161">
        <v>24000.0</v>
      </c>
      <c r="FB117" s="239"/>
      <c r="FC117" s="239"/>
      <c r="FD117" s="192"/>
      <c r="FE117" s="192"/>
      <c r="FF117" s="239"/>
      <c r="FG117" s="161" t="s">
        <v>273</v>
      </c>
      <c r="FH117" s="192"/>
      <c r="FI117" s="192"/>
      <c r="FJ117" s="192"/>
      <c r="FK117" s="192"/>
      <c r="FL117" s="192"/>
      <c r="FM117" s="192"/>
      <c r="FN117" s="192"/>
      <c r="FO117" s="239"/>
      <c r="FP117" s="239"/>
      <c r="FQ117" s="239"/>
      <c r="FR117" s="239"/>
    </row>
    <row r="118">
      <c r="A118" s="101" t="s">
        <v>387</v>
      </c>
      <c r="B118" s="153">
        <v>43726.0</v>
      </c>
      <c r="C118" s="220">
        <v>43734.0</v>
      </c>
      <c r="D118" s="33" t="s">
        <v>68</v>
      </c>
      <c r="E118" s="104">
        <f t="shared" si="1"/>
        <v>22</v>
      </c>
      <c r="F118" s="104">
        <f t="shared" si="2"/>
        <v>10</v>
      </c>
      <c r="G118" s="104" t="str">
        <f t="shared" si="3"/>
        <v>Cloth</v>
      </c>
      <c r="H118" s="104" t="str">
        <f t="shared" si="4"/>
        <v>Asif</v>
      </c>
      <c r="I118" s="105" t="s">
        <v>254</v>
      </c>
      <c r="J118" s="106">
        <v>660.0</v>
      </c>
      <c r="K118" s="106">
        <v>69300.0</v>
      </c>
      <c r="L118" s="19"/>
      <c r="M118" s="19"/>
      <c r="N118" s="19"/>
      <c r="O118" s="107">
        <v>7000.0</v>
      </c>
      <c r="P118" s="107">
        <v>1500.0</v>
      </c>
      <c r="Q118" s="107">
        <v>3000.0</v>
      </c>
      <c r="R118" s="241"/>
      <c r="S118" s="109"/>
      <c r="T118" s="109"/>
      <c r="U118" s="109"/>
      <c r="V118" s="110">
        <v>1950.0</v>
      </c>
      <c r="W118" s="110">
        <v>4300.0</v>
      </c>
      <c r="X118" s="110"/>
      <c r="Y118" s="110" t="s">
        <v>255</v>
      </c>
      <c r="Z118" s="110">
        <v>500.0</v>
      </c>
      <c r="AA118" s="110">
        <v>500.0</v>
      </c>
      <c r="AB118" s="110" t="s">
        <v>763</v>
      </c>
      <c r="AC118" s="110">
        <v>12500.0</v>
      </c>
      <c r="AD118" s="110" t="s">
        <v>323</v>
      </c>
      <c r="AE118" s="110">
        <v>1500.0</v>
      </c>
      <c r="AF118" s="110" t="s">
        <v>764</v>
      </c>
      <c r="AG118" s="110">
        <v>500.0</v>
      </c>
      <c r="AH118" s="133"/>
      <c r="AI118" s="133"/>
      <c r="AJ118" s="113"/>
      <c r="AK118" s="197" t="s">
        <v>765</v>
      </c>
      <c r="AL118" s="133"/>
      <c r="AM118" s="113"/>
      <c r="AN118" s="109"/>
      <c r="AO118" s="109"/>
      <c r="AP118" s="113"/>
      <c r="AQ118" s="133"/>
      <c r="AR118" s="133"/>
      <c r="AS118" s="113"/>
      <c r="AT118" s="234"/>
      <c r="AU118" s="234"/>
      <c r="AV118" s="234"/>
      <c r="AW118" s="234"/>
      <c r="AX118" s="234"/>
      <c r="AY118" s="188"/>
      <c r="AZ118" s="188"/>
      <c r="BA118" s="188"/>
      <c r="BB118" s="188"/>
      <c r="BC118" s="188"/>
      <c r="BD118" s="188"/>
      <c r="BE118" s="188"/>
      <c r="BF118" s="180"/>
      <c r="BG118" s="181"/>
      <c r="BH118" s="182"/>
      <c r="BI118" s="120">
        <v>20660.0</v>
      </c>
      <c r="BJ118" s="121">
        <f>Q118+R118+T118+V118+W118+Z118+AC118+AE118+AG118+AI118+AL118+AO118+AR118+BI118+U118+S118</f>
        <v>44910</v>
      </c>
      <c r="BK118" s="122">
        <v>30000.0</v>
      </c>
      <c r="BL118" s="235"/>
      <c r="BM118" s="124">
        <f t="shared" si="6"/>
        <v>93000</v>
      </c>
      <c r="BN118" s="125" t="s">
        <v>59</v>
      </c>
      <c r="BO118" s="126">
        <f t="shared" si="46"/>
        <v>30000</v>
      </c>
      <c r="BP118" s="110">
        <v>31810.0</v>
      </c>
      <c r="BQ118" s="127">
        <f t="shared" si="63"/>
        <v>30000</v>
      </c>
      <c r="BR118" s="125" t="s">
        <v>47</v>
      </c>
      <c r="BS118" s="126">
        <f t="shared" si="60"/>
        <v>61810</v>
      </c>
      <c r="BT118" s="128">
        <f t="shared" si="10"/>
        <v>23000</v>
      </c>
      <c r="BU118" s="125" t="s">
        <v>59</v>
      </c>
      <c r="BV118" s="129">
        <f t="shared" si="11"/>
        <v>61810</v>
      </c>
      <c r="BW118" s="235"/>
      <c r="BX118" s="131">
        <f t="shared" si="12"/>
        <v>0</v>
      </c>
      <c r="BY118" s="131">
        <f t="shared" si="13"/>
        <v>0</v>
      </c>
      <c r="BZ118" s="131">
        <v>3000.0</v>
      </c>
      <c r="CA118" s="132" t="str">
        <f t="shared" si="15"/>
        <v/>
      </c>
      <c r="CB118" s="110"/>
      <c r="CC118" s="110"/>
      <c r="CD118" s="110" t="s">
        <v>766</v>
      </c>
      <c r="CE118" s="110">
        <v>1900.0</v>
      </c>
      <c r="CF118" s="133">
        <f t="shared" si="39"/>
        <v>61810</v>
      </c>
      <c r="CG118" s="133">
        <f t="shared" si="40"/>
        <v>15000</v>
      </c>
      <c r="CH118" s="119">
        <f t="shared" si="41"/>
        <v>-15000</v>
      </c>
      <c r="CI118" s="109"/>
      <c r="CJ118" s="109"/>
      <c r="CK118" s="109"/>
      <c r="CL118" s="183"/>
      <c r="CM118" s="182"/>
      <c r="CN118" s="135">
        <f t="shared" si="19"/>
        <v>149000</v>
      </c>
      <c r="CO118" s="135">
        <f t="shared" si="20"/>
        <v>110210</v>
      </c>
      <c r="CP118" s="136">
        <f t="shared" si="21"/>
        <v>38790</v>
      </c>
      <c r="CQ118" s="137">
        <v>43726.0</v>
      </c>
      <c r="CR118" s="138" t="s">
        <v>280</v>
      </c>
      <c r="CS118" s="138">
        <v>16.0</v>
      </c>
      <c r="CT118" s="140" t="s">
        <v>68</v>
      </c>
      <c r="CU118" s="140" t="s">
        <v>340</v>
      </c>
      <c r="CV118" s="214"/>
      <c r="CW118" s="212"/>
      <c r="CX118" s="214"/>
      <c r="CY118" s="214"/>
      <c r="CZ118" s="214"/>
      <c r="DA118" s="140"/>
      <c r="DB118" s="226"/>
      <c r="DC118" s="140">
        <v>93000.0</v>
      </c>
      <c r="DD118" s="226"/>
      <c r="DE118" s="226"/>
      <c r="DF118" s="214"/>
      <c r="DG118" s="226"/>
      <c r="DH118" s="226"/>
      <c r="DI118" s="226"/>
      <c r="DJ118" s="140">
        <v>1500.0</v>
      </c>
      <c r="DK118" s="214"/>
      <c r="DL118" s="212">
        <v>1500.0</v>
      </c>
      <c r="DM118" s="212"/>
      <c r="DN118" s="287">
        <v>43687.0</v>
      </c>
      <c r="DO118" s="141">
        <f t="shared" si="58"/>
        <v>93000</v>
      </c>
      <c r="DP118" s="162"/>
      <c r="DQ118" s="251">
        <v>43726.0</v>
      </c>
      <c r="DR118" s="163">
        <v>6.0</v>
      </c>
      <c r="DS118" s="163">
        <v>6.0</v>
      </c>
      <c r="DT118" s="163" t="s">
        <v>283</v>
      </c>
      <c r="DU118" s="163" t="s">
        <v>330</v>
      </c>
      <c r="DV118" s="163"/>
      <c r="DW118" s="163"/>
      <c r="DX118" s="163"/>
      <c r="DY118" s="163"/>
      <c r="DZ118" s="163"/>
      <c r="EA118" s="163">
        <v>31810.0</v>
      </c>
      <c r="EB118" s="163">
        <v>30000.0</v>
      </c>
      <c r="EC118" s="228"/>
      <c r="ED118" s="163">
        <v>2500.0</v>
      </c>
      <c r="EE118" s="228"/>
      <c r="EF118" s="228"/>
      <c r="EG118" s="228"/>
      <c r="EH118" s="228"/>
      <c r="EI118" s="228"/>
      <c r="EJ118" s="163">
        <v>690.0</v>
      </c>
      <c r="EK118" s="228"/>
      <c r="EL118" s="163">
        <v>0.0</v>
      </c>
      <c r="EM118" s="228"/>
      <c r="EN118" s="163"/>
      <c r="EO118" s="257">
        <f t="shared" si="23"/>
        <v>1380</v>
      </c>
      <c r="EP118" s="163" t="s">
        <v>553</v>
      </c>
      <c r="EQ118" s="229">
        <v>43734.0</v>
      </c>
      <c r="ER118" s="161" t="s">
        <v>479</v>
      </c>
      <c r="ES118" s="161">
        <v>10.0</v>
      </c>
      <c r="ET118" s="161" t="s">
        <v>265</v>
      </c>
      <c r="EU118" s="161" t="s">
        <v>315</v>
      </c>
      <c r="EV118" s="239"/>
      <c r="EW118" s="239"/>
      <c r="EX118" s="239"/>
      <c r="EY118" s="239"/>
      <c r="EZ118" s="192"/>
      <c r="FA118" s="161">
        <v>23000.0</v>
      </c>
      <c r="FB118" s="239"/>
      <c r="FC118" s="239"/>
      <c r="FD118" s="192"/>
      <c r="FE118" s="192"/>
      <c r="FF118" s="239"/>
      <c r="FG118" s="192"/>
      <c r="FH118" s="192"/>
      <c r="FI118" s="192"/>
      <c r="FJ118" s="192"/>
      <c r="FK118" s="161">
        <v>3000.0</v>
      </c>
      <c r="FL118" s="161">
        <v>1900.0</v>
      </c>
      <c r="FM118" s="192"/>
      <c r="FN118" s="192"/>
      <c r="FO118" s="239"/>
      <c r="FP118" s="239"/>
      <c r="FQ118" s="239"/>
      <c r="FR118" s="239"/>
    </row>
    <row r="119">
      <c r="A119" s="101" t="s">
        <v>275</v>
      </c>
      <c r="B119" s="153">
        <v>43727.0</v>
      </c>
      <c r="C119" s="220">
        <v>43735.0</v>
      </c>
      <c r="D119" s="33" t="s">
        <v>68</v>
      </c>
      <c r="E119" s="104">
        <f t="shared" si="1"/>
        <v>29</v>
      </c>
      <c r="F119" s="104">
        <f t="shared" si="2"/>
        <v>12</v>
      </c>
      <c r="G119" s="104" t="str">
        <f t="shared" si="3"/>
        <v>Milk</v>
      </c>
      <c r="H119" s="104" t="str">
        <f t="shared" si="4"/>
        <v>Asif</v>
      </c>
      <c r="I119" s="105" t="s">
        <v>624</v>
      </c>
      <c r="J119" s="106">
        <v>471.0</v>
      </c>
      <c r="K119" s="106">
        <v>46290.0</v>
      </c>
      <c r="L119" s="19"/>
      <c r="M119" s="19"/>
      <c r="N119" s="19"/>
      <c r="O119" s="107">
        <v>7000.0</v>
      </c>
      <c r="P119" s="107">
        <v>1500.0</v>
      </c>
      <c r="Q119" s="107">
        <v>3000.0</v>
      </c>
      <c r="R119" s="148">
        <v>150000.0</v>
      </c>
      <c r="S119" s="109"/>
      <c r="T119" s="109"/>
      <c r="U119" s="109"/>
      <c r="V119" s="110">
        <v>750.0</v>
      </c>
      <c r="W119" s="110">
        <v>4000.0</v>
      </c>
      <c r="X119" s="110"/>
      <c r="Y119" s="110" t="s">
        <v>255</v>
      </c>
      <c r="Z119" s="110">
        <v>500.0</v>
      </c>
      <c r="AA119" s="110">
        <v>500.0</v>
      </c>
      <c r="AB119" s="110"/>
      <c r="AC119" s="110"/>
      <c r="AD119" s="110" t="s">
        <v>323</v>
      </c>
      <c r="AE119" s="110">
        <v>500.0</v>
      </c>
      <c r="AF119" s="110" t="s">
        <v>767</v>
      </c>
      <c r="AG119" s="110">
        <v>600.0</v>
      </c>
      <c r="AH119" s="133"/>
      <c r="AI119" s="133"/>
      <c r="AJ119" s="113"/>
      <c r="AK119" s="133"/>
      <c r="AL119" s="133"/>
      <c r="AM119" s="113"/>
      <c r="AN119" s="109"/>
      <c r="AO119" s="109"/>
      <c r="AP119" s="113"/>
      <c r="AQ119" s="133"/>
      <c r="AR119" s="133"/>
      <c r="AS119" s="113"/>
      <c r="AT119" s="234"/>
      <c r="AU119" s="234"/>
      <c r="AV119" s="234"/>
      <c r="AW119" s="234"/>
      <c r="AX119" s="247" t="s">
        <v>768</v>
      </c>
      <c r="AY119" s="245">
        <v>7000.0</v>
      </c>
      <c r="AZ119" s="188"/>
      <c r="BA119" s="188"/>
      <c r="BB119" s="188"/>
      <c r="BC119" s="188"/>
      <c r="BD119" s="188"/>
      <c r="BE119" s="188"/>
      <c r="BF119" s="180"/>
      <c r="BG119" s="181"/>
      <c r="BH119" s="182"/>
      <c r="BI119" s="120">
        <v>19150.0</v>
      </c>
      <c r="BJ119" s="186">
        <f>Q119+R119+T119+V119+W119+Z119+AC119+AE119+AG119+AI119+AL119+AO119+AR119+BI119+U119+X119</f>
        <v>178500</v>
      </c>
      <c r="BK119" s="122">
        <v>30000.0</v>
      </c>
      <c r="BL119" s="240">
        <v>170000.0</v>
      </c>
      <c r="BM119" s="124">
        <f t="shared" si="6"/>
        <v>155000</v>
      </c>
      <c r="BN119" s="125" t="s">
        <v>47</v>
      </c>
      <c r="BO119" s="126">
        <f t="shared" si="46"/>
        <v>200000</v>
      </c>
      <c r="BP119" s="110">
        <v>0.0</v>
      </c>
      <c r="BQ119" s="127" t="str">
        <f t="shared" si="63"/>
        <v/>
      </c>
      <c r="BR119" s="119"/>
      <c r="BS119" s="126">
        <f t="shared" si="60"/>
        <v>200000</v>
      </c>
      <c r="BT119" s="128">
        <f t="shared" si="10"/>
        <v>24000</v>
      </c>
      <c r="BU119" s="125" t="s">
        <v>59</v>
      </c>
      <c r="BV119" s="129">
        <f t="shared" si="11"/>
        <v>200000</v>
      </c>
      <c r="BW119" s="235"/>
      <c r="BX119" s="131">
        <f t="shared" si="12"/>
        <v>0</v>
      </c>
      <c r="BY119" s="131">
        <f t="shared" si="13"/>
        <v>0</v>
      </c>
      <c r="BZ119" s="237">
        <v>0.0</v>
      </c>
      <c r="CA119" s="132" t="str">
        <f t="shared" si="15"/>
        <v/>
      </c>
      <c r="CB119" s="109"/>
      <c r="CC119" s="109"/>
      <c r="CD119" s="109"/>
      <c r="CE119" s="109"/>
      <c r="CF119" s="133">
        <f t="shared" si="39"/>
        <v>200000</v>
      </c>
      <c r="CG119" s="133">
        <f t="shared" si="40"/>
        <v>21500</v>
      </c>
      <c r="CH119" s="119">
        <f t="shared" si="41"/>
        <v>-8500</v>
      </c>
      <c r="CI119" s="109"/>
      <c r="CJ119" s="109"/>
      <c r="CK119" s="109"/>
      <c r="CL119" s="183"/>
      <c r="CM119" s="182"/>
      <c r="CN119" s="135">
        <f t="shared" si="19"/>
        <v>179000</v>
      </c>
      <c r="CO119" s="135">
        <f t="shared" si="20"/>
        <v>90290</v>
      </c>
      <c r="CP119" s="136">
        <f t="shared" si="21"/>
        <v>88710</v>
      </c>
      <c r="CQ119" s="137">
        <v>43727.0</v>
      </c>
      <c r="CR119" s="138" t="s">
        <v>260</v>
      </c>
      <c r="CS119" s="138">
        <v>29.0</v>
      </c>
      <c r="CT119" s="140" t="s">
        <v>68</v>
      </c>
      <c r="CU119" s="140" t="s">
        <v>270</v>
      </c>
      <c r="CV119" s="302"/>
      <c r="CW119" s="302"/>
      <c r="CX119" s="302"/>
      <c r="CY119" s="302"/>
      <c r="CZ119" s="302"/>
      <c r="DA119" s="140">
        <v>170000.0</v>
      </c>
      <c r="DB119" s="226"/>
      <c r="DC119" s="140">
        <v>155000.0</v>
      </c>
      <c r="DD119" s="140">
        <v>7000.0</v>
      </c>
      <c r="DE119" s="226"/>
      <c r="DF119" s="302"/>
      <c r="DG119" s="226"/>
      <c r="DH119" s="226"/>
      <c r="DI119" s="226"/>
      <c r="DJ119" s="226"/>
      <c r="DK119" s="302"/>
      <c r="DL119" s="302"/>
      <c r="DM119" s="302"/>
      <c r="DN119" s="302"/>
      <c r="DO119" s="141">
        <f t="shared" si="58"/>
        <v>-8000</v>
      </c>
      <c r="DP119" s="162"/>
      <c r="DQ119" s="238"/>
      <c r="DR119" s="228"/>
      <c r="DS119" s="228"/>
      <c r="DT119" s="228"/>
      <c r="DU119" s="228"/>
      <c r="DV119" s="228"/>
      <c r="DW119" s="228"/>
      <c r="DX119" s="228"/>
      <c r="DY119" s="228"/>
      <c r="DZ119" s="228"/>
      <c r="EA119" s="228"/>
      <c r="EB119" s="228"/>
      <c r="EC119" s="228"/>
      <c r="ED119" s="228"/>
      <c r="EE119" s="228"/>
      <c r="EF119" s="228"/>
      <c r="EG119" s="228"/>
      <c r="EH119" s="228"/>
      <c r="EI119" s="228"/>
      <c r="EJ119" s="228"/>
      <c r="EK119" s="228"/>
      <c r="EL119" s="163">
        <v>0.0</v>
      </c>
      <c r="EM119" s="228"/>
      <c r="EN119" s="228"/>
      <c r="EO119" s="257">
        <f t="shared" si="23"/>
        <v>0</v>
      </c>
      <c r="EP119" s="228"/>
      <c r="EQ119" s="229">
        <v>43734.0</v>
      </c>
      <c r="ER119" s="161" t="s">
        <v>264</v>
      </c>
      <c r="ES119" s="161">
        <v>12.0</v>
      </c>
      <c r="ET119" s="161" t="s">
        <v>265</v>
      </c>
      <c r="EU119" s="161" t="s">
        <v>315</v>
      </c>
      <c r="EV119" s="303"/>
      <c r="EW119" s="303"/>
      <c r="EX119" s="303"/>
      <c r="EY119" s="303"/>
      <c r="EZ119" s="192"/>
      <c r="FA119" s="161">
        <v>24000.0</v>
      </c>
      <c r="FB119" s="303"/>
      <c r="FC119" s="303"/>
      <c r="FD119" s="192"/>
      <c r="FE119" s="192"/>
      <c r="FF119" s="303"/>
      <c r="FG119" s="161" t="s">
        <v>59</v>
      </c>
      <c r="FH119" s="192"/>
      <c r="FI119" s="192"/>
      <c r="FJ119" s="192"/>
      <c r="FK119" s="192"/>
      <c r="FL119" s="192"/>
      <c r="FM119" s="192"/>
      <c r="FN119" s="192"/>
      <c r="FO119" s="38"/>
      <c r="FP119" s="38"/>
      <c r="FQ119" s="38"/>
      <c r="FR119" s="38"/>
    </row>
    <row r="120">
      <c r="A120" s="101" t="s">
        <v>431</v>
      </c>
      <c r="B120" s="102">
        <v>43727.0</v>
      </c>
      <c r="C120" s="103">
        <v>43735.0</v>
      </c>
      <c r="D120" s="33" t="s">
        <v>57</v>
      </c>
      <c r="E120" s="104">
        <f t="shared" si="1"/>
        <v>36</v>
      </c>
      <c r="F120" s="104">
        <f t="shared" si="2"/>
        <v>14</v>
      </c>
      <c r="G120" s="104" t="str">
        <f t="shared" si="3"/>
        <v>WC</v>
      </c>
      <c r="H120" s="104" t="str">
        <f t="shared" si="4"/>
        <v/>
      </c>
      <c r="I120" s="105" t="s">
        <v>624</v>
      </c>
      <c r="J120" s="106">
        <v>566.0</v>
      </c>
      <c r="K120" s="106">
        <v>56040.0</v>
      </c>
      <c r="L120" s="104"/>
      <c r="M120" s="104"/>
      <c r="N120" s="104"/>
      <c r="O120" s="107">
        <v>7000.0</v>
      </c>
      <c r="P120" s="107">
        <v>1500.0</v>
      </c>
      <c r="Q120" s="107">
        <v>3000.0</v>
      </c>
      <c r="R120" s="148">
        <v>152000.0</v>
      </c>
      <c r="S120" s="109"/>
      <c r="T120" s="109"/>
      <c r="U120" s="109"/>
      <c r="V120" s="109"/>
      <c r="W120" s="110">
        <v>4000.0</v>
      </c>
      <c r="X120" s="109"/>
      <c r="Y120" s="110" t="s">
        <v>342</v>
      </c>
      <c r="Z120" s="110">
        <v>500.0</v>
      </c>
      <c r="AA120" s="110">
        <v>500.0</v>
      </c>
      <c r="AB120" s="110" t="s">
        <v>400</v>
      </c>
      <c r="AC120" s="110">
        <v>3000.0</v>
      </c>
      <c r="AD120" s="110" t="s">
        <v>323</v>
      </c>
      <c r="AE120" s="110">
        <v>500.0</v>
      </c>
      <c r="AF120" s="109"/>
      <c r="AG120" s="109"/>
      <c r="AH120" s="133"/>
      <c r="AI120" s="133"/>
      <c r="AJ120" s="113"/>
      <c r="AK120" s="133"/>
      <c r="AL120" s="133"/>
      <c r="AM120" s="113"/>
      <c r="AN120" s="109"/>
      <c r="AO120" s="109"/>
      <c r="AP120" s="113"/>
      <c r="AQ120" s="197" t="s">
        <v>769</v>
      </c>
      <c r="AR120" s="133"/>
      <c r="AS120" s="160">
        <v>20500.0</v>
      </c>
      <c r="AT120" s="234"/>
      <c r="AU120" s="234"/>
      <c r="AV120" s="234"/>
      <c r="AW120" s="234"/>
      <c r="AX120" s="234"/>
      <c r="AY120" s="188"/>
      <c r="AZ120" s="188"/>
      <c r="BA120" s="188"/>
      <c r="BB120" s="188"/>
      <c r="BC120" s="188"/>
      <c r="BD120" s="188"/>
      <c r="BE120" s="188"/>
      <c r="BF120" s="180"/>
      <c r="BG120" s="181"/>
      <c r="BH120" s="182"/>
      <c r="BI120" s="120">
        <v>21950.0</v>
      </c>
      <c r="BJ120" s="121">
        <f>Q120+R120+T120+V120+W120+Z120+AC120+AE120+AG120+AI120+AL120+AO120+AR120+BI120+BG120</f>
        <v>184950</v>
      </c>
      <c r="BK120" s="122">
        <v>30000.0</v>
      </c>
      <c r="BL120" s="240">
        <v>157000.0</v>
      </c>
      <c r="BM120" s="124">
        <f t="shared" si="6"/>
        <v>145000</v>
      </c>
      <c r="BN120" s="125" t="s">
        <v>47</v>
      </c>
      <c r="BO120" s="126">
        <f t="shared" si="46"/>
        <v>187000</v>
      </c>
      <c r="BP120" s="110">
        <v>38950.0</v>
      </c>
      <c r="BQ120" s="127">
        <f t="shared" si="63"/>
        <v>35000</v>
      </c>
      <c r="BR120" s="125" t="s">
        <v>47</v>
      </c>
      <c r="BS120" s="126">
        <f t="shared" si="60"/>
        <v>225950</v>
      </c>
      <c r="BT120" s="128">
        <f t="shared" si="10"/>
        <v>29000</v>
      </c>
      <c r="BU120" s="125" t="s">
        <v>47</v>
      </c>
      <c r="BV120" s="129">
        <f t="shared" si="11"/>
        <v>254950</v>
      </c>
      <c r="BW120" s="235"/>
      <c r="BX120" s="131">
        <f t="shared" si="12"/>
        <v>0</v>
      </c>
      <c r="BY120" s="131">
        <f t="shared" si="13"/>
        <v>0</v>
      </c>
      <c r="BZ120" s="237">
        <v>0.0</v>
      </c>
      <c r="CA120" s="132" t="str">
        <f t="shared" si="15"/>
        <v/>
      </c>
      <c r="CB120" s="109"/>
      <c r="CC120" s="109"/>
      <c r="CD120" s="109"/>
      <c r="CE120" s="109"/>
      <c r="CF120" s="133">
        <f t="shared" si="39"/>
        <v>254950</v>
      </c>
      <c r="CG120" s="133">
        <f t="shared" si="40"/>
        <v>70000</v>
      </c>
      <c r="CH120" s="119">
        <f t="shared" si="41"/>
        <v>40000</v>
      </c>
      <c r="CI120" s="109"/>
      <c r="CJ120" s="109"/>
      <c r="CK120" s="109"/>
      <c r="CL120" s="183"/>
      <c r="CM120" s="182"/>
      <c r="CN120" s="135">
        <f t="shared" si="19"/>
        <v>209000</v>
      </c>
      <c r="CO120" s="135">
        <f t="shared" si="20"/>
        <v>114990</v>
      </c>
      <c r="CP120" s="136">
        <f t="shared" si="21"/>
        <v>94010</v>
      </c>
      <c r="CQ120" s="137">
        <v>43727.0</v>
      </c>
      <c r="CR120" s="138" t="s">
        <v>260</v>
      </c>
      <c r="CS120" s="138">
        <v>30.0</v>
      </c>
      <c r="CT120" s="140" t="s">
        <v>57</v>
      </c>
      <c r="CU120" s="140" t="s">
        <v>490</v>
      </c>
      <c r="CV120" s="302"/>
      <c r="CW120" s="302"/>
      <c r="CX120" s="302"/>
      <c r="CY120" s="302"/>
      <c r="CZ120" s="302"/>
      <c r="DA120" s="140">
        <v>157000.0</v>
      </c>
      <c r="DB120" s="226"/>
      <c r="DC120" s="140">
        <v>145000.0</v>
      </c>
      <c r="DD120" s="226"/>
      <c r="DE120" s="140">
        <v>12000.0</v>
      </c>
      <c r="DF120" s="302"/>
      <c r="DG120" s="226"/>
      <c r="DH120" s="226"/>
      <c r="DI120" s="226"/>
      <c r="DJ120" s="226"/>
      <c r="DK120" s="302"/>
      <c r="DL120" s="302"/>
      <c r="DM120" s="302"/>
      <c r="DN120" s="302"/>
      <c r="DO120" s="141">
        <f t="shared" si="58"/>
        <v>0</v>
      </c>
      <c r="DP120" s="138" t="s">
        <v>467</v>
      </c>
      <c r="DQ120" s="251">
        <v>43727.0</v>
      </c>
      <c r="DR120" s="163">
        <v>6.0</v>
      </c>
      <c r="DS120" s="163">
        <v>6.0</v>
      </c>
      <c r="DT120" s="163" t="s">
        <v>283</v>
      </c>
      <c r="DU120" s="163" t="s">
        <v>330</v>
      </c>
      <c r="DV120" s="163"/>
      <c r="DW120" s="163"/>
      <c r="DX120" s="163"/>
      <c r="DY120" s="163"/>
      <c r="DZ120" s="163"/>
      <c r="EA120" s="163">
        <v>38950.0</v>
      </c>
      <c r="EB120" s="163">
        <v>35000.0</v>
      </c>
      <c r="EC120" s="228"/>
      <c r="ED120" s="163">
        <v>3000.0</v>
      </c>
      <c r="EE120" s="228"/>
      <c r="EF120" s="163">
        <v>950.0</v>
      </c>
      <c r="EG120" s="163" t="s">
        <v>569</v>
      </c>
      <c r="EH120" s="228"/>
      <c r="EI120" s="228"/>
      <c r="EJ120" s="228"/>
      <c r="EK120" s="228"/>
      <c r="EL120" s="163">
        <v>0.0</v>
      </c>
      <c r="EM120" s="228"/>
      <c r="EN120" s="163"/>
      <c r="EO120" s="257">
        <f t="shared" si="23"/>
        <v>0</v>
      </c>
      <c r="EP120" s="163" t="s">
        <v>569</v>
      </c>
      <c r="EQ120" s="192"/>
      <c r="ER120" s="161" t="s">
        <v>770</v>
      </c>
      <c r="ES120" s="161">
        <v>14.0</v>
      </c>
      <c r="ET120" s="161" t="s">
        <v>265</v>
      </c>
      <c r="EU120" s="192"/>
      <c r="EV120" s="303"/>
      <c r="EW120" s="303"/>
      <c r="EX120" s="303"/>
      <c r="EY120" s="303"/>
      <c r="EZ120" s="192"/>
      <c r="FA120" s="161">
        <v>29000.0</v>
      </c>
      <c r="FB120" s="38"/>
      <c r="FC120" s="38"/>
      <c r="FD120" s="192"/>
      <c r="FE120" s="192"/>
      <c r="FF120" s="38"/>
      <c r="FG120" s="192"/>
      <c r="FH120" s="192"/>
      <c r="FI120" s="192"/>
      <c r="FJ120" s="192"/>
      <c r="FK120" s="192"/>
      <c r="FL120" s="192"/>
      <c r="FM120" s="192"/>
      <c r="FN120" s="192"/>
      <c r="FO120" s="38"/>
      <c r="FP120" s="38"/>
      <c r="FQ120" s="38"/>
      <c r="FR120" s="38"/>
    </row>
    <row r="121">
      <c r="A121" s="101" t="s">
        <v>42</v>
      </c>
      <c r="B121" s="102">
        <v>43727.0</v>
      </c>
      <c r="C121" s="103">
        <v>43735.0</v>
      </c>
      <c r="D121" s="33" t="s">
        <v>99</v>
      </c>
      <c r="E121" s="104">
        <f t="shared" si="1"/>
        <v>26</v>
      </c>
      <c r="F121" s="104">
        <f t="shared" si="2"/>
        <v>12</v>
      </c>
      <c r="G121" s="104" t="str">
        <f t="shared" si="3"/>
        <v>Milk</v>
      </c>
      <c r="H121" s="104" t="str">
        <f t="shared" si="4"/>
        <v>Asif</v>
      </c>
      <c r="I121" s="105" t="s">
        <v>624</v>
      </c>
      <c r="J121" s="106">
        <v>624.0</v>
      </c>
      <c r="K121" s="106">
        <v>61150.0</v>
      </c>
      <c r="L121" s="104"/>
      <c r="M121" s="104"/>
      <c r="N121" s="104"/>
      <c r="O121" s="107">
        <v>7000.0</v>
      </c>
      <c r="P121" s="107">
        <v>1500.0</v>
      </c>
      <c r="Q121" s="107">
        <v>3000.0</v>
      </c>
      <c r="R121" s="241"/>
      <c r="S121" s="110"/>
      <c r="T121" s="110">
        <v>4000.0</v>
      </c>
      <c r="U121" s="109"/>
      <c r="V121" s="110">
        <v>800.0</v>
      </c>
      <c r="W121" s="110">
        <v>3300.0</v>
      </c>
      <c r="X121" s="110">
        <v>500.0</v>
      </c>
      <c r="Y121" s="109"/>
      <c r="Z121" s="109"/>
      <c r="AA121" s="109"/>
      <c r="AB121" s="109"/>
      <c r="AC121" s="109"/>
      <c r="AD121" s="110" t="s">
        <v>771</v>
      </c>
      <c r="AE121" s="110">
        <v>5400.0</v>
      </c>
      <c r="AF121" s="109"/>
      <c r="AG121" s="109"/>
      <c r="AH121" s="133"/>
      <c r="AI121" s="133"/>
      <c r="AJ121" s="113"/>
      <c r="AK121" s="133"/>
      <c r="AL121" s="133"/>
      <c r="AM121" s="113"/>
      <c r="AN121" s="109"/>
      <c r="AO121" s="109"/>
      <c r="AP121" s="113"/>
      <c r="AQ121" s="133"/>
      <c r="AR121" s="133"/>
      <c r="AS121" s="113"/>
      <c r="AT121" s="234"/>
      <c r="AU121" s="234"/>
      <c r="AV121" s="234"/>
      <c r="AW121" s="234"/>
      <c r="AX121" s="247" t="s">
        <v>772</v>
      </c>
      <c r="AY121" s="245">
        <v>6000.0</v>
      </c>
      <c r="AZ121" s="188"/>
      <c r="BA121" s="188"/>
      <c r="BB121" s="188"/>
      <c r="BC121" s="188"/>
      <c r="BD121" s="188"/>
      <c r="BE121" s="188"/>
      <c r="BF121" s="180"/>
      <c r="BG121" s="181"/>
      <c r="BH121" s="182"/>
      <c r="BI121" s="120">
        <v>19000.0</v>
      </c>
      <c r="BJ121" s="121">
        <f>Q121+R121+T121+V121+W121+Z121+AC121+AE121+AG121+AI121+AL121+AO121+AR121+BI121+U121+S121+X121</f>
        <v>36000</v>
      </c>
      <c r="BK121" s="122">
        <v>30000.0</v>
      </c>
      <c r="BL121" s="235"/>
      <c r="BM121" s="124">
        <f t="shared" si="6"/>
        <v>142000</v>
      </c>
      <c r="BN121" s="125" t="s">
        <v>59</v>
      </c>
      <c r="BO121" s="126">
        <f t="shared" si="46"/>
        <v>30000</v>
      </c>
      <c r="BP121" s="109"/>
      <c r="BQ121" s="127" t="str">
        <f t="shared" si="63"/>
        <v/>
      </c>
      <c r="BR121" s="125"/>
      <c r="BS121" s="126">
        <f t="shared" si="60"/>
        <v>30000</v>
      </c>
      <c r="BT121" s="128">
        <f t="shared" si="10"/>
        <v>19500</v>
      </c>
      <c r="BU121" s="125" t="s">
        <v>59</v>
      </c>
      <c r="BV121" s="129">
        <f t="shared" si="11"/>
        <v>30000</v>
      </c>
      <c r="BW121" s="236">
        <v>10000.0</v>
      </c>
      <c r="BX121" s="131">
        <f t="shared" si="12"/>
        <v>0</v>
      </c>
      <c r="BY121" s="131">
        <f t="shared" si="13"/>
        <v>0</v>
      </c>
      <c r="BZ121" s="237">
        <v>0.0</v>
      </c>
      <c r="CA121" s="132" t="str">
        <f t="shared" si="15"/>
        <v/>
      </c>
      <c r="CB121" s="109"/>
      <c r="CC121" s="109"/>
      <c r="CD121" s="109"/>
      <c r="CE121" s="109"/>
      <c r="CF121" s="133">
        <f t="shared" si="39"/>
        <v>40000</v>
      </c>
      <c r="CG121" s="133">
        <f t="shared" si="40"/>
        <v>4000</v>
      </c>
      <c r="CH121" s="119">
        <f t="shared" si="41"/>
        <v>-26000</v>
      </c>
      <c r="CI121" s="109"/>
      <c r="CJ121" s="109"/>
      <c r="CK121" s="109"/>
      <c r="CL121" s="183"/>
      <c r="CM121" s="182"/>
      <c r="CN121" s="135">
        <f t="shared" si="19"/>
        <v>161500</v>
      </c>
      <c r="CO121" s="135">
        <f t="shared" si="20"/>
        <v>111650</v>
      </c>
      <c r="CP121" s="136">
        <f t="shared" si="21"/>
        <v>49850</v>
      </c>
      <c r="CQ121" s="137">
        <v>43727.0</v>
      </c>
      <c r="CR121" s="138" t="s">
        <v>260</v>
      </c>
      <c r="CS121" s="138">
        <v>26.0</v>
      </c>
      <c r="CT121" s="140" t="s">
        <v>68</v>
      </c>
      <c r="CU121" s="140" t="s">
        <v>773</v>
      </c>
      <c r="CV121" s="302"/>
      <c r="CW121" s="301">
        <v>141700.0</v>
      </c>
      <c r="CX121" s="302"/>
      <c r="CY121" s="301">
        <v>300.0</v>
      </c>
      <c r="CZ121" s="302"/>
      <c r="DA121" s="140">
        <v>142000.0</v>
      </c>
      <c r="DB121" s="140" t="s">
        <v>0</v>
      </c>
      <c r="DC121" s="140">
        <v>142000.0</v>
      </c>
      <c r="DD121" s="226"/>
      <c r="DE121" s="226"/>
      <c r="DF121" s="302"/>
      <c r="DG121" s="226"/>
      <c r="DH121" s="226"/>
      <c r="DI121" s="226"/>
      <c r="DJ121" s="226"/>
      <c r="DK121" s="302"/>
      <c r="DL121" s="302"/>
      <c r="DM121" s="302"/>
      <c r="DN121" s="302"/>
      <c r="DO121" s="141">
        <f t="shared" si="58"/>
        <v>0</v>
      </c>
      <c r="DP121" s="138" t="s">
        <v>774</v>
      </c>
      <c r="DQ121" s="238"/>
      <c r="DR121" s="228"/>
      <c r="DS121" s="228"/>
      <c r="DT121" s="228"/>
      <c r="DU121" s="228"/>
      <c r="DV121" s="228"/>
      <c r="DW121" s="228"/>
      <c r="DX121" s="228"/>
      <c r="DY121" s="228"/>
      <c r="DZ121" s="228"/>
      <c r="EA121" s="228"/>
      <c r="EB121" s="228"/>
      <c r="EC121" s="228"/>
      <c r="ED121" s="228"/>
      <c r="EE121" s="228"/>
      <c r="EF121" s="228"/>
      <c r="EG121" s="228"/>
      <c r="EH121" s="228"/>
      <c r="EI121" s="228"/>
      <c r="EJ121" s="228"/>
      <c r="EK121" s="228"/>
      <c r="EL121" s="163">
        <v>0.0</v>
      </c>
      <c r="EM121" s="228"/>
      <c r="EN121" s="228"/>
      <c r="EO121" s="257">
        <f t="shared" si="23"/>
        <v>0</v>
      </c>
      <c r="EP121" s="228"/>
      <c r="EQ121" s="229">
        <v>43735.0</v>
      </c>
      <c r="ER121" s="161" t="s">
        <v>264</v>
      </c>
      <c r="ES121" s="161">
        <v>12.0</v>
      </c>
      <c r="ET121" s="161" t="s">
        <v>265</v>
      </c>
      <c r="EU121" s="161" t="s">
        <v>315</v>
      </c>
      <c r="EV121" s="303"/>
      <c r="EW121" s="303"/>
      <c r="EX121" s="303"/>
      <c r="EY121" s="303"/>
      <c r="EZ121" s="192"/>
      <c r="FA121" s="161">
        <v>19500.0</v>
      </c>
      <c r="FB121" s="303"/>
      <c r="FC121" s="303"/>
      <c r="FD121" s="192"/>
      <c r="FE121" s="192"/>
      <c r="FF121" s="303"/>
      <c r="FG121" s="161" t="s">
        <v>59</v>
      </c>
      <c r="FH121" s="192"/>
      <c r="FI121" s="192"/>
      <c r="FJ121" s="192"/>
      <c r="FK121" s="192"/>
      <c r="FL121" s="192"/>
      <c r="FM121" s="192"/>
      <c r="FN121" s="192"/>
      <c r="FO121" s="303"/>
      <c r="FP121" s="303"/>
      <c r="FQ121" s="303"/>
      <c r="FR121" s="303"/>
    </row>
    <row r="122">
      <c r="A122" s="101" t="s">
        <v>39</v>
      </c>
      <c r="B122" s="102">
        <v>43727.0</v>
      </c>
      <c r="C122" s="103">
        <v>43735.0</v>
      </c>
      <c r="D122" s="33" t="s">
        <v>68</v>
      </c>
      <c r="E122" s="104">
        <f t="shared" si="1"/>
        <v>21</v>
      </c>
      <c r="F122" s="104">
        <f t="shared" si="2"/>
        <v>13.5</v>
      </c>
      <c r="G122" s="104" t="str">
        <f t="shared" si="3"/>
        <v>Milk</v>
      </c>
      <c r="H122" s="104" t="str">
        <f t="shared" si="4"/>
        <v>Asif</v>
      </c>
      <c r="I122" s="105" t="s">
        <v>254</v>
      </c>
      <c r="J122" s="106">
        <v>572.0</v>
      </c>
      <c r="K122" s="106">
        <v>5900.0</v>
      </c>
      <c r="L122" s="104"/>
      <c r="M122" s="104"/>
      <c r="N122" s="104"/>
      <c r="O122" s="107">
        <v>7000.0</v>
      </c>
      <c r="P122" s="107">
        <v>1500.0</v>
      </c>
      <c r="Q122" s="107">
        <v>3000.0</v>
      </c>
      <c r="R122" s="241"/>
      <c r="S122" s="110"/>
      <c r="T122" s="110">
        <v>4000.0</v>
      </c>
      <c r="U122" s="109"/>
      <c r="V122" s="109"/>
      <c r="W122" s="110">
        <v>3250.0</v>
      </c>
      <c r="X122" s="110">
        <v>500.0</v>
      </c>
      <c r="Y122" s="109"/>
      <c r="Z122" s="109"/>
      <c r="AA122" s="109"/>
      <c r="AB122" s="109"/>
      <c r="AC122" s="109"/>
      <c r="AD122" s="110" t="s">
        <v>775</v>
      </c>
      <c r="AE122" s="110">
        <v>2000.0</v>
      </c>
      <c r="AF122" s="109"/>
      <c r="AG122" s="109"/>
      <c r="AH122" s="197" t="s">
        <v>776</v>
      </c>
      <c r="AI122" s="197">
        <v>9000.0</v>
      </c>
      <c r="AJ122" s="113"/>
      <c r="AK122" s="133"/>
      <c r="AL122" s="133"/>
      <c r="AM122" s="113"/>
      <c r="AN122" s="109"/>
      <c r="AO122" s="109"/>
      <c r="AP122" s="113"/>
      <c r="AQ122" s="133"/>
      <c r="AR122" s="133"/>
      <c r="AS122" s="113"/>
      <c r="AT122" s="234"/>
      <c r="AU122" s="234"/>
      <c r="AV122" s="234"/>
      <c r="AW122" s="234"/>
      <c r="AX122" s="234"/>
      <c r="AY122" s="188"/>
      <c r="AZ122" s="188"/>
      <c r="BA122" s="188"/>
      <c r="BB122" s="188"/>
      <c r="BC122" s="188"/>
      <c r="BD122" s="188"/>
      <c r="BE122" s="188"/>
      <c r="BF122" s="180"/>
      <c r="BG122" s="181"/>
      <c r="BH122" s="182"/>
      <c r="BI122" s="120">
        <v>19250.0</v>
      </c>
      <c r="BJ122" s="121">
        <f>Q122+R122+T122+V122+W122+Z122+AC122+AE122+AG122+AI122+AL122+AO122+AR122+BI122+X122+U122+S122</f>
        <v>41000</v>
      </c>
      <c r="BK122" s="122">
        <v>30000.0</v>
      </c>
      <c r="BL122" s="235"/>
      <c r="BM122" s="124">
        <f t="shared" si="6"/>
        <v>142000</v>
      </c>
      <c r="BN122" s="125" t="s">
        <v>59</v>
      </c>
      <c r="BO122" s="126">
        <f t="shared" si="46"/>
        <v>30000</v>
      </c>
      <c r="BP122" s="109"/>
      <c r="BQ122" s="127" t="str">
        <f t="shared" si="63"/>
        <v/>
      </c>
      <c r="BR122" s="125"/>
      <c r="BS122" s="126">
        <f t="shared" si="60"/>
        <v>30000</v>
      </c>
      <c r="BT122" s="128">
        <f t="shared" si="10"/>
        <v>23500</v>
      </c>
      <c r="BU122" s="125" t="s">
        <v>59</v>
      </c>
      <c r="BV122" s="129">
        <f t="shared" si="11"/>
        <v>30000</v>
      </c>
      <c r="BW122" s="236">
        <v>30000.0</v>
      </c>
      <c r="BX122" s="131">
        <f t="shared" si="12"/>
        <v>0</v>
      </c>
      <c r="BY122" s="131">
        <f t="shared" si="13"/>
        <v>0</v>
      </c>
      <c r="BZ122" s="131" t="str">
        <f>FK122</f>
        <v/>
      </c>
      <c r="CA122" s="132" t="str">
        <f t="shared" si="15"/>
        <v/>
      </c>
      <c r="CB122" s="109"/>
      <c r="CC122" s="109"/>
      <c r="CD122" s="109"/>
      <c r="CE122" s="109"/>
      <c r="CF122" s="133">
        <f t="shared" si="39"/>
        <v>60000</v>
      </c>
      <c r="CG122" s="133">
        <f t="shared" si="40"/>
        <v>19000</v>
      </c>
      <c r="CH122" s="119">
        <f t="shared" si="41"/>
        <v>-11000</v>
      </c>
      <c r="CI122" s="109"/>
      <c r="CJ122" s="109"/>
      <c r="CK122" s="109"/>
      <c r="CL122" s="183"/>
      <c r="CM122" s="182"/>
      <c r="CN122" s="135">
        <f t="shared" si="19"/>
        <v>165500</v>
      </c>
      <c r="CO122" s="135">
        <f t="shared" si="20"/>
        <v>55400</v>
      </c>
      <c r="CP122" s="136">
        <f t="shared" si="21"/>
        <v>110100</v>
      </c>
      <c r="CQ122" s="137">
        <v>43727.0</v>
      </c>
      <c r="CR122" s="138" t="s">
        <v>260</v>
      </c>
      <c r="CS122" s="138">
        <v>21.0</v>
      </c>
      <c r="CT122" s="140" t="s">
        <v>68</v>
      </c>
      <c r="CU122" s="140" t="s">
        <v>773</v>
      </c>
      <c r="CV122" s="302"/>
      <c r="CW122" s="301">
        <v>141700.0</v>
      </c>
      <c r="CX122" s="302"/>
      <c r="CY122" s="301">
        <v>300.0</v>
      </c>
      <c r="CZ122" s="302"/>
      <c r="DA122" s="140">
        <v>142000.0</v>
      </c>
      <c r="DB122" s="140" t="s">
        <v>0</v>
      </c>
      <c r="DC122" s="140">
        <v>142000.0</v>
      </c>
      <c r="DD122" s="226"/>
      <c r="DE122" s="226"/>
      <c r="DF122" s="302"/>
      <c r="DG122" s="226"/>
      <c r="DH122" s="226"/>
      <c r="DI122" s="226"/>
      <c r="DJ122" s="226"/>
      <c r="DK122" s="302"/>
      <c r="DL122" s="302"/>
      <c r="DM122" s="302"/>
      <c r="DN122" s="302"/>
      <c r="DO122" s="141">
        <f t="shared" si="58"/>
        <v>0</v>
      </c>
      <c r="DP122" s="138" t="s">
        <v>774</v>
      </c>
      <c r="DQ122" s="238"/>
      <c r="DR122" s="228"/>
      <c r="DS122" s="228"/>
      <c r="DT122" s="228"/>
      <c r="DU122" s="228"/>
      <c r="DV122" s="228"/>
      <c r="DW122" s="228"/>
      <c r="DX122" s="228"/>
      <c r="DY122" s="228"/>
      <c r="DZ122" s="228"/>
      <c r="EA122" s="228"/>
      <c r="EB122" s="228"/>
      <c r="EC122" s="228"/>
      <c r="ED122" s="228"/>
      <c r="EE122" s="228"/>
      <c r="EF122" s="228"/>
      <c r="EG122" s="228"/>
      <c r="EH122" s="228"/>
      <c r="EI122" s="228"/>
      <c r="EJ122" s="228"/>
      <c r="EK122" s="228"/>
      <c r="EL122" s="163">
        <v>0.0</v>
      </c>
      <c r="EM122" s="228"/>
      <c r="EN122" s="228"/>
      <c r="EO122" s="257">
        <f t="shared" si="23"/>
        <v>0</v>
      </c>
      <c r="EP122" s="228"/>
      <c r="EQ122" s="229">
        <v>43735.0</v>
      </c>
      <c r="ER122" s="161" t="s">
        <v>264</v>
      </c>
      <c r="ES122" s="161">
        <v>13.5</v>
      </c>
      <c r="ET122" s="161" t="s">
        <v>265</v>
      </c>
      <c r="EU122" s="161" t="s">
        <v>315</v>
      </c>
      <c r="EV122" s="303"/>
      <c r="EW122" s="303"/>
      <c r="EX122" s="303"/>
      <c r="EY122" s="303"/>
      <c r="EZ122" s="192"/>
      <c r="FA122" s="161">
        <v>23500.0</v>
      </c>
      <c r="FB122" s="303"/>
      <c r="FC122" s="303"/>
      <c r="FD122" s="192"/>
      <c r="FE122" s="192"/>
      <c r="FF122" s="303"/>
      <c r="FG122" s="161" t="s">
        <v>59</v>
      </c>
      <c r="FH122" s="192"/>
      <c r="FI122" s="192"/>
      <c r="FJ122" s="192"/>
      <c r="FK122" s="192"/>
      <c r="FL122" s="192"/>
      <c r="FM122" s="192"/>
      <c r="FN122" s="192"/>
      <c r="FO122" s="303"/>
      <c r="FP122" s="303"/>
      <c r="FQ122" s="303"/>
      <c r="FR122" s="303"/>
    </row>
    <row r="123">
      <c r="A123" s="101" t="s">
        <v>16</v>
      </c>
      <c r="B123" s="153">
        <v>43727.0</v>
      </c>
      <c r="C123" s="290">
        <v>43738.0</v>
      </c>
      <c r="D123" s="33" t="s">
        <v>57</v>
      </c>
      <c r="E123" s="104">
        <f t="shared" si="1"/>
        <v>31</v>
      </c>
      <c r="F123" s="104">
        <f t="shared" si="2"/>
        <v>10</v>
      </c>
      <c r="G123" s="104" t="str">
        <f t="shared" si="3"/>
        <v>Hozeri Seal</v>
      </c>
      <c r="H123" s="104" t="str">
        <f t="shared" si="4"/>
        <v>Asif</v>
      </c>
      <c r="I123" s="105" t="s">
        <v>624</v>
      </c>
      <c r="J123" s="106">
        <v>510.0</v>
      </c>
      <c r="K123" s="106">
        <v>50490.0</v>
      </c>
      <c r="L123" s="19" t="s">
        <v>13</v>
      </c>
      <c r="M123" s="19">
        <v>50.0</v>
      </c>
      <c r="N123" s="19">
        <v>6560.0</v>
      </c>
      <c r="O123" s="107">
        <v>7000.0</v>
      </c>
      <c r="P123" s="107">
        <v>1500.0</v>
      </c>
      <c r="Q123" s="107">
        <v>3000.0</v>
      </c>
      <c r="R123" s="148">
        <v>100000.0</v>
      </c>
      <c r="S123" s="109"/>
      <c r="T123" s="109"/>
      <c r="U123" s="110">
        <v>4900.0</v>
      </c>
      <c r="V123" s="110">
        <v>500.0</v>
      </c>
      <c r="W123" s="110">
        <v>4000.0</v>
      </c>
      <c r="X123" s="110"/>
      <c r="Y123" s="110" t="s">
        <v>142</v>
      </c>
      <c r="Z123" s="110">
        <v>500.0</v>
      </c>
      <c r="AA123" s="110">
        <v>500.0</v>
      </c>
      <c r="AB123" s="109"/>
      <c r="AC123" s="109"/>
      <c r="AD123" s="110" t="s">
        <v>777</v>
      </c>
      <c r="AE123" s="110">
        <v>4800.0</v>
      </c>
      <c r="AF123" s="109"/>
      <c r="AG123" s="109"/>
      <c r="AH123" s="299" t="s">
        <v>778</v>
      </c>
      <c r="AI123" s="133"/>
      <c r="AJ123" s="160">
        <v>14000.0</v>
      </c>
      <c r="AK123" s="133"/>
      <c r="AL123" s="133"/>
      <c r="AM123" s="113"/>
      <c r="AN123" s="110" t="s">
        <v>321</v>
      </c>
      <c r="AO123" s="110">
        <v>500.0</v>
      </c>
      <c r="AP123" s="113"/>
      <c r="AQ123" s="197" t="s">
        <v>779</v>
      </c>
      <c r="AR123" s="122">
        <v>5000.0</v>
      </c>
      <c r="AS123" s="113"/>
      <c r="AT123" s="304"/>
      <c r="AU123" s="304"/>
      <c r="AV123" s="304"/>
      <c r="AW123" s="304"/>
      <c r="AX123" s="247" t="s">
        <v>768</v>
      </c>
      <c r="AY123" s="245">
        <v>8000.0</v>
      </c>
      <c r="AZ123" s="245" t="s">
        <v>780</v>
      </c>
      <c r="BA123" s="245">
        <v>286000.0</v>
      </c>
      <c r="BB123" s="305"/>
      <c r="BC123" s="305"/>
      <c r="BD123" s="305"/>
      <c r="BE123" s="305"/>
      <c r="BF123" s="306">
        <v>6560.0</v>
      </c>
      <c r="BG123" s="181"/>
      <c r="BH123" s="182"/>
      <c r="BI123" s="120">
        <v>24500.0</v>
      </c>
      <c r="BJ123" s="121">
        <f t="shared" ref="BJ123:BJ124" si="64">Q123+R123+T123+V123+W123+Z123+AC123+AE123+AG123+AI123+AL123+AO123+AR123+BI123+U123+X123</f>
        <v>147700</v>
      </c>
      <c r="BK123" s="122">
        <v>30000.0</v>
      </c>
      <c r="BL123" s="240">
        <v>170000.0</v>
      </c>
      <c r="BM123" s="124">
        <f t="shared" si="6"/>
        <v>168000</v>
      </c>
      <c r="BN123" s="125" t="s">
        <v>47</v>
      </c>
      <c r="BO123" s="126">
        <f t="shared" si="46"/>
        <v>200000</v>
      </c>
      <c r="BP123" s="109"/>
      <c r="BQ123" s="127" t="str">
        <f t="shared" si="63"/>
        <v/>
      </c>
      <c r="BR123" s="125"/>
      <c r="BS123" s="126">
        <f t="shared" si="60"/>
        <v>200000</v>
      </c>
      <c r="BT123" s="128">
        <f t="shared" si="10"/>
        <v>23000</v>
      </c>
      <c r="BU123" s="125" t="s">
        <v>59</v>
      </c>
      <c r="BV123" s="129">
        <f t="shared" si="11"/>
        <v>200000</v>
      </c>
      <c r="BW123" s="235"/>
      <c r="BX123" s="131">
        <f t="shared" si="12"/>
        <v>0</v>
      </c>
      <c r="BY123" s="131">
        <f t="shared" si="13"/>
        <v>0</v>
      </c>
      <c r="BZ123" s="237">
        <v>0.0</v>
      </c>
      <c r="CA123" s="132" t="str">
        <f t="shared" si="15"/>
        <v/>
      </c>
      <c r="CB123" s="109"/>
      <c r="CC123" s="109"/>
      <c r="CD123" s="110" t="s">
        <v>781</v>
      </c>
      <c r="CE123" s="110">
        <v>2300.0</v>
      </c>
      <c r="CF123" s="133">
        <f t="shared" si="39"/>
        <v>200000</v>
      </c>
      <c r="CG123" s="133">
        <f t="shared" si="40"/>
        <v>50000</v>
      </c>
      <c r="CH123" s="119">
        <f t="shared" si="41"/>
        <v>20000</v>
      </c>
      <c r="CI123" s="110">
        <v>2000.0</v>
      </c>
      <c r="CJ123" s="109"/>
      <c r="CK123" s="109"/>
      <c r="CL123" s="183"/>
      <c r="CM123" s="182"/>
      <c r="CN123" s="135">
        <f t="shared" si="19"/>
        <v>191000</v>
      </c>
      <c r="CO123" s="135">
        <f t="shared" si="20"/>
        <v>416350</v>
      </c>
      <c r="CP123" s="136">
        <f t="shared" si="21"/>
        <v>-225350</v>
      </c>
      <c r="CQ123" s="137">
        <v>43727.0</v>
      </c>
      <c r="CR123" s="138" t="s">
        <v>260</v>
      </c>
      <c r="CS123" s="138">
        <v>31.0</v>
      </c>
      <c r="CT123" s="140" t="s">
        <v>57</v>
      </c>
      <c r="CU123" s="140" t="s">
        <v>370</v>
      </c>
      <c r="CV123" s="302"/>
      <c r="CW123" s="302"/>
      <c r="CX123" s="302"/>
      <c r="CY123" s="302"/>
      <c r="CZ123" s="302"/>
      <c r="DA123" s="140">
        <v>170000.0</v>
      </c>
      <c r="DB123" s="226"/>
      <c r="DC123" s="140">
        <v>168000.0</v>
      </c>
      <c r="DD123" s="226"/>
      <c r="DE123" s="226"/>
      <c r="DF123" s="302"/>
      <c r="DG123" s="140">
        <v>4900.0</v>
      </c>
      <c r="DH123" s="140">
        <v>500.0</v>
      </c>
      <c r="DI123" s="226"/>
      <c r="DJ123" s="226"/>
      <c r="DK123" s="302"/>
      <c r="DL123" s="301">
        <v>3400.0</v>
      </c>
      <c r="DM123" s="302"/>
      <c r="DN123" s="302"/>
      <c r="DO123" s="141">
        <f t="shared" si="58"/>
        <v>0</v>
      </c>
      <c r="DP123" s="155">
        <v>43506.0</v>
      </c>
      <c r="DQ123" s="238"/>
      <c r="DR123" s="228"/>
      <c r="DS123" s="228"/>
      <c r="DT123" s="228"/>
      <c r="DU123" s="228"/>
      <c r="DV123" s="228"/>
      <c r="DW123" s="228"/>
      <c r="DX123" s="228"/>
      <c r="DY123" s="228"/>
      <c r="DZ123" s="228"/>
      <c r="EA123" s="228"/>
      <c r="EB123" s="228"/>
      <c r="EC123" s="228"/>
      <c r="ED123" s="228"/>
      <c r="EE123" s="228"/>
      <c r="EF123" s="228"/>
      <c r="EG123" s="228"/>
      <c r="EH123" s="228"/>
      <c r="EI123" s="228"/>
      <c r="EJ123" s="228"/>
      <c r="EK123" s="228"/>
      <c r="EL123" s="163">
        <v>0.0</v>
      </c>
      <c r="EM123" s="228"/>
      <c r="EN123" s="228"/>
      <c r="EO123" s="257">
        <f t="shared" si="23"/>
        <v>0</v>
      </c>
      <c r="EP123" s="228"/>
      <c r="EQ123" s="307">
        <v>43738.0</v>
      </c>
      <c r="ER123" s="161" t="s">
        <v>782</v>
      </c>
      <c r="ES123" s="161">
        <v>10.0</v>
      </c>
      <c r="ET123" s="161" t="s">
        <v>265</v>
      </c>
      <c r="EU123" s="161" t="s">
        <v>315</v>
      </c>
      <c r="EV123" s="303"/>
      <c r="EW123" s="303"/>
      <c r="EX123" s="303"/>
      <c r="EY123" s="303"/>
      <c r="EZ123" s="192"/>
      <c r="FA123" s="161">
        <v>23000.0</v>
      </c>
      <c r="FB123" s="303"/>
      <c r="FC123" s="303"/>
      <c r="FD123" s="192"/>
      <c r="FE123" s="192"/>
      <c r="FF123" s="303"/>
      <c r="FG123" s="192"/>
      <c r="FH123" s="192"/>
      <c r="FI123" s="192"/>
      <c r="FJ123" s="192"/>
      <c r="FK123" s="192"/>
      <c r="FL123" s="192"/>
      <c r="FM123" s="192"/>
      <c r="FN123" s="192"/>
      <c r="FO123" s="303"/>
      <c r="FP123" s="303"/>
      <c r="FQ123" s="303"/>
      <c r="FR123" s="303"/>
    </row>
    <row r="124">
      <c r="A124" s="101" t="s">
        <v>17</v>
      </c>
      <c r="B124" s="220">
        <v>43727.0</v>
      </c>
      <c r="C124" s="290">
        <v>43738.0</v>
      </c>
      <c r="D124" s="33" t="s">
        <v>57</v>
      </c>
      <c r="E124" s="104">
        <f t="shared" si="1"/>
        <v>30</v>
      </c>
      <c r="F124" s="104" t="str">
        <f t="shared" si="2"/>
        <v/>
      </c>
      <c r="G124" s="104" t="str">
        <f t="shared" si="3"/>
        <v/>
      </c>
      <c r="H124" s="104" t="str">
        <f t="shared" si="4"/>
        <v/>
      </c>
      <c r="I124" s="105" t="s">
        <v>624</v>
      </c>
      <c r="J124" s="106">
        <v>612.0</v>
      </c>
      <c r="K124" s="106">
        <v>59980.0</v>
      </c>
      <c r="L124" s="19" t="s">
        <v>13</v>
      </c>
      <c r="M124" s="19">
        <v>50.0</v>
      </c>
      <c r="N124" s="19">
        <v>6560.0</v>
      </c>
      <c r="O124" s="107">
        <v>7500.0</v>
      </c>
      <c r="P124" s="107">
        <v>1500.0</v>
      </c>
      <c r="Q124" s="107">
        <v>3000.0</v>
      </c>
      <c r="R124" s="148">
        <v>100000.0</v>
      </c>
      <c r="S124" s="109"/>
      <c r="T124" s="109"/>
      <c r="U124" s="110">
        <v>1900.0</v>
      </c>
      <c r="V124" s="110">
        <v>1150.0</v>
      </c>
      <c r="W124" s="110">
        <v>3600.0</v>
      </c>
      <c r="X124" s="109"/>
      <c r="Y124" s="110" t="s">
        <v>342</v>
      </c>
      <c r="Z124" s="110">
        <v>500.0</v>
      </c>
      <c r="AA124" s="110">
        <v>500.0</v>
      </c>
      <c r="AB124" s="110" t="s">
        <v>783</v>
      </c>
      <c r="AC124" s="110">
        <v>15000.0</v>
      </c>
      <c r="AD124" s="110" t="s">
        <v>276</v>
      </c>
      <c r="AE124" s="110">
        <v>1000.0</v>
      </c>
      <c r="AF124" s="109"/>
      <c r="AG124" s="109"/>
      <c r="AH124" s="133"/>
      <c r="AI124" s="133"/>
      <c r="AJ124" s="113"/>
      <c r="AK124" s="133"/>
      <c r="AL124" s="133"/>
      <c r="AM124" s="113"/>
      <c r="AN124" s="110" t="s">
        <v>297</v>
      </c>
      <c r="AO124" s="110">
        <v>250.0</v>
      </c>
      <c r="AP124" s="113"/>
      <c r="AQ124" s="133"/>
      <c r="AR124" s="133"/>
      <c r="AS124" s="113"/>
      <c r="AT124" s="234"/>
      <c r="AU124" s="234"/>
      <c r="AV124" s="234"/>
      <c r="AW124" s="234"/>
      <c r="AX124" s="234"/>
      <c r="AY124" s="188"/>
      <c r="AZ124" s="188"/>
      <c r="BA124" s="188"/>
      <c r="BB124" s="188"/>
      <c r="BC124" s="188"/>
      <c r="BD124" s="188"/>
      <c r="BE124" s="188"/>
      <c r="BF124" s="180"/>
      <c r="BG124" s="181"/>
      <c r="BH124" s="182"/>
      <c r="BI124" s="120">
        <v>24100.0</v>
      </c>
      <c r="BJ124" s="121">
        <f t="shared" si="64"/>
        <v>150500</v>
      </c>
      <c r="BK124" s="122">
        <v>30000.0</v>
      </c>
      <c r="BL124" s="240">
        <v>170000.0</v>
      </c>
      <c r="BM124" s="124">
        <f t="shared" si="6"/>
        <v>168000</v>
      </c>
      <c r="BN124" s="125" t="s">
        <v>47</v>
      </c>
      <c r="BO124" s="126">
        <f t="shared" si="46"/>
        <v>200000</v>
      </c>
      <c r="BP124" s="133"/>
      <c r="BQ124" s="127" t="str">
        <f t="shared" si="63"/>
        <v/>
      </c>
      <c r="BR124" s="125"/>
      <c r="BS124" s="126">
        <f t="shared" si="60"/>
        <v>200000</v>
      </c>
      <c r="BT124" s="128">
        <f t="shared" si="10"/>
        <v>30000</v>
      </c>
      <c r="BU124" s="125" t="s">
        <v>59</v>
      </c>
      <c r="BV124" s="129">
        <f t="shared" si="11"/>
        <v>200000</v>
      </c>
      <c r="BW124" s="133"/>
      <c r="BX124" s="131">
        <f t="shared" si="12"/>
        <v>0</v>
      </c>
      <c r="BY124" s="131">
        <f t="shared" si="13"/>
        <v>0</v>
      </c>
      <c r="BZ124" s="131" t="str">
        <f>FK124</f>
        <v/>
      </c>
      <c r="CA124" s="132" t="str">
        <f t="shared" si="15"/>
        <v/>
      </c>
      <c r="CB124" s="109"/>
      <c r="CC124" s="109"/>
      <c r="CD124" s="110" t="s">
        <v>680</v>
      </c>
      <c r="CE124" s="110">
        <v>8000.0</v>
      </c>
      <c r="CF124" s="133">
        <f t="shared" si="39"/>
        <v>200000</v>
      </c>
      <c r="CG124" s="133">
        <f t="shared" si="40"/>
        <v>41500</v>
      </c>
      <c r="CH124" s="119">
        <f t="shared" si="41"/>
        <v>11500</v>
      </c>
      <c r="CI124" s="133"/>
      <c r="CJ124" s="133"/>
      <c r="CK124" s="133"/>
      <c r="CL124" s="308">
        <v>10000.0</v>
      </c>
      <c r="CM124" s="133"/>
      <c r="CN124" s="135">
        <f t="shared" si="19"/>
        <v>208000</v>
      </c>
      <c r="CO124" s="135">
        <f t="shared" si="20"/>
        <v>109140</v>
      </c>
      <c r="CP124" s="136">
        <f t="shared" si="21"/>
        <v>98860</v>
      </c>
      <c r="CQ124" s="137">
        <v>43727.0</v>
      </c>
      <c r="CR124" s="138" t="s">
        <v>260</v>
      </c>
      <c r="CS124" s="138">
        <v>30.0</v>
      </c>
      <c r="CT124" s="140" t="s">
        <v>57</v>
      </c>
      <c r="CU124" s="140" t="s">
        <v>370</v>
      </c>
      <c r="CV124" s="302"/>
      <c r="CW124" s="302"/>
      <c r="CX124" s="302"/>
      <c r="CY124" s="302"/>
      <c r="CZ124" s="302"/>
      <c r="DA124" s="140">
        <v>170000.0</v>
      </c>
      <c r="DB124" s="226"/>
      <c r="DC124" s="140">
        <v>168000.0</v>
      </c>
      <c r="DD124" s="226"/>
      <c r="DE124" s="226"/>
      <c r="DF124" s="302"/>
      <c r="DG124" s="140">
        <v>1900.0</v>
      </c>
      <c r="DH124" s="140">
        <v>500.0</v>
      </c>
      <c r="DI124" s="226"/>
      <c r="DJ124" s="226"/>
      <c r="DK124" s="302"/>
      <c r="DL124" s="301">
        <v>400.0</v>
      </c>
      <c r="DM124" s="302"/>
      <c r="DN124" s="302"/>
      <c r="DO124" s="141">
        <f t="shared" si="58"/>
        <v>0</v>
      </c>
      <c r="DP124" s="155">
        <v>43506.0</v>
      </c>
      <c r="DQ124" s="273"/>
      <c r="DR124" s="274"/>
      <c r="DS124" s="274"/>
      <c r="DT124" s="274"/>
      <c r="DU124" s="274"/>
      <c r="DV124" s="274"/>
      <c r="DW124" s="274"/>
      <c r="DX124" s="274"/>
      <c r="DY124" s="274"/>
      <c r="DZ124" s="274"/>
      <c r="EA124" s="274"/>
      <c r="EB124" s="274"/>
      <c r="EC124" s="274"/>
      <c r="ED124" s="274"/>
      <c r="EE124" s="274"/>
      <c r="EF124" s="274"/>
      <c r="EG124" s="274"/>
      <c r="EH124" s="274"/>
      <c r="EI124" s="274"/>
      <c r="EJ124" s="274"/>
      <c r="EK124" s="274"/>
      <c r="EL124" s="275">
        <v>0.0</v>
      </c>
      <c r="EM124" s="274"/>
      <c r="EN124" s="274"/>
      <c r="EO124" s="276">
        <f t="shared" si="23"/>
        <v>0</v>
      </c>
      <c r="EP124" s="274"/>
      <c r="EQ124" s="192"/>
      <c r="ER124" s="192"/>
      <c r="ES124" s="192"/>
      <c r="ET124" s="161" t="s">
        <v>265</v>
      </c>
      <c r="EU124" s="192"/>
      <c r="EV124" s="303"/>
      <c r="EW124" s="303"/>
      <c r="EX124" s="303"/>
      <c r="EY124" s="303"/>
      <c r="EZ124" s="192"/>
      <c r="FA124" s="161">
        <v>30000.0</v>
      </c>
      <c r="FB124" s="303"/>
      <c r="FC124" s="303"/>
      <c r="FD124" s="192"/>
      <c r="FE124" s="192"/>
      <c r="FF124" s="303"/>
      <c r="FG124" s="192"/>
      <c r="FH124" s="192"/>
      <c r="FI124" s="192"/>
      <c r="FJ124" s="192"/>
      <c r="FK124" s="192"/>
      <c r="FL124" s="161">
        <v>8000.0</v>
      </c>
      <c r="FM124" s="192"/>
      <c r="FN124" s="192"/>
      <c r="FO124" s="303"/>
      <c r="FP124" s="303"/>
      <c r="FQ124" s="303"/>
      <c r="FR124" s="303"/>
    </row>
    <row r="125">
      <c r="A125" s="101" t="s">
        <v>18</v>
      </c>
      <c r="B125" s="220">
        <v>43728.0</v>
      </c>
      <c r="C125" s="290">
        <v>43738.0</v>
      </c>
      <c r="D125" s="33" t="s">
        <v>57</v>
      </c>
      <c r="E125" s="104">
        <f t="shared" si="1"/>
        <v>35</v>
      </c>
      <c r="F125" s="104">
        <f t="shared" si="2"/>
        <v>16</v>
      </c>
      <c r="G125" s="104" t="str">
        <f t="shared" si="3"/>
        <v>WC</v>
      </c>
      <c r="H125" s="104" t="str">
        <f t="shared" si="4"/>
        <v>Geo Sultani</v>
      </c>
      <c r="I125" s="105" t="s">
        <v>624</v>
      </c>
      <c r="J125" s="106">
        <v>630.0</v>
      </c>
      <c r="K125" s="106">
        <v>61740.0</v>
      </c>
      <c r="L125" s="19" t="s">
        <v>13</v>
      </c>
      <c r="M125" s="19">
        <v>25.0</v>
      </c>
      <c r="N125" s="19">
        <v>3280.0</v>
      </c>
      <c r="O125" s="107">
        <v>7000.0</v>
      </c>
      <c r="P125" s="107">
        <v>1500.0</v>
      </c>
      <c r="Q125" s="107">
        <v>3000.0</v>
      </c>
      <c r="R125" s="241"/>
      <c r="S125" s="109"/>
      <c r="T125" s="109"/>
      <c r="U125" s="109"/>
      <c r="V125" s="109"/>
      <c r="W125" s="110">
        <v>5200.0</v>
      </c>
      <c r="X125" s="109"/>
      <c r="Y125" s="110" t="s">
        <v>342</v>
      </c>
      <c r="Z125" s="110">
        <v>1000.0</v>
      </c>
      <c r="AA125" s="110">
        <v>500.0</v>
      </c>
      <c r="AB125" s="109"/>
      <c r="AC125" s="109"/>
      <c r="AD125" s="110" t="s">
        <v>323</v>
      </c>
      <c r="AE125" s="110">
        <v>600.0</v>
      </c>
      <c r="AF125" s="110" t="s">
        <v>784</v>
      </c>
      <c r="AG125" s="110">
        <v>500.0</v>
      </c>
      <c r="AH125" s="133"/>
      <c r="AI125" s="133"/>
      <c r="AJ125" s="113"/>
      <c r="AK125" s="133"/>
      <c r="AL125" s="133"/>
      <c r="AM125" s="113"/>
      <c r="AN125" s="110" t="s">
        <v>785</v>
      </c>
      <c r="AO125" s="110">
        <v>300.0</v>
      </c>
      <c r="AP125" s="113"/>
      <c r="AQ125" s="133"/>
      <c r="AR125" s="133"/>
      <c r="AS125" s="113"/>
      <c r="AT125" s="234"/>
      <c r="AU125" s="234"/>
      <c r="AV125" s="234"/>
      <c r="AW125" s="234"/>
      <c r="AX125" s="247" t="s">
        <v>786</v>
      </c>
      <c r="AY125" s="245">
        <v>17000.0</v>
      </c>
      <c r="AZ125" s="245" t="s">
        <v>787</v>
      </c>
      <c r="BA125" s="245">
        <v>3000.0</v>
      </c>
      <c r="BB125" s="188"/>
      <c r="BC125" s="188"/>
      <c r="BD125" s="188"/>
      <c r="BE125" s="188"/>
      <c r="BF125" s="180"/>
      <c r="BG125" s="181"/>
      <c r="BH125" s="182"/>
      <c r="BI125" s="120">
        <v>24480.0</v>
      </c>
      <c r="BJ125" s="121">
        <f>Q125+R125+T125+V125+W125+Z125+AC125+AE125+AG125+AI125+AL125+AO125+AR125+BI125+U125+S125</f>
        <v>35080</v>
      </c>
      <c r="BK125" s="122">
        <v>30000.0</v>
      </c>
      <c r="BL125" s="240">
        <v>158000.0</v>
      </c>
      <c r="BM125" s="124">
        <f t="shared" si="6"/>
        <v>150000</v>
      </c>
      <c r="BN125" s="125" t="s">
        <v>47</v>
      </c>
      <c r="BO125" s="126">
        <f t="shared" si="46"/>
        <v>188000</v>
      </c>
      <c r="BP125" s="110">
        <v>41580.0</v>
      </c>
      <c r="BQ125" s="127">
        <f t="shared" si="63"/>
        <v>30000</v>
      </c>
      <c r="BR125" s="125" t="s">
        <v>47</v>
      </c>
      <c r="BS125" s="126">
        <f t="shared" si="60"/>
        <v>229580</v>
      </c>
      <c r="BT125" s="128">
        <f t="shared" si="10"/>
        <v>24000</v>
      </c>
      <c r="BU125" s="125" t="s">
        <v>47</v>
      </c>
      <c r="BV125" s="129">
        <f t="shared" si="11"/>
        <v>253580</v>
      </c>
      <c r="BW125" s="235"/>
      <c r="BX125" s="131">
        <f t="shared" si="12"/>
        <v>0</v>
      </c>
      <c r="BY125" s="131">
        <f t="shared" si="13"/>
        <v>0</v>
      </c>
      <c r="BZ125" s="237">
        <v>0.0</v>
      </c>
      <c r="CA125" s="132" t="str">
        <f t="shared" si="15"/>
        <v/>
      </c>
      <c r="CB125" s="109"/>
      <c r="CC125" s="109"/>
      <c r="CD125" s="109"/>
      <c r="CE125" s="109"/>
      <c r="CF125" s="133">
        <f t="shared" si="39"/>
        <v>253580</v>
      </c>
      <c r="CG125" s="133">
        <f t="shared" si="40"/>
        <v>218500</v>
      </c>
      <c r="CH125" s="119">
        <f t="shared" si="41"/>
        <v>188500</v>
      </c>
      <c r="CI125" s="109"/>
      <c r="CJ125" s="109"/>
      <c r="CK125" s="109"/>
      <c r="CL125" s="183"/>
      <c r="CM125" s="182"/>
      <c r="CN125" s="135">
        <f t="shared" si="19"/>
        <v>204000</v>
      </c>
      <c r="CO125" s="135">
        <f t="shared" si="20"/>
        <v>128100</v>
      </c>
      <c r="CP125" s="136">
        <f t="shared" si="21"/>
        <v>75900</v>
      </c>
      <c r="CQ125" s="137">
        <v>43727.0</v>
      </c>
      <c r="CR125" s="138" t="s">
        <v>260</v>
      </c>
      <c r="CS125" s="138">
        <v>30.0</v>
      </c>
      <c r="CT125" s="140" t="s">
        <v>57</v>
      </c>
      <c r="CU125" s="140" t="s">
        <v>370</v>
      </c>
      <c r="CV125" s="302"/>
      <c r="CW125" s="302"/>
      <c r="CX125" s="302"/>
      <c r="CY125" s="302"/>
      <c r="CZ125" s="302"/>
      <c r="DA125" s="140">
        <v>158000.0</v>
      </c>
      <c r="DB125" s="226"/>
      <c r="DC125" s="140">
        <v>150000.0</v>
      </c>
      <c r="DD125" s="226"/>
      <c r="DE125" s="140">
        <v>7500.0</v>
      </c>
      <c r="DF125" s="302"/>
      <c r="DG125" s="226"/>
      <c r="DH125" s="140">
        <v>500.0</v>
      </c>
      <c r="DI125" s="226"/>
      <c r="DJ125" s="226"/>
      <c r="DK125" s="302"/>
      <c r="DL125" s="302"/>
      <c r="DM125" s="302"/>
      <c r="DN125" s="302"/>
      <c r="DO125" s="141">
        <f t="shared" si="58"/>
        <v>0</v>
      </c>
      <c r="DP125" s="155">
        <v>43506.0</v>
      </c>
      <c r="DQ125" s="251">
        <v>43728.0</v>
      </c>
      <c r="DR125" s="163">
        <v>5.0</v>
      </c>
      <c r="DS125" s="163">
        <v>5.0</v>
      </c>
      <c r="DT125" s="163" t="s">
        <v>283</v>
      </c>
      <c r="DU125" s="163" t="s">
        <v>353</v>
      </c>
      <c r="DV125" s="163"/>
      <c r="DW125" s="163"/>
      <c r="DX125" s="163"/>
      <c r="DY125" s="163"/>
      <c r="DZ125" s="163"/>
      <c r="EA125" s="163">
        <v>22160.0</v>
      </c>
      <c r="EB125" s="163">
        <v>30000.0</v>
      </c>
      <c r="EC125" s="228"/>
      <c r="ED125" s="163">
        <v>11800.0</v>
      </c>
      <c r="EE125" s="163" t="s">
        <v>308</v>
      </c>
      <c r="EF125" s="228"/>
      <c r="EG125" s="228"/>
      <c r="EH125" s="228"/>
      <c r="EI125" s="228"/>
      <c r="EJ125" s="228"/>
      <c r="EK125" s="228"/>
      <c r="EL125" s="163">
        <v>19640.0</v>
      </c>
      <c r="EM125" s="228"/>
      <c r="EN125" s="228"/>
      <c r="EO125" s="257">
        <f t="shared" si="23"/>
        <v>19640</v>
      </c>
      <c r="EP125" s="228"/>
      <c r="EQ125" s="309">
        <v>43738.0</v>
      </c>
      <c r="ER125" s="161" t="s">
        <v>770</v>
      </c>
      <c r="ES125" s="161">
        <v>16.0</v>
      </c>
      <c r="ET125" s="161" t="s">
        <v>265</v>
      </c>
      <c r="EU125" s="161" t="s">
        <v>788</v>
      </c>
      <c r="EV125" s="303"/>
      <c r="EW125" s="303"/>
      <c r="EX125" s="303"/>
      <c r="EY125" s="303"/>
      <c r="EZ125" s="161">
        <v>24000.0</v>
      </c>
      <c r="FA125" s="161">
        <v>24000.0</v>
      </c>
      <c r="FB125" s="303"/>
      <c r="FC125" s="303"/>
      <c r="FD125" s="192"/>
      <c r="FE125" s="192"/>
      <c r="FF125" s="303"/>
      <c r="FG125" s="192"/>
      <c r="FH125" s="192"/>
      <c r="FI125" s="192"/>
      <c r="FJ125" s="192"/>
      <c r="FK125" s="192"/>
      <c r="FL125" s="192"/>
      <c r="FM125" s="192"/>
      <c r="FN125" s="192"/>
      <c r="FO125" s="303"/>
      <c r="FP125" s="303"/>
      <c r="FQ125" s="303"/>
      <c r="FR125" s="303"/>
    </row>
    <row r="126">
      <c r="A126" s="101" t="s">
        <v>20</v>
      </c>
      <c r="B126" s="102">
        <v>43728.0</v>
      </c>
      <c r="C126" s="103">
        <v>43739.0</v>
      </c>
      <c r="D126" s="33" t="s">
        <v>57</v>
      </c>
      <c r="E126" s="104">
        <f t="shared" si="1"/>
        <v>33</v>
      </c>
      <c r="F126" s="104">
        <f t="shared" si="2"/>
        <v>14</v>
      </c>
      <c r="G126" s="104" t="str">
        <f t="shared" si="3"/>
        <v>Milk</v>
      </c>
      <c r="H126" s="104" t="str">
        <f t="shared" si="4"/>
        <v>Asif</v>
      </c>
      <c r="I126" s="105" t="s">
        <v>624</v>
      </c>
      <c r="J126" s="106">
        <v>622.0</v>
      </c>
      <c r="K126" s="106">
        <v>60960.0</v>
      </c>
      <c r="L126" s="19" t="s">
        <v>13</v>
      </c>
      <c r="M126" s="19">
        <v>50.0</v>
      </c>
      <c r="N126" s="19">
        <v>6560.0</v>
      </c>
      <c r="O126" s="107">
        <v>7000.0</v>
      </c>
      <c r="P126" s="107">
        <v>1500.0</v>
      </c>
      <c r="Q126" s="107">
        <v>3000.0</v>
      </c>
      <c r="R126" s="148">
        <v>165000.0</v>
      </c>
      <c r="S126" s="109"/>
      <c r="T126" s="109"/>
      <c r="U126" s="110"/>
      <c r="V126" s="110">
        <v>1200.0</v>
      </c>
      <c r="W126" s="110">
        <v>3800.0</v>
      </c>
      <c r="X126" s="110"/>
      <c r="Y126" s="110" t="s">
        <v>342</v>
      </c>
      <c r="Z126" s="110">
        <v>1500.0</v>
      </c>
      <c r="AA126" s="110">
        <v>500.0</v>
      </c>
      <c r="AB126" s="110" t="s">
        <v>789</v>
      </c>
      <c r="AC126" s="110">
        <v>500.0</v>
      </c>
      <c r="AD126" s="110" t="s">
        <v>790</v>
      </c>
      <c r="AE126" s="110">
        <v>1000.0</v>
      </c>
      <c r="AF126" s="110" t="s">
        <v>767</v>
      </c>
      <c r="AG126" s="110">
        <v>500.0</v>
      </c>
      <c r="AH126" s="116"/>
      <c r="AI126" s="114"/>
      <c r="AJ126" s="113"/>
      <c r="AK126" s="114"/>
      <c r="AL126" s="114"/>
      <c r="AM126" s="113"/>
      <c r="AN126" s="114"/>
      <c r="AO126" s="114"/>
      <c r="AP126" s="113"/>
      <c r="AQ126" s="115"/>
      <c r="AR126" s="114"/>
      <c r="AS126" s="113"/>
      <c r="AT126" s="113"/>
      <c r="AU126" s="113"/>
      <c r="AV126" s="113"/>
      <c r="AW126" s="113"/>
      <c r="AX126" s="113"/>
      <c r="AY126" s="113"/>
      <c r="AZ126" s="113"/>
      <c r="BA126" s="113"/>
      <c r="BB126" s="113"/>
      <c r="BC126" s="113"/>
      <c r="BD126" s="113"/>
      <c r="BE126" s="113"/>
      <c r="BF126" s="119"/>
      <c r="BG126" s="119"/>
      <c r="BH126" s="119"/>
      <c r="BI126" s="120">
        <v>25290.0</v>
      </c>
      <c r="BJ126" s="121">
        <f>Q126+R126+T126+V126+W126+Z126+AC126+AE126+AG126+AI126+AL126+AO126+AR126+BI126+U126+X126</f>
        <v>201790</v>
      </c>
      <c r="BK126" s="122">
        <v>30000.0</v>
      </c>
      <c r="BL126" s="149">
        <v>167000.0</v>
      </c>
      <c r="BM126" s="124">
        <f t="shared" si="6"/>
        <v>150000</v>
      </c>
      <c r="BN126" s="125" t="s">
        <v>47</v>
      </c>
      <c r="BO126" s="126">
        <f t="shared" si="46"/>
        <v>197000</v>
      </c>
      <c r="BP126" s="125">
        <v>29840.0</v>
      </c>
      <c r="BQ126" s="127">
        <f t="shared" si="63"/>
        <v>30000</v>
      </c>
      <c r="BR126" s="125" t="s">
        <v>47</v>
      </c>
      <c r="BS126" s="126">
        <f t="shared" si="60"/>
        <v>226840</v>
      </c>
      <c r="BT126" s="128">
        <f t="shared" si="10"/>
        <v>26500</v>
      </c>
      <c r="BU126" s="125" t="s">
        <v>59</v>
      </c>
      <c r="BV126" s="129">
        <f t="shared" si="11"/>
        <v>226840</v>
      </c>
      <c r="BW126" s="119"/>
      <c r="BX126" s="131">
        <f t="shared" si="12"/>
        <v>0</v>
      </c>
      <c r="BY126" s="131">
        <f t="shared" si="13"/>
        <v>0</v>
      </c>
      <c r="BZ126" s="131" t="str">
        <f>FK126</f>
        <v/>
      </c>
      <c r="CA126" s="132" t="str">
        <f t="shared" si="15"/>
        <v/>
      </c>
      <c r="CB126" s="119"/>
      <c r="CC126" s="119"/>
      <c r="CD126" s="125" t="s">
        <v>791</v>
      </c>
      <c r="CE126" s="125">
        <v>550.0</v>
      </c>
      <c r="CF126" s="133">
        <f t="shared" si="39"/>
        <v>226840</v>
      </c>
      <c r="CG126" s="133">
        <f t="shared" ref="CG126:CG130" si="65">CF126-BJ126</f>
        <v>25050</v>
      </c>
      <c r="CH126" s="119">
        <f>CG126-30000-CE126</f>
        <v>-5500</v>
      </c>
      <c r="CI126" s="109"/>
      <c r="CJ126" s="109"/>
      <c r="CK126" s="109"/>
      <c r="CL126" s="183"/>
      <c r="CM126" s="182"/>
      <c r="CN126" s="135">
        <f t="shared" si="19"/>
        <v>206500</v>
      </c>
      <c r="CO126" s="135">
        <f t="shared" si="20"/>
        <v>111310</v>
      </c>
      <c r="CP126" s="136">
        <f t="shared" si="21"/>
        <v>95190</v>
      </c>
      <c r="CQ126" s="137">
        <v>43728.0</v>
      </c>
      <c r="CR126" s="138" t="s">
        <v>280</v>
      </c>
      <c r="CS126" s="138">
        <v>28.0</v>
      </c>
      <c r="CT126" s="140" t="s">
        <v>57</v>
      </c>
      <c r="CU126" s="140" t="s">
        <v>370</v>
      </c>
      <c r="CV126" s="302"/>
      <c r="CW126" s="302"/>
      <c r="CX126" s="302"/>
      <c r="CY126" s="302"/>
      <c r="CZ126" s="302"/>
      <c r="DA126" s="140">
        <v>167000.0</v>
      </c>
      <c r="DB126" s="226"/>
      <c r="DC126" s="140">
        <v>150000.0</v>
      </c>
      <c r="DD126" s="226"/>
      <c r="DE126" s="226"/>
      <c r="DF126" s="302"/>
      <c r="DG126" s="226"/>
      <c r="DH126" s="140">
        <v>1000.0</v>
      </c>
      <c r="DI126" s="226"/>
      <c r="DJ126" s="140">
        <v>1500.0</v>
      </c>
      <c r="DK126" s="302"/>
      <c r="DL126" s="301">
        <v>1500.0</v>
      </c>
      <c r="DM126" s="301"/>
      <c r="DN126" s="310">
        <v>43687.0</v>
      </c>
      <c r="DO126" s="141">
        <f t="shared" si="58"/>
        <v>-16000</v>
      </c>
      <c r="DP126" s="162"/>
      <c r="DQ126" s="251">
        <v>43728.0</v>
      </c>
      <c r="DR126" s="163">
        <v>5.0</v>
      </c>
      <c r="DS126" s="163">
        <v>5.0</v>
      </c>
      <c r="DT126" s="163" t="s">
        <v>283</v>
      </c>
      <c r="DU126" s="163" t="s">
        <v>330</v>
      </c>
      <c r="DV126" s="163"/>
      <c r="DW126" s="163"/>
      <c r="DX126" s="163"/>
      <c r="DY126" s="163"/>
      <c r="DZ126" s="163"/>
      <c r="EA126" s="163">
        <v>29840.0</v>
      </c>
      <c r="EB126" s="163">
        <v>30000.0</v>
      </c>
      <c r="EC126" s="228"/>
      <c r="ED126" s="228"/>
      <c r="EE126" s="228"/>
      <c r="EF126" s="228"/>
      <c r="EG126" s="228"/>
      <c r="EH126" s="228"/>
      <c r="EI126" s="228"/>
      <c r="EJ126" s="228"/>
      <c r="EK126" s="228"/>
      <c r="EL126" s="163">
        <v>160.0</v>
      </c>
      <c r="EM126" s="228"/>
      <c r="EN126" s="228"/>
      <c r="EO126" s="257">
        <f t="shared" si="23"/>
        <v>160</v>
      </c>
      <c r="EP126" s="228"/>
      <c r="EQ126" s="192"/>
      <c r="ER126" s="161" t="s">
        <v>264</v>
      </c>
      <c r="ES126" s="161">
        <v>14.0</v>
      </c>
      <c r="ET126" s="161" t="s">
        <v>265</v>
      </c>
      <c r="EU126" s="161" t="s">
        <v>315</v>
      </c>
      <c r="EV126" s="303"/>
      <c r="EW126" s="303"/>
      <c r="EX126" s="303"/>
      <c r="EY126" s="303"/>
      <c r="EZ126" s="192"/>
      <c r="FA126" s="161">
        <v>26500.0</v>
      </c>
      <c r="FB126" s="303"/>
      <c r="FC126" s="303"/>
      <c r="FD126" s="192"/>
      <c r="FE126" s="192"/>
      <c r="FF126" s="303"/>
      <c r="FG126" s="192"/>
      <c r="FH126" s="192"/>
      <c r="FI126" s="192"/>
      <c r="FJ126" s="192"/>
      <c r="FK126" s="192"/>
      <c r="FL126" s="161">
        <v>500.0</v>
      </c>
      <c r="FM126" s="192"/>
      <c r="FN126" s="192"/>
      <c r="FO126" s="303"/>
      <c r="FP126" s="303"/>
      <c r="FQ126" s="303"/>
      <c r="FR126" s="303"/>
    </row>
    <row r="127">
      <c r="A127" s="101" t="s">
        <v>19</v>
      </c>
      <c r="B127" s="311">
        <v>43728.0</v>
      </c>
      <c r="C127" s="103">
        <v>43738.0</v>
      </c>
      <c r="D127" s="33" t="s">
        <v>68</v>
      </c>
      <c r="E127" s="104">
        <f t="shared" si="1"/>
        <v>33.5</v>
      </c>
      <c r="F127" s="104">
        <f t="shared" si="2"/>
        <v>13</v>
      </c>
      <c r="G127" s="104" t="str">
        <f t="shared" si="3"/>
        <v>Milk</v>
      </c>
      <c r="H127" s="104" t="str">
        <f t="shared" si="4"/>
        <v>Asif</v>
      </c>
      <c r="I127" s="105" t="s">
        <v>624</v>
      </c>
      <c r="J127" s="106">
        <v>575.0</v>
      </c>
      <c r="K127" s="106">
        <v>56350.0</v>
      </c>
      <c r="L127" s="19" t="s">
        <v>13</v>
      </c>
      <c r="M127" s="19">
        <v>25.0</v>
      </c>
      <c r="N127" s="19">
        <v>3280.0</v>
      </c>
      <c r="O127" s="107">
        <v>7000.0</v>
      </c>
      <c r="P127" s="107">
        <v>1500.0</v>
      </c>
      <c r="Q127" s="107">
        <v>3000.0</v>
      </c>
      <c r="R127" s="241"/>
      <c r="S127" s="109"/>
      <c r="T127" s="109"/>
      <c r="U127" s="109"/>
      <c r="V127" s="109"/>
      <c r="W127" s="110">
        <v>4800.0</v>
      </c>
      <c r="X127" s="109"/>
      <c r="Y127" s="110" t="s">
        <v>142</v>
      </c>
      <c r="Z127" s="110">
        <v>500.0</v>
      </c>
      <c r="AA127" s="110">
        <v>500.0</v>
      </c>
      <c r="AB127" s="109"/>
      <c r="AC127" s="109"/>
      <c r="AD127" s="110" t="s">
        <v>323</v>
      </c>
      <c r="AE127" s="110">
        <v>500.0</v>
      </c>
      <c r="AF127" s="110" t="s">
        <v>295</v>
      </c>
      <c r="AG127" s="110">
        <v>300.0</v>
      </c>
      <c r="AH127" s="197" t="s">
        <v>792</v>
      </c>
      <c r="AI127" s="197">
        <v>14000.0</v>
      </c>
      <c r="AJ127" s="113"/>
      <c r="AK127" s="133"/>
      <c r="AL127" s="133"/>
      <c r="AM127" s="113"/>
      <c r="AN127" s="110" t="s">
        <v>297</v>
      </c>
      <c r="AO127" s="110">
        <v>500.0</v>
      </c>
      <c r="AP127" s="113"/>
      <c r="AQ127" s="133"/>
      <c r="AR127" s="133"/>
      <c r="AS127" s="113"/>
      <c r="AT127" s="234"/>
      <c r="AU127" s="234"/>
      <c r="AV127" s="234"/>
      <c r="AW127" s="234"/>
      <c r="AX127" s="234"/>
      <c r="AY127" s="188"/>
      <c r="AZ127" s="188"/>
      <c r="BA127" s="188"/>
      <c r="BB127" s="188"/>
      <c r="BC127" s="188"/>
      <c r="BD127" s="188"/>
      <c r="BE127" s="188"/>
      <c r="BF127" s="180"/>
      <c r="BG127" s="181"/>
      <c r="BH127" s="182"/>
      <c r="BI127" s="120">
        <v>22600.0</v>
      </c>
      <c r="BJ127" s="121">
        <f>Q127+R127+T127+V127+W127+Z127+AC127+AE127+AG127+AI127+AL127+AO127+AR127+BI127+U127+S127</f>
        <v>46200</v>
      </c>
      <c r="BK127" s="122">
        <v>30000.0</v>
      </c>
      <c r="BL127" s="240">
        <v>167000.0</v>
      </c>
      <c r="BM127" s="124">
        <f t="shared" si="6"/>
        <v>145000</v>
      </c>
      <c r="BN127" s="125" t="s">
        <v>47</v>
      </c>
      <c r="BO127" s="126">
        <f t="shared" si="46"/>
        <v>197000</v>
      </c>
      <c r="BP127" s="110">
        <v>28160.0</v>
      </c>
      <c r="BQ127" s="127">
        <f t="shared" si="63"/>
        <v>32000</v>
      </c>
      <c r="BR127" s="125" t="s">
        <v>47</v>
      </c>
      <c r="BS127" s="126">
        <f t="shared" si="60"/>
        <v>225160</v>
      </c>
      <c r="BT127" s="128">
        <f t="shared" si="10"/>
        <v>24000</v>
      </c>
      <c r="BU127" s="125" t="s">
        <v>59</v>
      </c>
      <c r="BV127" s="129">
        <f t="shared" si="11"/>
        <v>225160</v>
      </c>
      <c r="BW127" s="235"/>
      <c r="BX127" s="131">
        <f t="shared" si="12"/>
        <v>0</v>
      </c>
      <c r="BY127" s="131">
        <f t="shared" si="13"/>
        <v>0</v>
      </c>
      <c r="BZ127" s="237">
        <v>0.0</v>
      </c>
      <c r="CA127" s="132" t="str">
        <f t="shared" si="15"/>
        <v/>
      </c>
      <c r="CB127" s="109"/>
      <c r="CC127" s="109"/>
      <c r="CD127" s="109"/>
      <c r="CE127" s="109"/>
      <c r="CF127" s="133">
        <f t="shared" si="39"/>
        <v>225160</v>
      </c>
      <c r="CG127" s="133">
        <f t="shared" si="65"/>
        <v>178960</v>
      </c>
      <c r="CH127" s="119">
        <f t="shared" ref="CH127:CH259" si="66">CG127-30000</f>
        <v>148960</v>
      </c>
      <c r="CI127" s="109"/>
      <c r="CJ127" s="109"/>
      <c r="CK127" s="109"/>
      <c r="CL127" s="183"/>
      <c r="CM127" s="182"/>
      <c r="CN127" s="135">
        <f t="shared" si="19"/>
        <v>201000</v>
      </c>
      <c r="CO127" s="135">
        <f t="shared" si="20"/>
        <v>114330</v>
      </c>
      <c r="CP127" s="136">
        <f t="shared" si="21"/>
        <v>86670</v>
      </c>
      <c r="CQ127" s="137">
        <v>43728.0</v>
      </c>
      <c r="CR127" s="138" t="s">
        <v>260</v>
      </c>
      <c r="CS127" s="138">
        <v>28.0</v>
      </c>
      <c r="CT127" s="140" t="s">
        <v>68</v>
      </c>
      <c r="CU127" s="140" t="s">
        <v>370</v>
      </c>
      <c r="CV127" s="302"/>
      <c r="CW127" s="302"/>
      <c r="CX127" s="302"/>
      <c r="CY127" s="302"/>
      <c r="CZ127" s="302"/>
      <c r="DA127" s="140">
        <v>167000.0</v>
      </c>
      <c r="DB127" s="226"/>
      <c r="DC127" s="140">
        <v>145000.0</v>
      </c>
      <c r="DD127" s="226"/>
      <c r="DE127" s="226"/>
      <c r="DF127" s="302"/>
      <c r="DG127" s="226"/>
      <c r="DH127" s="140">
        <v>500.0</v>
      </c>
      <c r="DI127" s="226"/>
      <c r="DJ127" s="226"/>
      <c r="DK127" s="302"/>
      <c r="DL127" s="301">
        <v>500.0</v>
      </c>
      <c r="DM127" s="302"/>
      <c r="DN127" s="312">
        <v>43506.0</v>
      </c>
      <c r="DO127" s="141">
        <f t="shared" si="58"/>
        <v>-22000</v>
      </c>
      <c r="DP127" s="155">
        <v>43506.0</v>
      </c>
      <c r="DQ127" s="251">
        <v>43728.0</v>
      </c>
      <c r="DR127" s="163">
        <v>5.5</v>
      </c>
      <c r="DS127" s="163">
        <v>5.5</v>
      </c>
      <c r="DT127" s="163" t="s">
        <v>283</v>
      </c>
      <c r="DU127" s="163" t="s">
        <v>393</v>
      </c>
      <c r="DV127" s="163"/>
      <c r="DW127" s="163"/>
      <c r="DX127" s="163"/>
      <c r="DY127" s="163"/>
      <c r="DZ127" s="163"/>
      <c r="EA127" s="163">
        <v>28160.0</v>
      </c>
      <c r="EB127" s="163">
        <v>32000.0</v>
      </c>
      <c r="EC127" s="228"/>
      <c r="ED127" s="228"/>
      <c r="EE127" s="228"/>
      <c r="EF127" s="228"/>
      <c r="EG127" s="228"/>
      <c r="EH127" s="228"/>
      <c r="EI127" s="163" t="s">
        <v>793</v>
      </c>
      <c r="EJ127" s="228"/>
      <c r="EK127" s="228"/>
      <c r="EL127" s="163"/>
      <c r="EM127" s="163"/>
      <c r="EN127" s="163"/>
      <c r="EO127" s="257">
        <f t="shared" si="23"/>
        <v>3840</v>
      </c>
      <c r="EP127" s="163" t="s">
        <v>569</v>
      </c>
      <c r="EQ127" s="192"/>
      <c r="ER127" s="161" t="s">
        <v>264</v>
      </c>
      <c r="ES127" s="161">
        <v>13.0</v>
      </c>
      <c r="ET127" s="161" t="s">
        <v>265</v>
      </c>
      <c r="EU127" s="161" t="s">
        <v>315</v>
      </c>
      <c r="EV127" s="303"/>
      <c r="EW127" s="303"/>
      <c r="EX127" s="303"/>
      <c r="EY127" s="303"/>
      <c r="EZ127" s="192"/>
      <c r="FA127" s="161">
        <v>24000.0</v>
      </c>
      <c r="FB127" s="303"/>
      <c r="FC127" s="303"/>
      <c r="FD127" s="192"/>
      <c r="FE127" s="192"/>
      <c r="FF127" s="303"/>
      <c r="FG127" s="192"/>
      <c r="FH127" s="192"/>
      <c r="FI127" s="192"/>
      <c r="FJ127" s="192"/>
      <c r="FK127" s="192"/>
      <c r="FL127" s="192"/>
      <c r="FM127" s="192"/>
      <c r="FN127" s="192"/>
      <c r="FO127" s="303"/>
      <c r="FP127" s="303"/>
      <c r="FQ127" s="303"/>
      <c r="FR127" s="303"/>
    </row>
    <row r="128">
      <c r="A128" s="101" t="s">
        <v>316</v>
      </c>
      <c r="B128" s="311">
        <v>43728.0</v>
      </c>
      <c r="C128" s="103">
        <v>43735.0</v>
      </c>
      <c r="D128" s="33" t="s">
        <v>68</v>
      </c>
      <c r="E128" s="104">
        <f t="shared" si="1"/>
        <v>26</v>
      </c>
      <c r="F128" s="19">
        <v>14.0</v>
      </c>
      <c r="G128" s="19" t="s">
        <v>264</v>
      </c>
      <c r="H128" s="19" t="s">
        <v>315</v>
      </c>
      <c r="I128" s="105" t="s">
        <v>624</v>
      </c>
      <c r="J128" s="106">
        <v>572.0</v>
      </c>
      <c r="K128" s="106">
        <v>26060.0</v>
      </c>
      <c r="L128" s="104"/>
      <c r="M128" s="104"/>
      <c r="N128" s="104"/>
      <c r="O128" s="107">
        <v>7000.0</v>
      </c>
      <c r="P128" s="107">
        <v>1500.0</v>
      </c>
      <c r="Q128" s="107">
        <v>3000.0</v>
      </c>
      <c r="R128" s="241"/>
      <c r="S128" s="109"/>
      <c r="T128" s="109"/>
      <c r="U128" s="109"/>
      <c r="V128" s="110">
        <v>1650.0</v>
      </c>
      <c r="W128" s="110">
        <v>4500.0</v>
      </c>
      <c r="X128" s="109"/>
      <c r="Y128" s="110" t="s">
        <v>255</v>
      </c>
      <c r="Z128" s="110">
        <v>500.0</v>
      </c>
      <c r="AA128" s="110">
        <v>500.0</v>
      </c>
      <c r="AB128" s="109"/>
      <c r="AC128" s="109"/>
      <c r="AD128" s="110" t="s">
        <v>323</v>
      </c>
      <c r="AE128" s="110">
        <v>500.0</v>
      </c>
      <c r="AF128" s="110" t="s">
        <v>794</v>
      </c>
      <c r="AG128" s="110">
        <v>250.0</v>
      </c>
      <c r="AH128" s="133"/>
      <c r="AI128" s="133"/>
      <c r="AJ128" s="113"/>
      <c r="AK128" s="133"/>
      <c r="AL128" s="133"/>
      <c r="AM128" s="113"/>
      <c r="AN128" s="109"/>
      <c r="AO128" s="109"/>
      <c r="AP128" s="113"/>
      <c r="AQ128" s="133"/>
      <c r="AR128" s="133"/>
      <c r="AS128" s="113"/>
      <c r="AT128" s="234"/>
      <c r="AU128" s="234"/>
      <c r="AV128" s="234"/>
      <c r="AW128" s="234"/>
      <c r="AX128" s="234"/>
      <c r="AY128" s="188"/>
      <c r="AZ128" s="188"/>
      <c r="BA128" s="188"/>
      <c r="BB128" s="188"/>
      <c r="BC128" s="188"/>
      <c r="BD128" s="188"/>
      <c r="BE128" s="188"/>
      <c r="BF128" s="180"/>
      <c r="BG128" s="181"/>
      <c r="BH128" s="182"/>
      <c r="BI128" s="120">
        <v>18600.0</v>
      </c>
      <c r="BJ128" s="121">
        <f>Q128+R128+T128+V128+W128+Z128+AC128+AE128+AG128+AI128+AL128+AO128+AR128+BI128+X128+U128+S128</f>
        <v>29000</v>
      </c>
      <c r="BK128" s="122">
        <v>30000.0</v>
      </c>
      <c r="BL128" s="235"/>
      <c r="BM128" s="124">
        <f t="shared" si="6"/>
        <v>145000</v>
      </c>
      <c r="BN128" s="125" t="s">
        <v>59</v>
      </c>
      <c r="BO128" s="126">
        <f t="shared" si="46"/>
        <v>30000</v>
      </c>
      <c r="BP128" s="109"/>
      <c r="BQ128" s="127" t="str">
        <f t="shared" si="63"/>
        <v/>
      </c>
      <c r="BR128" s="125"/>
      <c r="BS128" s="126">
        <f t="shared" si="60"/>
        <v>30000</v>
      </c>
      <c r="BT128" s="128">
        <f t="shared" si="10"/>
        <v>24000</v>
      </c>
      <c r="BU128" s="125" t="s">
        <v>59</v>
      </c>
      <c r="BV128" s="129">
        <f t="shared" si="11"/>
        <v>30000</v>
      </c>
      <c r="BW128" s="240">
        <v>20000.0</v>
      </c>
      <c r="BX128" s="131">
        <f t="shared" si="12"/>
        <v>0</v>
      </c>
      <c r="BY128" s="131">
        <f t="shared" si="13"/>
        <v>0</v>
      </c>
      <c r="BZ128" s="237">
        <v>0.0</v>
      </c>
      <c r="CA128" s="132" t="str">
        <f t="shared" si="15"/>
        <v/>
      </c>
      <c r="CB128" s="109"/>
      <c r="CC128" s="109"/>
      <c r="CD128" s="109"/>
      <c r="CE128" s="109"/>
      <c r="CF128" s="133">
        <f t="shared" si="39"/>
        <v>50000</v>
      </c>
      <c r="CG128" s="133">
        <f t="shared" si="65"/>
        <v>21000</v>
      </c>
      <c r="CH128" s="119">
        <f t="shared" si="66"/>
        <v>-9000</v>
      </c>
      <c r="CI128" s="109"/>
      <c r="CJ128" s="109"/>
      <c r="CK128" s="109"/>
      <c r="CL128" s="183"/>
      <c r="CM128" s="182"/>
      <c r="CN128" s="135">
        <f t="shared" si="19"/>
        <v>169000</v>
      </c>
      <c r="CO128" s="135">
        <f t="shared" si="20"/>
        <v>63560</v>
      </c>
      <c r="CP128" s="136">
        <f t="shared" si="21"/>
        <v>105440</v>
      </c>
      <c r="CQ128" s="137">
        <v>43728.0</v>
      </c>
      <c r="CR128" s="138" t="s">
        <v>260</v>
      </c>
      <c r="CS128" s="138">
        <v>26.0</v>
      </c>
      <c r="CT128" s="140" t="s">
        <v>57</v>
      </c>
      <c r="CU128" s="140" t="s">
        <v>370</v>
      </c>
      <c r="CV128" s="302"/>
      <c r="CW128" s="302"/>
      <c r="CX128" s="302"/>
      <c r="CY128" s="302"/>
      <c r="CZ128" s="302"/>
      <c r="DA128" s="140">
        <v>144000.0</v>
      </c>
      <c r="DB128" s="226"/>
      <c r="DC128" s="140">
        <v>145000.0</v>
      </c>
      <c r="DD128" s="226"/>
      <c r="DE128" s="226"/>
      <c r="DF128" s="302"/>
      <c r="DG128" s="226"/>
      <c r="DH128" s="226"/>
      <c r="DI128" s="226"/>
      <c r="DJ128" s="226"/>
      <c r="DK128" s="302"/>
      <c r="DL128" s="301"/>
      <c r="DM128" s="302"/>
      <c r="DN128" s="312"/>
      <c r="DO128" s="141">
        <f t="shared" si="58"/>
        <v>1000</v>
      </c>
      <c r="DP128" s="155"/>
      <c r="DQ128" s="238"/>
      <c r="DR128" s="228"/>
      <c r="DS128" s="228"/>
      <c r="DT128" s="228"/>
      <c r="DU128" s="228"/>
      <c r="DV128" s="228"/>
      <c r="DW128" s="228"/>
      <c r="DX128" s="228"/>
      <c r="DY128" s="228"/>
      <c r="DZ128" s="228"/>
      <c r="EA128" s="228"/>
      <c r="EB128" s="228"/>
      <c r="EC128" s="228"/>
      <c r="ED128" s="228"/>
      <c r="EE128" s="228"/>
      <c r="EF128" s="228"/>
      <c r="EG128" s="228"/>
      <c r="EH128" s="228"/>
      <c r="EI128" s="228"/>
      <c r="EJ128" s="228"/>
      <c r="EK128" s="228"/>
      <c r="EL128" s="163">
        <v>0.0</v>
      </c>
      <c r="EM128" s="228"/>
      <c r="EN128" s="228"/>
      <c r="EO128" s="257">
        <f t="shared" si="23"/>
        <v>0</v>
      </c>
      <c r="EP128" s="228"/>
      <c r="EQ128" s="309">
        <v>43735.0</v>
      </c>
      <c r="ER128" s="161" t="s">
        <v>264</v>
      </c>
      <c r="ES128" s="161">
        <v>14.0</v>
      </c>
      <c r="ET128" s="161" t="s">
        <v>265</v>
      </c>
      <c r="EU128" s="161" t="s">
        <v>315</v>
      </c>
      <c r="EV128" s="303"/>
      <c r="EW128" s="303"/>
      <c r="EX128" s="303"/>
      <c r="EY128" s="303"/>
      <c r="EZ128" s="192"/>
      <c r="FA128" s="161">
        <v>24000.0</v>
      </c>
      <c r="FB128" s="303"/>
      <c r="FC128" s="303"/>
      <c r="FD128" s="192"/>
      <c r="FE128" s="192"/>
      <c r="FF128" s="303"/>
      <c r="FG128" s="192"/>
      <c r="FH128" s="192"/>
      <c r="FI128" s="192"/>
      <c r="FJ128" s="192"/>
      <c r="FK128" s="192"/>
      <c r="FL128" s="192"/>
      <c r="FM128" s="192"/>
      <c r="FN128" s="192"/>
      <c r="FO128" s="303"/>
      <c r="FP128" s="303"/>
      <c r="FQ128" s="303"/>
      <c r="FR128" s="303"/>
    </row>
    <row r="129">
      <c r="A129" s="101" t="s">
        <v>14</v>
      </c>
      <c r="B129" s="311">
        <v>43728.0</v>
      </c>
      <c r="C129" s="103">
        <v>43736.0</v>
      </c>
      <c r="D129" s="33" t="s">
        <v>68</v>
      </c>
      <c r="E129" s="104">
        <f t="shared" si="1"/>
        <v>33</v>
      </c>
      <c r="F129" s="104">
        <f t="shared" ref="F129:F214" si="67">ES129</f>
        <v>10</v>
      </c>
      <c r="G129" s="104" t="str">
        <f t="shared" ref="G129:G259" si="68">ER129</f>
        <v>Shampoo</v>
      </c>
      <c r="H129" s="104" t="str">
        <f t="shared" ref="H129:H259" si="69">EU129</f>
        <v>Mushtaq</v>
      </c>
      <c r="I129" s="105" t="s">
        <v>254</v>
      </c>
      <c r="J129" s="106">
        <v>519.0</v>
      </c>
      <c r="K129" s="106">
        <v>52938.0</v>
      </c>
      <c r="L129" s="19" t="s">
        <v>13</v>
      </c>
      <c r="M129" s="19">
        <v>80.0</v>
      </c>
      <c r="N129" s="19">
        <v>10500.0</v>
      </c>
      <c r="O129" s="107">
        <v>7000.0</v>
      </c>
      <c r="P129" s="107">
        <v>1500.0</v>
      </c>
      <c r="Q129" s="107">
        <v>3000.0</v>
      </c>
      <c r="R129" s="241"/>
      <c r="S129" s="109"/>
      <c r="T129" s="109"/>
      <c r="U129" s="109"/>
      <c r="V129" s="110">
        <v>2000.0</v>
      </c>
      <c r="W129" s="110">
        <v>4500.0</v>
      </c>
      <c r="X129" s="110">
        <v>500.0</v>
      </c>
      <c r="Y129" s="110" t="s">
        <v>255</v>
      </c>
      <c r="Z129" s="110">
        <v>1000.0</v>
      </c>
      <c r="AA129" s="110">
        <v>500.0</v>
      </c>
      <c r="AB129" s="109"/>
      <c r="AC129" s="109"/>
      <c r="AD129" s="110" t="s">
        <v>323</v>
      </c>
      <c r="AE129" s="110">
        <v>1000.0</v>
      </c>
      <c r="AF129" s="110" t="s">
        <v>795</v>
      </c>
      <c r="AG129" s="110">
        <v>1050.0</v>
      </c>
      <c r="AH129" s="197" t="s">
        <v>796</v>
      </c>
      <c r="AI129" s="133"/>
      <c r="AJ129" s="160">
        <v>14000.0</v>
      </c>
      <c r="AK129" s="197" t="s">
        <v>797</v>
      </c>
      <c r="AL129" s="197">
        <v>8000.0</v>
      </c>
      <c r="AM129" s="113"/>
      <c r="AN129" s="109"/>
      <c r="AO129" s="109"/>
      <c r="AP129" s="113"/>
      <c r="AQ129" s="133"/>
      <c r="AR129" s="197"/>
      <c r="AS129" s="113"/>
      <c r="AT129" s="234"/>
      <c r="AU129" s="234"/>
      <c r="AV129" s="234"/>
      <c r="AW129" s="234"/>
      <c r="AX129" s="247" t="s">
        <v>798</v>
      </c>
      <c r="AY129" s="245">
        <v>17500.0</v>
      </c>
      <c r="AZ129" s="188"/>
      <c r="BA129" s="188"/>
      <c r="BB129" s="188"/>
      <c r="BC129" s="188"/>
      <c r="BD129" s="188"/>
      <c r="BE129" s="188"/>
      <c r="BF129" s="133"/>
      <c r="BG129" s="133"/>
      <c r="BH129" s="133"/>
      <c r="BI129" s="120">
        <v>20650.0</v>
      </c>
      <c r="BJ129" s="121">
        <f>Q129+R129+T129+V129+W129+Z129+AC129+AE129+AG129+AI129+AL129+AO129+AR129+BI129+U129+X129</f>
        <v>41700</v>
      </c>
      <c r="BK129" s="122">
        <v>30000.0</v>
      </c>
      <c r="BL129" s="235"/>
      <c r="BM129" s="124">
        <f t="shared" si="6"/>
        <v>159000</v>
      </c>
      <c r="BN129" s="125" t="s">
        <v>59</v>
      </c>
      <c r="BO129" s="126">
        <f t="shared" si="46"/>
        <v>30000</v>
      </c>
      <c r="BP129" s="110">
        <v>25200.0</v>
      </c>
      <c r="BQ129" s="127">
        <f t="shared" si="63"/>
        <v>30000</v>
      </c>
      <c r="BR129" s="125" t="s">
        <v>47</v>
      </c>
      <c r="BS129" s="126">
        <f t="shared" si="60"/>
        <v>55200</v>
      </c>
      <c r="BT129" s="128">
        <f t="shared" si="10"/>
        <v>24000</v>
      </c>
      <c r="BU129" s="125" t="s">
        <v>59</v>
      </c>
      <c r="BV129" s="129">
        <f t="shared" si="11"/>
        <v>55200</v>
      </c>
      <c r="BW129" s="236">
        <v>30000.0</v>
      </c>
      <c r="BX129" s="131">
        <f t="shared" si="12"/>
        <v>0</v>
      </c>
      <c r="BY129" s="131">
        <f t="shared" si="13"/>
        <v>0</v>
      </c>
      <c r="BZ129" s="237">
        <v>0.0</v>
      </c>
      <c r="CA129" s="132" t="str">
        <f t="shared" si="15"/>
        <v/>
      </c>
      <c r="CB129" s="109"/>
      <c r="CC129" s="109"/>
      <c r="CD129" s="109"/>
      <c r="CE129" s="109"/>
      <c r="CF129" s="133">
        <f t="shared" si="39"/>
        <v>85200</v>
      </c>
      <c r="CG129" s="133">
        <f t="shared" si="65"/>
        <v>43500</v>
      </c>
      <c r="CH129" s="119">
        <f t="shared" si="66"/>
        <v>13500</v>
      </c>
      <c r="CI129" s="109"/>
      <c r="CJ129" s="109"/>
      <c r="CK129" s="109"/>
      <c r="CL129" s="183"/>
      <c r="CM129" s="182"/>
      <c r="CN129" s="135">
        <f t="shared" si="19"/>
        <v>213000</v>
      </c>
      <c r="CO129" s="135">
        <f t="shared" si="20"/>
        <v>144638</v>
      </c>
      <c r="CP129" s="136">
        <f t="shared" si="21"/>
        <v>68362</v>
      </c>
      <c r="CQ129" s="137">
        <v>43728.0</v>
      </c>
      <c r="CR129" s="138" t="s">
        <v>280</v>
      </c>
      <c r="CS129" s="138">
        <v>28.0</v>
      </c>
      <c r="CT129" s="140" t="s">
        <v>68</v>
      </c>
      <c r="CU129" s="140" t="s">
        <v>422</v>
      </c>
      <c r="CV129" s="302"/>
      <c r="CW129" s="301">
        <v>188000.0</v>
      </c>
      <c r="CX129" s="302"/>
      <c r="CY129" s="302"/>
      <c r="CZ129" s="301" t="s">
        <v>421</v>
      </c>
      <c r="DA129" s="140">
        <v>188000.0</v>
      </c>
      <c r="DB129" s="140" t="s">
        <v>799</v>
      </c>
      <c r="DC129" s="140">
        <v>159000.0</v>
      </c>
      <c r="DD129" s="226"/>
      <c r="DE129" s="140">
        <v>29000.0</v>
      </c>
      <c r="DF129" s="302"/>
      <c r="DG129" s="226"/>
      <c r="DH129" s="226"/>
      <c r="DI129" s="226"/>
      <c r="DJ129" s="140">
        <v>1500.0</v>
      </c>
      <c r="DK129" s="302"/>
      <c r="DL129" s="302"/>
      <c r="DM129" s="302"/>
      <c r="DN129" s="302"/>
      <c r="DO129" s="141">
        <f t="shared" si="58"/>
        <v>1500</v>
      </c>
      <c r="DP129" s="138" t="s">
        <v>800</v>
      </c>
      <c r="DQ129" s="251">
        <v>43729.0</v>
      </c>
      <c r="DR129" s="163">
        <v>5.0</v>
      </c>
      <c r="DS129" s="163">
        <v>5.0</v>
      </c>
      <c r="DT129" s="178" t="s">
        <v>283</v>
      </c>
      <c r="DU129" s="178" t="s">
        <v>307</v>
      </c>
      <c r="DV129" s="163"/>
      <c r="DW129" s="163"/>
      <c r="DX129" s="163"/>
      <c r="DY129" s="163"/>
      <c r="DZ129" s="163"/>
      <c r="EA129" s="163">
        <v>25200.0</v>
      </c>
      <c r="EB129" s="163">
        <v>30000.0</v>
      </c>
      <c r="EC129" s="228"/>
      <c r="ED129" s="228"/>
      <c r="EE129" s="228"/>
      <c r="EF129" s="228"/>
      <c r="EG129" s="228"/>
      <c r="EH129" s="228"/>
      <c r="EI129" s="228"/>
      <c r="EJ129" s="228"/>
      <c r="EK129" s="228"/>
      <c r="EL129" s="163">
        <v>4800.0</v>
      </c>
      <c r="EM129" s="163" t="s">
        <v>365</v>
      </c>
      <c r="EN129" s="228"/>
      <c r="EO129" s="257">
        <f t="shared" si="23"/>
        <v>4800</v>
      </c>
      <c r="EP129" s="228"/>
      <c r="EQ129" s="192"/>
      <c r="ER129" s="161" t="s">
        <v>801</v>
      </c>
      <c r="ES129" s="161">
        <v>10.0</v>
      </c>
      <c r="ET129" s="161" t="s">
        <v>265</v>
      </c>
      <c r="EU129" s="161" t="s">
        <v>266</v>
      </c>
      <c r="EV129" s="303"/>
      <c r="EW129" s="303"/>
      <c r="EX129" s="303"/>
      <c r="EY129" s="303"/>
      <c r="EZ129" s="192"/>
      <c r="FA129" s="161">
        <v>24000.0</v>
      </c>
      <c r="FB129" s="303"/>
      <c r="FC129" s="303"/>
      <c r="FD129" s="192"/>
      <c r="FE129" s="192"/>
      <c r="FF129" s="303"/>
      <c r="FG129" s="192"/>
      <c r="FH129" s="192"/>
      <c r="FI129" s="192"/>
      <c r="FJ129" s="192"/>
      <c r="FK129" s="192"/>
      <c r="FL129" s="192"/>
      <c r="FM129" s="192"/>
      <c r="FN129" s="192"/>
      <c r="FO129" s="303"/>
      <c r="FP129" s="303"/>
      <c r="FQ129" s="303"/>
      <c r="FR129" s="303"/>
    </row>
    <row r="130">
      <c r="A130" s="101" t="s">
        <v>12</v>
      </c>
      <c r="B130" s="311">
        <v>43728.0</v>
      </c>
      <c r="C130" s="103">
        <v>43733.0</v>
      </c>
      <c r="D130" s="33" t="s">
        <v>68</v>
      </c>
      <c r="E130" s="104">
        <f t="shared" si="1"/>
        <v>21</v>
      </c>
      <c r="F130" s="104">
        <f t="shared" si="67"/>
        <v>12</v>
      </c>
      <c r="G130" s="104" t="str">
        <f t="shared" si="68"/>
        <v>Leather Seal</v>
      </c>
      <c r="H130" s="104" t="str">
        <f t="shared" si="69"/>
        <v>Anees Broker</v>
      </c>
      <c r="I130" s="105" t="s">
        <v>624</v>
      </c>
      <c r="J130" s="106">
        <v>580.0</v>
      </c>
      <c r="K130" s="106">
        <v>56840.0</v>
      </c>
      <c r="L130" s="19" t="s">
        <v>13</v>
      </c>
      <c r="M130" s="19">
        <v>50.0</v>
      </c>
      <c r="N130" s="19">
        <v>6560.0</v>
      </c>
      <c r="O130" s="107">
        <v>7000.0</v>
      </c>
      <c r="P130" s="107">
        <v>1500.0</v>
      </c>
      <c r="Q130" s="107">
        <v>3000.0</v>
      </c>
      <c r="R130" s="241"/>
      <c r="S130" s="110"/>
      <c r="T130" s="110">
        <v>500.0</v>
      </c>
      <c r="U130" s="109"/>
      <c r="V130" s="109"/>
      <c r="W130" s="110">
        <v>4100.0</v>
      </c>
      <c r="X130" s="109"/>
      <c r="Y130" s="109"/>
      <c r="Z130" s="109"/>
      <c r="AA130" s="109"/>
      <c r="AB130" s="109"/>
      <c r="AC130" s="109"/>
      <c r="AD130" s="110" t="s">
        <v>802</v>
      </c>
      <c r="AE130" s="110">
        <v>1950.0</v>
      </c>
      <c r="AF130" s="110" t="s">
        <v>803</v>
      </c>
      <c r="AG130" s="110">
        <v>1100.0</v>
      </c>
      <c r="AH130" s="197" t="s">
        <v>804</v>
      </c>
      <c r="AI130" s="197">
        <v>19000.0</v>
      </c>
      <c r="AJ130" s="113"/>
      <c r="AK130" s="133"/>
      <c r="AL130" s="133"/>
      <c r="AM130" s="113"/>
      <c r="AN130" s="109"/>
      <c r="AO130" s="109"/>
      <c r="AP130" s="113"/>
      <c r="AQ130" s="133"/>
      <c r="AR130" s="133"/>
      <c r="AS130" s="113"/>
      <c r="AT130" s="234"/>
      <c r="AU130" s="234"/>
      <c r="AV130" s="234"/>
      <c r="AW130" s="234"/>
      <c r="AX130" s="234"/>
      <c r="AY130" s="188"/>
      <c r="AZ130" s="188"/>
      <c r="BA130" s="188"/>
      <c r="BB130" s="188"/>
      <c r="BC130" s="188"/>
      <c r="BD130" s="188"/>
      <c r="BE130" s="188"/>
      <c r="BF130" s="133"/>
      <c r="BG130" s="133"/>
      <c r="BH130" s="133"/>
      <c r="BI130" s="120">
        <v>22350.0</v>
      </c>
      <c r="BJ130" s="121">
        <f t="shared" ref="BJ130:BJ131" si="70">Q130+R130+T130+V130+W130+Z130+AC130+AE130+AG130+AI130+AL130+AO130+AR130+BI130+U130+S130</f>
        <v>52000</v>
      </c>
      <c r="BK130" s="122">
        <v>30000.0</v>
      </c>
      <c r="BL130" s="235"/>
      <c r="BM130" s="124">
        <f t="shared" si="6"/>
        <v>95000</v>
      </c>
      <c r="BN130" s="125" t="s">
        <v>59</v>
      </c>
      <c r="BO130" s="126">
        <f t="shared" si="46"/>
        <v>30000</v>
      </c>
      <c r="BP130" s="110">
        <v>27000.0</v>
      </c>
      <c r="BQ130" s="127">
        <f t="shared" si="63"/>
        <v>26000</v>
      </c>
      <c r="BR130" s="125" t="s">
        <v>47</v>
      </c>
      <c r="BS130" s="126">
        <f t="shared" si="60"/>
        <v>57000</v>
      </c>
      <c r="BT130" s="128">
        <f t="shared" si="10"/>
        <v>26000</v>
      </c>
      <c r="BU130" s="125" t="s">
        <v>59</v>
      </c>
      <c r="BV130" s="129">
        <f t="shared" si="11"/>
        <v>57000</v>
      </c>
      <c r="BW130" s="235"/>
      <c r="BX130" s="131">
        <f t="shared" si="12"/>
        <v>0</v>
      </c>
      <c r="BY130" s="131">
        <f t="shared" si="13"/>
        <v>0</v>
      </c>
      <c r="BZ130" s="237">
        <v>0.0</v>
      </c>
      <c r="CA130" s="132" t="str">
        <f t="shared" si="15"/>
        <v/>
      </c>
      <c r="CB130" s="109"/>
      <c r="CC130" s="109"/>
      <c r="CD130" s="109"/>
      <c r="CE130" s="109"/>
      <c r="CF130" s="133">
        <f t="shared" si="39"/>
        <v>57000</v>
      </c>
      <c r="CG130" s="133">
        <f t="shared" si="65"/>
        <v>5000</v>
      </c>
      <c r="CH130" s="119">
        <f t="shared" si="66"/>
        <v>-25000</v>
      </c>
      <c r="CI130" s="109"/>
      <c r="CJ130" s="109"/>
      <c r="CK130" s="109"/>
      <c r="CL130" s="183"/>
      <c r="CM130" s="182"/>
      <c r="CN130" s="135">
        <f t="shared" si="19"/>
        <v>147000</v>
      </c>
      <c r="CO130" s="135">
        <f t="shared" si="20"/>
        <v>123900</v>
      </c>
      <c r="CP130" s="136">
        <f t="shared" si="21"/>
        <v>23100</v>
      </c>
      <c r="CQ130" s="137">
        <v>43729.0</v>
      </c>
      <c r="CR130" s="138" t="s">
        <v>280</v>
      </c>
      <c r="CS130" s="138">
        <v>16.0</v>
      </c>
      <c r="CT130" s="140" t="s">
        <v>91</v>
      </c>
      <c r="CU130" s="140" t="s">
        <v>340</v>
      </c>
      <c r="CV130" s="302"/>
      <c r="CW130" s="302"/>
      <c r="CX130" s="302"/>
      <c r="CY130" s="302"/>
      <c r="CZ130" s="302"/>
      <c r="DA130" s="226"/>
      <c r="DB130" s="140" t="s">
        <v>59</v>
      </c>
      <c r="DC130" s="140">
        <v>95000.0</v>
      </c>
      <c r="DD130" s="226"/>
      <c r="DE130" s="226"/>
      <c r="DF130" s="302"/>
      <c r="DG130" s="226"/>
      <c r="DH130" s="226"/>
      <c r="DI130" s="226"/>
      <c r="DJ130" s="140">
        <v>1500.0</v>
      </c>
      <c r="DK130" s="302"/>
      <c r="DL130" s="302"/>
      <c r="DM130" s="302"/>
      <c r="DN130" s="302"/>
      <c r="DO130" s="141">
        <f t="shared" si="58"/>
        <v>96500</v>
      </c>
      <c r="DP130" s="162"/>
      <c r="DQ130" s="251">
        <v>43729.0</v>
      </c>
      <c r="DR130" s="163">
        <v>5.0</v>
      </c>
      <c r="DS130" s="163">
        <v>5.0</v>
      </c>
      <c r="DT130" s="163" t="s">
        <v>283</v>
      </c>
      <c r="DU130" s="163" t="s">
        <v>330</v>
      </c>
      <c r="DV130" s="163"/>
      <c r="DW130" s="163"/>
      <c r="DX130" s="163"/>
      <c r="DY130" s="163"/>
      <c r="DZ130" s="163"/>
      <c r="EA130" s="163">
        <v>26970.0</v>
      </c>
      <c r="EB130" s="163">
        <v>26000.0</v>
      </c>
      <c r="EC130" s="228"/>
      <c r="ED130" s="228"/>
      <c r="EE130" s="228"/>
      <c r="EF130" s="163">
        <v>970.0</v>
      </c>
      <c r="EG130" s="163" t="s">
        <v>569</v>
      </c>
      <c r="EH130" s="228"/>
      <c r="EI130" s="228"/>
      <c r="EJ130" s="228"/>
      <c r="EK130" s="228"/>
      <c r="EL130" s="163">
        <v>0.0</v>
      </c>
      <c r="EM130" s="228"/>
      <c r="EN130" s="163"/>
      <c r="EO130" s="257">
        <f t="shared" si="23"/>
        <v>0</v>
      </c>
      <c r="EP130" s="163" t="s">
        <v>569</v>
      </c>
      <c r="EQ130" s="192"/>
      <c r="ER130" s="161" t="s">
        <v>285</v>
      </c>
      <c r="ES130" s="161">
        <v>12.0</v>
      </c>
      <c r="ET130" s="161" t="s">
        <v>265</v>
      </c>
      <c r="EU130" s="161" t="s">
        <v>326</v>
      </c>
      <c r="EV130" s="303"/>
      <c r="EW130" s="303"/>
      <c r="EX130" s="303"/>
      <c r="EY130" s="303"/>
      <c r="EZ130" s="192"/>
      <c r="FA130" s="161">
        <v>26000.0</v>
      </c>
      <c r="FB130" s="303"/>
      <c r="FC130" s="303"/>
      <c r="FD130" s="192"/>
      <c r="FE130" s="192"/>
      <c r="FF130" s="303"/>
      <c r="FG130" s="161" t="s">
        <v>0</v>
      </c>
      <c r="FH130" s="192"/>
      <c r="FI130" s="192"/>
      <c r="FJ130" s="192"/>
      <c r="FK130" s="192"/>
      <c r="FL130" s="192"/>
      <c r="FM130" s="192"/>
      <c r="FN130" s="192"/>
      <c r="FO130" s="303"/>
      <c r="FP130" s="303"/>
      <c r="FQ130" s="303"/>
      <c r="FR130" s="303"/>
    </row>
    <row r="131">
      <c r="A131" s="101" t="s">
        <v>31</v>
      </c>
      <c r="B131" s="220">
        <v>43729.0</v>
      </c>
      <c r="C131" s="290">
        <v>43735.0</v>
      </c>
      <c r="D131" s="33" t="s">
        <v>68</v>
      </c>
      <c r="E131" s="104">
        <f t="shared" si="1"/>
        <v>30</v>
      </c>
      <c r="F131" s="104">
        <f t="shared" si="67"/>
        <v>12</v>
      </c>
      <c r="G131" s="104" t="str">
        <f t="shared" si="68"/>
        <v>Juice</v>
      </c>
      <c r="H131" s="104" t="str">
        <f t="shared" si="69"/>
        <v>Asif</v>
      </c>
      <c r="I131" s="105" t="s">
        <v>624</v>
      </c>
      <c r="J131" s="106">
        <v>588.0</v>
      </c>
      <c r="K131" s="106">
        <v>57620.0</v>
      </c>
      <c r="L131" s="19"/>
      <c r="M131" s="104"/>
      <c r="N131" s="104"/>
      <c r="O131" s="107">
        <v>7000.0</v>
      </c>
      <c r="P131" s="107">
        <v>1500.0</v>
      </c>
      <c r="Q131" s="107">
        <v>3000.0</v>
      </c>
      <c r="R131" s="148">
        <v>163000.0</v>
      </c>
      <c r="S131" s="109"/>
      <c r="T131" s="109"/>
      <c r="U131" s="109"/>
      <c r="V131" s="109"/>
      <c r="W131" s="110">
        <v>4000.0</v>
      </c>
      <c r="X131" s="109"/>
      <c r="Y131" s="109"/>
      <c r="Z131" s="109"/>
      <c r="AA131" s="109"/>
      <c r="AB131" s="109"/>
      <c r="AC131" s="109"/>
      <c r="AD131" s="110" t="s">
        <v>323</v>
      </c>
      <c r="AE131" s="110">
        <v>500.0</v>
      </c>
      <c r="AF131" s="110" t="s">
        <v>805</v>
      </c>
      <c r="AG131" s="110">
        <v>3400.0</v>
      </c>
      <c r="AH131" s="133"/>
      <c r="AI131" s="133"/>
      <c r="AJ131" s="113"/>
      <c r="AK131" s="133"/>
      <c r="AL131" s="133"/>
      <c r="AM131" s="113"/>
      <c r="AN131" s="109"/>
      <c r="AO131" s="109"/>
      <c r="AP131" s="113"/>
      <c r="AQ131" s="133"/>
      <c r="AR131" s="133"/>
      <c r="AS131" s="113"/>
      <c r="AT131" s="234"/>
      <c r="AU131" s="234"/>
      <c r="AV131" s="234"/>
      <c r="AW131" s="234"/>
      <c r="AX131" s="234"/>
      <c r="AY131" s="188"/>
      <c r="AZ131" s="188"/>
      <c r="BA131" s="188"/>
      <c r="BB131" s="188"/>
      <c r="BC131" s="188"/>
      <c r="BD131" s="188"/>
      <c r="BE131" s="188"/>
      <c r="BF131" s="133"/>
      <c r="BG131" s="133"/>
      <c r="BH131" s="133"/>
      <c r="BI131" s="120">
        <v>18100.0</v>
      </c>
      <c r="BJ131" s="121">
        <f t="shared" si="70"/>
        <v>192000</v>
      </c>
      <c r="BK131" s="122">
        <v>30000.0</v>
      </c>
      <c r="BL131" s="240">
        <v>163000.0</v>
      </c>
      <c r="BM131" s="124">
        <f t="shared" si="6"/>
        <v>155000</v>
      </c>
      <c r="BN131" s="125" t="s">
        <v>47</v>
      </c>
      <c r="BO131" s="126">
        <f t="shared" si="46"/>
        <v>193000</v>
      </c>
      <c r="BP131" s="109"/>
      <c r="BQ131" s="127" t="str">
        <f t="shared" si="63"/>
        <v/>
      </c>
      <c r="BR131" s="125"/>
      <c r="BS131" s="126">
        <f t="shared" si="60"/>
        <v>193000</v>
      </c>
      <c r="BT131" s="128">
        <f t="shared" si="10"/>
        <v>24000</v>
      </c>
      <c r="BU131" s="125" t="s">
        <v>47</v>
      </c>
      <c r="BV131" s="129">
        <f t="shared" si="11"/>
        <v>217000</v>
      </c>
      <c r="BW131" s="235"/>
      <c r="BX131" s="131">
        <f t="shared" si="12"/>
        <v>0</v>
      </c>
      <c r="BY131" s="131">
        <f t="shared" si="13"/>
        <v>0</v>
      </c>
      <c r="BZ131" s="237">
        <v>0.0</v>
      </c>
      <c r="CA131" s="132" t="str">
        <f t="shared" si="15"/>
        <v/>
      </c>
      <c r="CB131" s="109"/>
      <c r="CC131" s="109"/>
      <c r="CD131" s="109"/>
      <c r="CE131" s="109"/>
      <c r="CF131" s="133">
        <f t="shared" si="39"/>
        <v>217000</v>
      </c>
      <c r="CG131" s="133">
        <f t="shared" ref="CG131:CG169" si="71">CF131-BJ131-CE131</f>
        <v>25000</v>
      </c>
      <c r="CH131" s="119">
        <f t="shared" si="66"/>
        <v>-5000</v>
      </c>
      <c r="CI131" s="109"/>
      <c r="CJ131" s="109"/>
      <c r="CK131" s="109"/>
      <c r="CL131" s="183"/>
      <c r="CM131" s="182"/>
      <c r="CN131" s="135">
        <f t="shared" si="19"/>
        <v>179000</v>
      </c>
      <c r="CO131" s="135">
        <f t="shared" si="20"/>
        <v>95120</v>
      </c>
      <c r="CP131" s="136">
        <f t="shared" si="21"/>
        <v>83880</v>
      </c>
      <c r="CQ131" s="137">
        <v>43729.0</v>
      </c>
      <c r="CR131" s="138" t="s">
        <v>260</v>
      </c>
      <c r="CS131" s="138">
        <v>30.0</v>
      </c>
      <c r="CT131" s="140" t="s">
        <v>68</v>
      </c>
      <c r="CU131" s="140" t="s">
        <v>395</v>
      </c>
      <c r="CV131" s="302"/>
      <c r="CW131" s="302"/>
      <c r="CX131" s="302"/>
      <c r="CY131" s="302"/>
      <c r="CZ131" s="302"/>
      <c r="DA131" s="140">
        <v>163000.0</v>
      </c>
      <c r="DB131" s="226"/>
      <c r="DC131" s="140">
        <v>155000.0</v>
      </c>
      <c r="DD131" s="226"/>
      <c r="DE131" s="140">
        <v>8000.0</v>
      </c>
      <c r="DF131" s="302"/>
      <c r="DG131" s="226"/>
      <c r="DH131" s="226"/>
      <c r="DI131" s="226"/>
      <c r="DJ131" s="226"/>
      <c r="DK131" s="302"/>
      <c r="DL131" s="302"/>
      <c r="DM131" s="302"/>
      <c r="DN131" s="302"/>
      <c r="DO131" s="141">
        <f t="shared" si="58"/>
        <v>0</v>
      </c>
      <c r="DP131" s="138" t="s">
        <v>467</v>
      </c>
      <c r="DQ131" s="238"/>
      <c r="DR131" s="228"/>
      <c r="DS131" s="228"/>
      <c r="DT131" s="228"/>
      <c r="DU131" s="228"/>
      <c r="DV131" s="228"/>
      <c r="DW131" s="228"/>
      <c r="DX131" s="228"/>
      <c r="DY131" s="228"/>
      <c r="DZ131" s="228"/>
      <c r="EA131" s="228"/>
      <c r="EB131" s="228"/>
      <c r="EC131" s="228"/>
      <c r="ED131" s="228"/>
      <c r="EE131" s="228"/>
      <c r="EF131" s="228"/>
      <c r="EG131" s="228"/>
      <c r="EH131" s="228"/>
      <c r="EI131" s="228"/>
      <c r="EJ131" s="228"/>
      <c r="EK131" s="228"/>
      <c r="EL131" s="163">
        <v>0.0</v>
      </c>
      <c r="EM131" s="228"/>
      <c r="EN131" s="228"/>
      <c r="EO131" s="257">
        <f t="shared" si="23"/>
        <v>0</v>
      </c>
      <c r="EP131" s="228"/>
      <c r="EQ131" s="229">
        <v>43735.0</v>
      </c>
      <c r="ER131" s="161" t="s">
        <v>427</v>
      </c>
      <c r="ES131" s="161">
        <v>12.0</v>
      </c>
      <c r="ET131" s="161" t="s">
        <v>265</v>
      </c>
      <c r="EU131" s="161" t="s">
        <v>315</v>
      </c>
      <c r="EV131" s="303"/>
      <c r="EW131" s="303"/>
      <c r="EX131" s="303"/>
      <c r="EY131" s="303"/>
      <c r="EZ131" s="161">
        <v>25000.0</v>
      </c>
      <c r="FA131" s="161">
        <v>24000.0</v>
      </c>
      <c r="FB131" s="303"/>
      <c r="FC131" s="313">
        <v>1000.0</v>
      </c>
      <c r="FD131" s="192"/>
      <c r="FE131" s="192"/>
      <c r="FF131" s="303"/>
      <c r="FG131" s="161" t="s">
        <v>273</v>
      </c>
      <c r="FH131" s="192"/>
      <c r="FI131" s="192"/>
      <c r="FJ131" s="192"/>
      <c r="FK131" s="192"/>
      <c r="FL131" s="192"/>
      <c r="FM131" s="192"/>
      <c r="FN131" s="192"/>
      <c r="FO131" s="303"/>
      <c r="FP131" s="303"/>
      <c r="FQ131" s="303"/>
      <c r="FR131" s="303"/>
    </row>
    <row r="132">
      <c r="A132" s="101" t="s">
        <v>15</v>
      </c>
      <c r="B132" s="220">
        <v>43729.0</v>
      </c>
      <c r="C132" s="290">
        <v>43736.0</v>
      </c>
      <c r="D132" s="33" t="s">
        <v>68</v>
      </c>
      <c r="E132" s="104">
        <f t="shared" si="1"/>
        <v>30</v>
      </c>
      <c r="F132" s="104">
        <f t="shared" si="67"/>
        <v>10</v>
      </c>
      <c r="G132" s="104" t="str">
        <f t="shared" si="68"/>
        <v/>
      </c>
      <c r="H132" s="104" t="str">
        <f t="shared" si="69"/>
        <v>Hakim</v>
      </c>
      <c r="I132" s="105" t="s">
        <v>624</v>
      </c>
      <c r="J132" s="106">
        <v>643.0</v>
      </c>
      <c r="K132" s="106">
        <v>63020.0</v>
      </c>
      <c r="L132" s="19" t="s">
        <v>13</v>
      </c>
      <c r="M132" s="19">
        <v>50.0</v>
      </c>
      <c r="N132" s="19">
        <v>6560.0</v>
      </c>
      <c r="O132" s="107">
        <v>7000.0</v>
      </c>
      <c r="P132" s="107">
        <v>1500.0</v>
      </c>
      <c r="Q132" s="107">
        <v>3000.0</v>
      </c>
      <c r="R132" s="148">
        <v>140000.0</v>
      </c>
      <c r="S132" s="109"/>
      <c r="T132" s="109"/>
      <c r="U132" s="109"/>
      <c r="V132" s="110">
        <v>1350.0</v>
      </c>
      <c r="W132" s="110">
        <v>3400.0</v>
      </c>
      <c r="X132" s="109"/>
      <c r="Y132" s="109"/>
      <c r="Z132" s="109"/>
      <c r="AA132" s="109"/>
      <c r="AB132" s="109"/>
      <c r="AC132" s="109"/>
      <c r="AD132" s="110" t="s">
        <v>806</v>
      </c>
      <c r="AE132" s="110">
        <v>1000.0</v>
      </c>
      <c r="AF132" s="110" t="s">
        <v>180</v>
      </c>
      <c r="AG132" s="110">
        <v>400.0</v>
      </c>
      <c r="AH132" s="197" t="s">
        <v>807</v>
      </c>
      <c r="AI132" s="197">
        <v>9000.0</v>
      </c>
      <c r="AJ132" s="113"/>
      <c r="AK132" s="133"/>
      <c r="AL132" s="133"/>
      <c r="AM132" s="113"/>
      <c r="AN132" s="110" t="s">
        <v>297</v>
      </c>
      <c r="AO132" s="110">
        <v>150.0</v>
      </c>
      <c r="AP132" s="113"/>
      <c r="AQ132" s="197" t="s">
        <v>644</v>
      </c>
      <c r="AR132" s="197">
        <v>4000.0</v>
      </c>
      <c r="AS132" s="113"/>
      <c r="AT132" s="234"/>
      <c r="AU132" s="234"/>
      <c r="AV132" s="234"/>
      <c r="AW132" s="234"/>
      <c r="AX132" s="234"/>
      <c r="AY132" s="188"/>
      <c r="AZ132" s="245" t="s">
        <v>808</v>
      </c>
      <c r="BA132" s="245">
        <v>143000.0</v>
      </c>
      <c r="BB132" s="188"/>
      <c r="BC132" s="188"/>
      <c r="BD132" s="188"/>
      <c r="BE132" s="188"/>
      <c r="BF132" s="133"/>
      <c r="BG132" s="133"/>
      <c r="BH132" s="133"/>
      <c r="BI132" s="120">
        <v>20200.0</v>
      </c>
      <c r="BJ132" s="121">
        <f>Q132+R132+T132+V132+W132+Z132+AC132+AE132+AG132+AI132+AL132+AO132+AR132+BI132+S132+U132</f>
        <v>182500</v>
      </c>
      <c r="BK132" s="122">
        <v>30000.0</v>
      </c>
      <c r="BL132" s="240">
        <v>163000.0</v>
      </c>
      <c r="BM132" s="124">
        <f t="shared" si="6"/>
        <v>155000</v>
      </c>
      <c r="BN132" s="125" t="s">
        <v>47</v>
      </c>
      <c r="BO132" s="126">
        <f t="shared" si="46"/>
        <v>193000</v>
      </c>
      <c r="BP132" s="109"/>
      <c r="BQ132" s="127" t="str">
        <f t="shared" si="63"/>
        <v/>
      </c>
      <c r="BR132" s="125"/>
      <c r="BS132" s="126">
        <f t="shared" si="60"/>
        <v>193000</v>
      </c>
      <c r="BT132" s="128">
        <f t="shared" si="10"/>
        <v>19500</v>
      </c>
      <c r="BU132" s="125" t="s">
        <v>59</v>
      </c>
      <c r="BV132" s="129">
        <f t="shared" si="11"/>
        <v>193000</v>
      </c>
      <c r="BW132" s="235"/>
      <c r="BX132" s="131">
        <f t="shared" si="12"/>
        <v>0</v>
      </c>
      <c r="BY132" s="131">
        <f t="shared" si="13"/>
        <v>0</v>
      </c>
      <c r="BZ132" s="237">
        <v>0.0</v>
      </c>
      <c r="CA132" s="132" t="str">
        <f t="shared" si="15"/>
        <v/>
      </c>
      <c r="CB132" s="109"/>
      <c r="CC132" s="109"/>
      <c r="CD132" s="109"/>
      <c r="CE132" s="109"/>
      <c r="CF132" s="133">
        <f t="shared" si="39"/>
        <v>193000</v>
      </c>
      <c r="CG132" s="133">
        <f t="shared" si="71"/>
        <v>10500</v>
      </c>
      <c r="CH132" s="119">
        <f t="shared" si="66"/>
        <v>-19500</v>
      </c>
      <c r="CI132" s="109"/>
      <c r="CJ132" s="109"/>
      <c r="CK132" s="109"/>
      <c r="CL132" s="183"/>
      <c r="CM132" s="182"/>
      <c r="CN132" s="135">
        <f t="shared" si="19"/>
        <v>174500</v>
      </c>
      <c r="CO132" s="135">
        <f t="shared" si="20"/>
        <v>263580</v>
      </c>
      <c r="CP132" s="136">
        <f t="shared" si="21"/>
        <v>-89080</v>
      </c>
      <c r="CQ132" s="137">
        <v>43729.0</v>
      </c>
      <c r="CR132" s="138" t="s">
        <v>260</v>
      </c>
      <c r="CS132" s="138">
        <v>30.0</v>
      </c>
      <c r="CT132" s="140" t="s">
        <v>68</v>
      </c>
      <c r="CU132" s="140" t="s">
        <v>395</v>
      </c>
      <c r="CV132" s="302"/>
      <c r="CW132" s="302"/>
      <c r="CX132" s="302"/>
      <c r="CY132" s="302"/>
      <c r="CZ132" s="302"/>
      <c r="DA132" s="140">
        <v>163000.0</v>
      </c>
      <c r="DB132" s="226"/>
      <c r="DC132" s="140">
        <v>155000.0</v>
      </c>
      <c r="DD132" s="226"/>
      <c r="DE132" s="140">
        <v>8000.0</v>
      </c>
      <c r="DF132" s="302"/>
      <c r="DG132" s="226"/>
      <c r="DH132" s="226"/>
      <c r="DI132" s="226"/>
      <c r="DJ132" s="226"/>
      <c r="DK132" s="302"/>
      <c r="DL132" s="302"/>
      <c r="DM132" s="302"/>
      <c r="DN132" s="302"/>
      <c r="DO132" s="141">
        <f t="shared" si="58"/>
        <v>0</v>
      </c>
      <c r="DP132" s="138" t="s">
        <v>467</v>
      </c>
      <c r="DQ132" s="238"/>
      <c r="DR132" s="228"/>
      <c r="DS132" s="228"/>
      <c r="DT132" s="228"/>
      <c r="DU132" s="228"/>
      <c r="DV132" s="228"/>
      <c r="DW132" s="228"/>
      <c r="DX132" s="228"/>
      <c r="DY132" s="228"/>
      <c r="DZ132" s="228"/>
      <c r="EA132" s="228"/>
      <c r="EB132" s="228"/>
      <c r="EC132" s="228"/>
      <c r="ED132" s="228"/>
      <c r="EE132" s="228"/>
      <c r="EF132" s="228"/>
      <c r="EG132" s="228"/>
      <c r="EH132" s="228"/>
      <c r="EI132" s="228"/>
      <c r="EJ132" s="228"/>
      <c r="EK132" s="228"/>
      <c r="EL132" s="163">
        <v>0.0</v>
      </c>
      <c r="EM132" s="228"/>
      <c r="EN132" s="228"/>
      <c r="EO132" s="257">
        <f t="shared" si="23"/>
        <v>0</v>
      </c>
      <c r="EP132" s="228"/>
      <c r="EQ132" s="192"/>
      <c r="ER132" s="192"/>
      <c r="ES132" s="161">
        <v>10.0</v>
      </c>
      <c r="ET132" s="161" t="s">
        <v>265</v>
      </c>
      <c r="EU132" s="161" t="s">
        <v>440</v>
      </c>
      <c r="EV132" s="303"/>
      <c r="EW132" s="303"/>
      <c r="EX132" s="303"/>
      <c r="EY132" s="303"/>
      <c r="EZ132" s="192"/>
      <c r="FA132" s="161">
        <v>19500.0</v>
      </c>
      <c r="FB132" s="303"/>
      <c r="FC132" s="303"/>
      <c r="FD132" s="192"/>
      <c r="FE132" s="192"/>
      <c r="FF132" s="303"/>
      <c r="FG132" s="192"/>
      <c r="FH132" s="192"/>
      <c r="FI132" s="192"/>
      <c r="FJ132" s="192"/>
      <c r="FK132" s="192"/>
      <c r="FL132" s="192"/>
      <c r="FM132" s="192"/>
      <c r="FN132" s="192"/>
      <c r="FO132" s="303"/>
      <c r="FP132" s="303"/>
      <c r="FQ132" s="303"/>
      <c r="FR132" s="303"/>
    </row>
    <row r="133">
      <c r="A133" s="101" t="s">
        <v>45</v>
      </c>
      <c r="B133" s="311">
        <v>43729.0</v>
      </c>
      <c r="C133" s="103">
        <v>43738.0</v>
      </c>
      <c r="D133" s="33" t="s">
        <v>68</v>
      </c>
      <c r="E133" s="104">
        <f t="shared" si="1"/>
        <v>26</v>
      </c>
      <c r="F133" s="104">
        <f t="shared" si="67"/>
        <v>13</v>
      </c>
      <c r="G133" s="104" t="str">
        <f t="shared" si="68"/>
        <v>Milk</v>
      </c>
      <c r="H133" s="104" t="str">
        <f t="shared" si="69"/>
        <v>Asif</v>
      </c>
      <c r="I133" s="105" t="s">
        <v>624</v>
      </c>
      <c r="J133" s="106">
        <v>656.0</v>
      </c>
      <c r="K133" s="106">
        <v>64290.0</v>
      </c>
      <c r="L133" s="104"/>
      <c r="M133" s="104"/>
      <c r="N133" s="104"/>
      <c r="O133" s="107">
        <v>7000.0</v>
      </c>
      <c r="P133" s="107">
        <v>1500.0</v>
      </c>
      <c r="Q133" s="107">
        <v>3000.0</v>
      </c>
      <c r="R133" s="148">
        <v>124000.0</v>
      </c>
      <c r="S133" s="109"/>
      <c r="T133" s="109"/>
      <c r="U133" s="109"/>
      <c r="V133" s="109"/>
      <c r="W133" s="110">
        <v>3800.0</v>
      </c>
      <c r="X133" s="109"/>
      <c r="Y133" s="110" t="s">
        <v>142</v>
      </c>
      <c r="Z133" s="110">
        <v>500.0</v>
      </c>
      <c r="AA133" s="110">
        <v>500.0</v>
      </c>
      <c r="AB133" s="109"/>
      <c r="AC133" s="109"/>
      <c r="AD133" s="110" t="s">
        <v>323</v>
      </c>
      <c r="AE133" s="110">
        <v>500.0</v>
      </c>
      <c r="AF133" s="109"/>
      <c r="AG133" s="109"/>
      <c r="AH133" s="197" t="s">
        <v>809</v>
      </c>
      <c r="AI133" s="197">
        <v>14000.0</v>
      </c>
      <c r="AJ133" s="113"/>
      <c r="AK133" s="133"/>
      <c r="AL133" s="133"/>
      <c r="AM133" s="113"/>
      <c r="AN133" s="109"/>
      <c r="AO133" s="109"/>
      <c r="AP133" s="113"/>
      <c r="AQ133" s="133"/>
      <c r="AR133" s="133"/>
      <c r="AS133" s="113"/>
      <c r="AT133" s="234"/>
      <c r="AU133" s="234"/>
      <c r="AV133" s="234"/>
      <c r="AW133" s="234"/>
      <c r="AX133" s="247" t="s">
        <v>810</v>
      </c>
      <c r="AY133" s="245">
        <v>1500.0</v>
      </c>
      <c r="AZ133" s="188"/>
      <c r="BA133" s="188"/>
      <c r="BB133" s="188"/>
      <c r="BC133" s="188"/>
      <c r="BD133" s="188"/>
      <c r="BE133" s="188"/>
      <c r="BF133" s="133"/>
      <c r="BG133" s="133"/>
      <c r="BH133" s="133"/>
      <c r="BI133" s="120">
        <v>20700.0</v>
      </c>
      <c r="BJ133" s="121">
        <f>Q133+R133+T133+V133+W133+Z133+AC133+AE133+AG133+AI133+AL133+AO133+AR133+BI133</f>
        <v>166500</v>
      </c>
      <c r="BK133" s="122">
        <v>30000.0</v>
      </c>
      <c r="BL133" s="240">
        <v>154000.0</v>
      </c>
      <c r="BM133" s="124">
        <f t="shared" si="6"/>
        <v>145000</v>
      </c>
      <c r="BN133" s="125" t="s">
        <v>47</v>
      </c>
      <c r="BO133" s="126">
        <f t="shared" si="46"/>
        <v>184000</v>
      </c>
      <c r="BP133" s="109"/>
      <c r="BQ133" s="127" t="str">
        <f t="shared" si="63"/>
        <v/>
      </c>
      <c r="BR133" s="119"/>
      <c r="BS133" s="126">
        <f t="shared" si="60"/>
        <v>184000</v>
      </c>
      <c r="BT133" s="128">
        <f t="shared" si="10"/>
        <v>22000</v>
      </c>
      <c r="BU133" s="125" t="s">
        <v>59</v>
      </c>
      <c r="BV133" s="129">
        <f t="shared" si="11"/>
        <v>184000</v>
      </c>
      <c r="BW133" s="235"/>
      <c r="BX133" s="131">
        <f t="shared" si="12"/>
        <v>0</v>
      </c>
      <c r="BY133" s="131">
        <f t="shared" si="13"/>
        <v>0</v>
      </c>
      <c r="BZ133" s="131" t="str">
        <f t="shared" ref="BZ133:BZ137" si="72">FK133</f>
        <v/>
      </c>
      <c r="CA133" s="132" t="str">
        <f t="shared" si="15"/>
        <v/>
      </c>
      <c r="CB133" s="109"/>
      <c r="CC133" s="109"/>
      <c r="CD133" s="109"/>
      <c r="CE133" s="109"/>
      <c r="CF133" s="133">
        <f t="shared" si="39"/>
        <v>184000</v>
      </c>
      <c r="CG133" s="133">
        <f t="shared" si="71"/>
        <v>17500</v>
      </c>
      <c r="CH133" s="119">
        <f t="shared" si="66"/>
        <v>-12500</v>
      </c>
      <c r="CI133" s="109"/>
      <c r="CJ133" s="109"/>
      <c r="CK133" s="109"/>
      <c r="CL133" s="183"/>
      <c r="CM133" s="182"/>
      <c r="CN133" s="135">
        <f t="shared" si="19"/>
        <v>167000</v>
      </c>
      <c r="CO133" s="135">
        <f t="shared" si="20"/>
        <v>116790</v>
      </c>
      <c r="CP133" s="136">
        <f t="shared" si="21"/>
        <v>50210</v>
      </c>
      <c r="CQ133" s="137">
        <v>43729.0</v>
      </c>
      <c r="CR133" s="138" t="s">
        <v>260</v>
      </c>
      <c r="CS133" s="138">
        <v>26.0</v>
      </c>
      <c r="CT133" s="140" t="s">
        <v>68</v>
      </c>
      <c r="CU133" s="140" t="s">
        <v>370</v>
      </c>
      <c r="CV133" s="302"/>
      <c r="CW133" s="302"/>
      <c r="CX133" s="302"/>
      <c r="CY133" s="302"/>
      <c r="CZ133" s="302"/>
      <c r="DA133" s="140">
        <v>154000.0</v>
      </c>
      <c r="DB133" s="226"/>
      <c r="DC133" s="140">
        <v>145000.0</v>
      </c>
      <c r="DD133" s="226"/>
      <c r="DE133" s="226"/>
      <c r="DF133" s="302"/>
      <c r="DG133" s="226"/>
      <c r="DH133" s="140">
        <v>500.0</v>
      </c>
      <c r="DI133" s="226"/>
      <c r="DJ133" s="140">
        <v>1500.0</v>
      </c>
      <c r="DK133" s="302"/>
      <c r="DL133" s="302"/>
      <c r="DM133" s="302"/>
      <c r="DN133" s="302"/>
      <c r="DO133" s="141">
        <f t="shared" si="58"/>
        <v>-7000</v>
      </c>
      <c r="DP133" s="162"/>
      <c r="DQ133" s="238"/>
      <c r="DR133" s="228"/>
      <c r="DS133" s="228"/>
      <c r="DT133" s="228"/>
      <c r="DU133" s="228"/>
      <c r="DV133" s="228"/>
      <c r="DW133" s="228"/>
      <c r="DX133" s="228"/>
      <c r="DY133" s="228"/>
      <c r="DZ133" s="228"/>
      <c r="EA133" s="228"/>
      <c r="EB133" s="228"/>
      <c r="EC133" s="228"/>
      <c r="ED133" s="228"/>
      <c r="EE133" s="228"/>
      <c r="EF133" s="228"/>
      <c r="EG133" s="228"/>
      <c r="EH133" s="228"/>
      <c r="EI133" s="228"/>
      <c r="EJ133" s="228"/>
      <c r="EK133" s="228"/>
      <c r="EL133" s="163">
        <v>0.0</v>
      </c>
      <c r="EM133" s="228"/>
      <c r="EN133" s="228"/>
      <c r="EO133" s="257">
        <f t="shared" si="23"/>
        <v>0</v>
      </c>
      <c r="EP133" s="228"/>
      <c r="EQ133" s="192"/>
      <c r="ER133" s="161" t="s">
        <v>264</v>
      </c>
      <c r="ES133" s="161">
        <v>13.0</v>
      </c>
      <c r="ET133" s="161" t="s">
        <v>265</v>
      </c>
      <c r="EU133" s="161" t="s">
        <v>315</v>
      </c>
      <c r="EV133" s="303"/>
      <c r="EW133" s="303"/>
      <c r="EX133" s="303"/>
      <c r="EY133" s="303"/>
      <c r="EZ133" s="192"/>
      <c r="FA133" s="161">
        <v>22000.0</v>
      </c>
      <c r="FB133" s="303"/>
      <c r="FC133" s="303"/>
      <c r="FD133" s="192"/>
      <c r="FE133" s="192"/>
      <c r="FF133" s="303"/>
      <c r="FG133" s="192"/>
      <c r="FH133" s="192"/>
      <c r="FI133" s="192"/>
      <c r="FJ133" s="192"/>
      <c r="FK133" s="192"/>
      <c r="FL133" s="192"/>
      <c r="FM133" s="192"/>
      <c r="FN133" s="192"/>
      <c r="FO133" s="303"/>
      <c r="FP133" s="303"/>
      <c r="FQ133" s="303"/>
      <c r="FR133" s="303"/>
    </row>
    <row r="134">
      <c r="A134" s="101" t="s">
        <v>43</v>
      </c>
      <c r="B134" s="311">
        <v>43729.0</v>
      </c>
      <c r="C134" s="103">
        <v>43738.0</v>
      </c>
      <c r="D134" s="33" t="s">
        <v>57</v>
      </c>
      <c r="E134" s="104">
        <f t="shared" si="1"/>
        <v>16</v>
      </c>
      <c r="F134" s="104">
        <f t="shared" si="67"/>
        <v>18</v>
      </c>
      <c r="G134" s="104" t="str">
        <f t="shared" si="68"/>
        <v>Salt Seal</v>
      </c>
      <c r="H134" s="104" t="str">
        <f t="shared" si="69"/>
        <v>Anees Broker</v>
      </c>
      <c r="I134" s="105" t="s">
        <v>254</v>
      </c>
      <c r="J134" s="106">
        <v>605.0</v>
      </c>
      <c r="K134" s="106">
        <v>59290.0</v>
      </c>
      <c r="L134" s="104"/>
      <c r="M134" s="104"/>
      <c r="N134" s="104"/>
      <c r="O134" s="107">
        <v>7000.0</v>
      </c>
      <c r="P134" s="107">
        <v>1500.0</v>
      </c>
      <c r="Q134" s="107">
        <v>3000.0</v>
      </c>
      <c r="R134" s="241"/>
      <c r="S134" s="109"/>
      <c r="T134" s="109"/>
      <c r="U134" s="109"/>
      <c r="V134" s="109"/>
      <c r="W134" s="110">
        <v>2900.0</v>
      </c>
      <c r="X134" s="110">
        <v>500.0</v>
      </c>
      <c r="Y134" s="109"/>
      <c r="Z134" s="109"/>
      <c r="AA134" s="109"/>
      <c r="AB134" s="109"/>
      <c r="AC134" s="109"/>
      <c r="AD134" s="110" t="s">
        <v>323</v>
      </c>
      <c r="AE134" s="110">
        <v>500.0</v>
      </c>
      <c r="AF134" s="110" t="s">
        <v>671</v>
      </c>
      <c r="AG134" s="110">
        <v>8750.0</v>
      </c>
      <c r="AH134" s="133"/>
      <c r="AI134" s="133"/>
      <c r="AJ134" s="113"/>
      <c r="AK134" s="133"/>
      <c r="AL134" s="133"/>
      <c r="AM134" s="113"/>
      <c r="AN134" s="109"/>
      <c r="AO134" s="109"/>
      <c r="AP134" s="113"/>
      <c r="AQ134" s="133"/>
      <c r="AR134" s="197"/>
      <c r="AS134" s="113"/>
      <c r="AT134" s="234"/>
      <c r="AU134" s="234"/>
      <c r="AV134" s="234"/>
      <c r="AW134" s="234"/>
      <c r="AX134" s="234"/>
      <c r="AY134" s="188"/>
      <c r="AZ134" s="188"/>
      <c r="BA134" s="188"/>
      <c r="BB134" s="188"/>
      <c r="BC134" s="188"/>
      <c r="BD134" s="188"/>
      <c r="BE134" s="188"/>
      <c r="BF134" s="180"/>
      <c r="BG134" s="133"/>
      <c r="BH134" s="133"/>
      <c r="BI134" s="120">
        <v>21600.0</v>
      </c>
      <c r="BJ134" s="121">
        <f>Q134+R134+T134+V134+W134+Z134+AC134+AE134+AG134+AI134+AL134+AO134+AR134+BI134+U134+X134</f>
        <v>37250</v>
      </c>
      <c r="BK134" s="122">
        <v>30000.0</v>
      </c>
      <c r="BL134" s="240"/>
      <c r="BM134" s="124">
        <f t="shared" si="6"/>
        <v>99000</v>
      </c>
      <c r="BN134" s="125" t="s">
        <v>59</v>
      </c>
      <c r="BO134" s="126">
        <f t="shared" si="46"/>
        <v>30000</v>
      </c>
      <c r="BP134" s="109"/>
      <c r="BQ134" s="127" t="str">
        <f t="shared" si="63"/>
        <v/>
      </c>
      <c r="BR134" s="125"/>
      <c r="BS134" s="126">
        <f t="shared" si="60"/>
        <v>30000</v>
      </c>
      <c r="BT134" s="128">
        <f t="shared" si="10"/>
        <v>25500</v>
      </c>
      <c r="BU134" s="125" t="s">
        <v>59</v>
      </c>
      <c r="BV134" s="129">
        <f t="shared" si="11"/>
        <v>30000</v>
      </c>
      <c r="BW134" s="236">
        <v>25000.0</v>
      </c>
      <c r="BX134" s="131">
        <f t="shared" si="12"/>
        <v>0</v>
      </c>
      <c r="BY134" s="131">
        <f t="shared" si="13"/>
        <v>0</v>
      </c>
      <c r="BZ134" s="131" t="str">
        <f t="shared" si="72"/>
        <v/>
      </c>
      <c r="CA134" s="132" t="str">
        <f t="shared" si="15"/>
        <v/>
      </c>
      <c r="CB134" s="109"/>
      <c r="CC134" s="109"/>
      <c r="CD134" s="110" t="s">
        <v>811</v>
      </c>
      <c r="CE134" s="110">
        <v>2250.0</v>
      </c>
      <c r="CF134" s="133">
        <f t="shared" si="39"/>
        <v>55000</v>
      </c>
      <c r="CG134" s="133">
        <f t="shared" si="71"/>
        <v>15500</v>
      </c>
      <c r="CH134" s="119">
        <f t="shared" si="66"/>
        <v>-14500</v>
      </c>
      <c r="CI134" s="109"/>
      <c r="CJ134" s="109"/>
      <c r="CK134" s="109"/>
      <c r="CL134" s="183"/>
      <c r="CM134" s="182"/>
      <c r="CN134" s="135">
        <f t="shared" si="19"/>
        <v>124500</v>
      </c>
      <c r="CO134" s="135">
        <f t="shared" si="20"/>
        <v>105040</v>
      </c>
      <c r="CP134" s="136">
        <f t="shared" si="21"/>
        <v>19460</v>
      </c>
      <c r="CQ134" s="137">
        <v>43729.0</v>
      </c>
      <c r="CR134" s="138" t="s">
        <v>280</v>
      </c>
      <c r="CS134" s="138">
        <v>16.0</v>
      </c>
      <c r="CT134" s="140" t="s">
        <v>94</v>
      </c>
      <c r="CU134" s="140" t="s">
        <v>422</v>
      </c>
      <c r="CV134" s="302"/>
      <c r="CW134" s="301">
        <v>92500.0</v>
      </c>
      <c r="CX134" s="302"/>
      <c r="CY134" s="302"/>
      <c r="CZ134" s="301" t="s">
        <v>421</v>
      </c>
      <c r="DA134" s="140">
        <v>92500.0</v>
      </c>
      <c r="DB134" s="140"/>
      <c r="DC134" s="140">
        <v>99000.0</v>
      </c>
      <c r="DD134" s="226"/>
      <c r="DE134" s="226"/>
      <c r="DF134" s="302"/>
      <c r="DG134" s="226"/>
      <c r="DH134" s="226"/>
      <c r="DI134" s="226"/>
      <c r="DJ134" s="140">
        <v>1500.0</v>
      </c>
      <c r="DK134" s="302"/>
      <c r="DL134" s="301">
        <v>1500.0</v>
      </c>
      <c r="DM134" s="301"/>
      <c r="DN134" s="310">
        <v>43687.0</v>
      </c>
      <c r="DO134" s="141">
        <f t="shared" si="58"/>
        <v>6500</v>
      </c>
      <c r="DP134" s="162"/>
      <c r="DQ134" s="238"/>
      <c r="DR134" s="228"/>
      <c r="DS134" s="228"/>
      <c r="DT134" s="228"/>
      <c r="DU134" s="228"/>
      <c r="DV134" s="228"/>
      <c r="DW134" s="228"/>
      <c r="DX134" s="228"/>
      <c r="DY134" s="228"/>
      <c r="DZ134" s="228"/>
      <c r="EA134" s="228"/>
      <c r="EB134" s="228"/>
      <c r="EC134" s="228"/>
      <c r="ED134" s="228"/>
      <c r="EE134" s="228"/>
      <c r="EF134" s="228"/>
      <c r="EG134" s="228"/>
      <c r="EH134" s="228"/>
      <c r="EI134" s="228"/>
      <c r="EJ134" s="228"/>
      <c r="EK134" s="228"/>
      <c r="EL134" s="163">
        <v>0.0</v>
      </c>
      <c r="EM134" s="228"/>
      <c r="EN134" s="228"/>
      <c r="EO134" s="257">
        <f t="shared" si="23"/>
        <v>0</v>
      </c>
      <c r="EP134" s="228"/>
      <c r="EQ134" s="192"/>
      <c r="ER134" s="161" t="s">
        <v>812</v>
      </c>
      <c r="ES134" s="161">
        <v>18.0</v>
      </c>
      <c r="ET134" s="161" t="s">
        <v>265</v>
      </c>
      <c r="EU134" s="161" t="s">
        <v>326</v>
      </c>
      <c r="EV134" s="303"/>
      <c r="EW134" s="303"/>
      <c r="EX134" s="303"/>
      <c r="EY134" s="303"/>
      <c r="EZ134" s="192"/>
      <c r="FA134" s="161">
        <v>25500.0</v>
      </c>
      <c r="FB134" s="303"/>
      <c r="FC134" s="303"/>
      <c r="FD134" s="192"/>
      <c r="FE134" s="192"/>
      <c r="FF134" s="303"/>
      <c r="FG134" s="192"/>
      <c r="FH134" s="192"/>
      <c r="FI134" s="192"/>
      <c r="FJ134" s="192"/>
      <c r="FK134" s="192"/>
      <c r="FL134" s="192"/>
      <c r="FM134" s="192"/>
      <c r="FN134" s="192"/>
      <c r="FO134" s="303"/>
      <c r="FP134" s="303"/>
      <c r="FQ134" s="303"/>
      <c r="FR134" s="303"/>
    </row>
    <row r="135">
      <c r="A135" s="101" t="s">
        <v>21</v>
      </c>
      <c r="B135" s="220">
        <v>43729.0</v>
      </c>
      <c r="C135" s="290">
        <v>43739.0</v>
      </c>
      <c r="D135" s="33" t="s">
        <v>68</v>
      </c>
      <c r="E135" s="104">
        <f t="shared" si="1"/>
        <v>30</v>
      </c>
      <c r="F135" s="104">
        <f t="shared" si="67"/>
        <v>12</v>
      </c>
      <c r="G135" s="104" t="str">
        <f t="shared" si="68"/>
        <v>Malik</v>
      </c>
      <c r="H135" s="104" t="str">
        <f t="shared" si="69"/>
        <v>Asif</v>
      </c>
      <c r="I135" s="105" t="s">
        <v>624</v>
      </c>
      <c r="J135" s="106">
        <v>541.0</v>
      </c>
      <c r="K135" s="106">
        <v>53020.0</v>
      </c>
      <c r="L135" s="19" t="s">
        <v>13</v>
      </c>
      <c r="M135" s="19">
        <v>50.0</v>
      </c>
      <c r="N135" s="19">
        <v>6560.0</v>
      </c>
      <c r="O135" s="107">
        <v>7000.0</v>
      </c>
      <c r="P135" s="107">
        <v>1500.0</v>
      </c>
      <c r="Q135" s="107">
        <v>3000.0</v>
      </c>
      <c r="R135" s="241"/>
      <c r="S135" s="109"/>
      <c r="T135" s="109"/>
      <c r="U135" s="109"/>
      <c r="V135" s="109"/>
      <c r="W135" s="110">
        <v>3600.0</v>
      </c>
      <c r="X135" s="110">
        <v>500.0</v>
      </c>
      <c r="Y135" s="109"/>
      <c r="Z135" s="109"/>
      <c r="AA135" s="109"/>
      <c r="AB135" s="109"/>
      <c r="AC135" s="109"/>
      <c r="AD135" s="110" t="s">
        <v>813</v>
      </c>
      <c r="AE135" s="110">
        <v>4980.0</v>
      </c>
      <c r="AF135" s="110" t="s">
        <v>180</v>
      </c>
      <c r="AG135" s="110">
        <v>400.0</v>
      </c>
      <c r="AH135" s="197" t="s">
        <v>814</v>
      </c>
      <c r="AI135" s="197">
        <v>14000.0</v>
      </c>
      <c r="AJ135" s="113"/>
      <c r="AK135" s="133"/>
      <c r="AL135" s="133"/>
      <c r="AM135" s="113"/>
      <c r="AN135" s="109"/>
      <c r="AO135" s="109"/>
      <c r="AP135" s="113"/>
      <c r="AQ135" s="133"/>
      <c r="AR135" s="133"/>
      <c r="AS135" s="113"/>
      <c r="AT135" s="234"/>
      <c r="AU135" s="234"/>
      <c r="AV135" s="234"/>
      <c r="AW135" s="234"/>
      <c r="AX135" s="247" t="s">
        <v>739</v>
      </c>
      <c r="AY135" s="245">
        <v>11500.0</v>
      </c>
      <c r="AZ135" s="188"/>
      <c r="BA135" s="188"/>
      <c r="BB135" s="188"/>
      <c r="BC135" s="188"/>
      <c r="BD135" s="188"/>
      <c r="BE135" s="188"/>
      <c r="BF135" s="133"/>
      <c r="BG135" s="133"/>
      <c r="BH135" s="133"/>
      <c r="BI135" s="120">
        <v>21000.0</v>
      </c>
      <c r="BJ135" s="121">
        <f>Q135+R135+T135+V135+W135+Z135+AC135+AE135+AG135+AI135+AL135+AO135+AR135+BI135+X135+U135+S135</f>
        <v>47480</v>
      </c>
      <c r="BK135" s="122">
        <v>30000.0</v>
      </c>
      <c r="BL135" s="235"/>
      <c r="BM135" s="124">
        <f t="shared" si="6"/>
        <v>160000</v>
      </c>
      <c r="BN135" s="125" t="s">
        <v>59</v>
      </c>
      <c r="BO135" s="126">
        <f t="shared" si="46"/>
        <v>30000</v>
      </c>
      <c r="BP135" s="109"/>
      <c r="BQ135" s="127" t="str">
        <f t="shared" si="63"/>
        <v/>
      </c>
      <c r="BR135" s="125"/>
      <c r="BS135" s="126">
        <f t="shared" si="60"/>
        <v>30000</v>
      </c>
      <c r="BT135" s="128">
        <f t="shared" si="10"/>
        <v>24000</v>
      </c>
      <c r="BU135" s="125" t="s">
        <v>59</v>
      </c>
      <c r="BV135" s="129">
        <f t="shared" si="11"/>
        <v>30000</v>
      </c>
      <c r="BW135" s="236">
        <v>25000.0</v>
      </c>
      <c r="BX135" s="131">
        <f t="shared" si="12"/>
        <v>2000</v>
      </c>
      <c r="BY135" s="131">
        <f t="shared" si="13"/>
        <v>0</v>
      </c>
      <c r="BZ135" s="131" t="str">
        <f t="shared" si="72"/>
        <v/>
      </c>
      <c r="CA135" s="132" t="str">
        <f t="shared" si="15"/>
        <v/>
      </c>
      <c r="CB135" s="109"/>
      <c r="CC135" s="109"/>
      <c r="CD135" s="109"/>
      <c r="CE135" s="109"/>
      <c r="CF135" s="133">
        <f t="shared" si="39"/>
        <v>55000</v>
      </c>
      <c r="CG135" s="133">
        <f t="shared" si="71"/>
        <v>7520</v>
      </c>
      <c r="CH135" s="119">
        <f t="shared" si="66"/>
        <v>-22480</v>
      </c>
      <c r="CI135" s="109"/>
      <c r="CJ135" s="109"/>
      <c r="CK135" s="109"/>
      <c r="CL135" s="183"/>
      <c r="CM135" s="182"/>
      <c r="CN135" s="135">
        <f t="shared" si="19"/>
        <v>186000</v>
      </c>
      <c r="CO135" s="135">
        <f t="shared" si="20"/>
        <v>127060</v>
      </c>
      <c r="CP135" s="136">
        <f t="shared" si="21"/>
        <v>58940</v>
      </c>
      <c r="CQ135" s="137">
        <v>43730.0</v>
      </c>
      <c r="CR135" s="138" t="s">
        <v>260</v>
      </c>
      <c r="CS135" s="138">
        <v>30.0</v>
      </c>
      <c r="CT135" s="140" t="s">
        <v>68</v>
      </c>
      <c r="CU135" s="140" t="s">
        <v>815</v>
      </c>
      <c r="CV135" s="302"/>
      <c r="CW135" s="301"/>
      <c r="CX135" s="301">
        <v>162000.0</v>
      </c>
      <c r="CY135" s="302"/>
      <c r="CZ135" s="310">
        <v>43475.0</v>
      </c>
      <c r="DA135" s="140">
        <v>162000.0</v>
      </c>
      <c r="DB135" s="140"/>
      <c r="DC135" s="140">
        <v>160000.0</v>
      </c>
      <c r="DD135" s="226"/>
      <c r="DE135" s="226"/>
      <c r="DF135" s="302"/>
      <c r="DG135" s="226"/>
      <c r="DH135" s="226"/>
      <c r="DI135" s="140">
        <v>2000.0</v>
      </c>
      <c r="DJ135" s="226"/>
      <c r="DK135" s="302"/>
      <c r="DL135" s="302"/>
      <c r="DM135" s="302"/>
      <c r="DN135" s="302"/>
      <c r="DO135" s="141">
        <f t="shared" si="58"/>
        <v>0</v>
      </c>
      <c r="DP135" s="155">
        <v>43475.0</v>
      </c>
      <c r="DQ135" s="238"/>
      <c r="DR135" s="228"/>
      <c r="DS135" s="228"/>
      <c r="DT135" s="228"/>
      <c r="DU135" s="228"/>
      <c r="DV135" s="228"/>
      <c r="DW135" s="228"/>
      <c r="DX135" s="228"/>
      <c r="DY135" s="228"/>
      <c r="DZ135" s="228"/>
      <c r="EA135" s="228"/>
      <c r="EB135" s="228"/>
      <c r="EC135" s="228"/>
      <c r="ED135" s="228"/>
      <c r="EE135" s="228"/>
      <c r="EF135" s="228"/>
      <c r="EG135" s="228"/>
      <c r="EH135" s="228"/>
      <c r="EI135" s="228"/>
      <c r="EJ135" s="228"/>
      <c r="EK135" s="228"/>
      <c r="EL135" s="163">
        <v>0.0</v>
      </c>
      <c r="EM135" s="228"/>
      <c r="EN135" s="228"/>
      <c r="EO135" s="257">
        <f t="shared" si="23"/>
        <v>0</v>
      </c>
      <c r="EP135" s="228"/>
      <c r="EQ135" s="192"/>
      <c r="ER135" s="161" t="s">
        <v>816</v>
      </c>
      <c r="ES135" s="161">
        <v>12.0</v>
      </c>
      <c r="ET135" s="161" t="s">
        <v>265</v>
      </c>
      <c r="EU135" s="161" t="s">
        <v>315</v>
      </c>
      <c r="EV135" s="303"/>
      <c r="EW135" s="303"/>
      <c r="EX135" s="303"/>
      <c r="EY135" s="303"/>
      <c r="EZ135" s="192"/>
      <c r="FA135" s="161">
        <v>24000.0</v>
      </c>
      <c r="FB135" s="303"/>
      <c r="FC135" s="303"/>
      <c r="FD135" s="192"/>
      <c r="FE135" s="192"/>
      <c r="FF135" s="303"/>
      <c r="FG135" s="192"/>
      <c r="FH135" s="192"/>
      <c r="FI135" s="192"/>
      <c r="FJ135" s="192"/>
      <c r="FK135" s="192"/>
      <c r="FL135" s="192"/>
      <c r="FM135" s="192"/>
      <c r="FN135" s="192"/>
      <c r="FO135" s="303"/>
      <c r="FP135" s="303"/>
      <c r="FQ135" s="303"/>
      <c r="FR135" s="303"/>
    </row>
    <row r="136">
      <c r="A136" s="101" t="s">
        <v>22</v>
      </c>
      <c r="B136" s="311">
        <v>43731.0</v>
      </c>
      <c r="C136" s="103">
        <v>43739.0</v>
      </c>
      <c r="D136" s="33" t="s">
        <v>68</v>
      </c>
      <c r="E136" s="104">
        <f t="shared" si="1"/>
        <v>18</v>
      </c>
      <c r="F136" s="104">
        <f t="shared" si="67"/>
        <v>10</v>
      </c>
      <c r="G136" s="104" t="str">
        <f t="shared" si="68"/>
        <v>Cloth Seal</v>
      </c>
      <c r="H136" s="104" t="str">
        <f t="shared" si="69"/>
        <v>Asif</v>
      </c>
      <c r="I136" s="105" t="s">
        <v>624</v>
      </c>
      <c r="J136" s="106">
        <v>559.0</v>
      </c>
      <c r="K136" s="106">
        <v>54220.0</v>
      </c>
      <c r="L136" s="19" t="s">
        <v>13</v>
      </c>
      <c r="M136" s="19">
        <v>50.0</v>
      </c>
      <c r="N136" s="19">
        <v>6560.0</v>
      </c>
      <c r="O136" s="107">
        <v>7000.0</v>
      </c>
      <c r="P136" s="107">
        <v>1500.0</v>
      </c>
      <c r="Q136" s="107">
        <v>3000.0</v>
      </c>
      <c r="R136" s="241"/>
      <c r="S136" s="109"/>
      <c r="T136" s="109"/>
      <c r="U136" s="109"/>
      <c r="V136" s="110">
        <v>700.0</v>
      </c>
      <c r="W136" s="110">
        <v>4200.0</v>
      </c>
      <c r="X136" s="109"/>
      <c r="Y136" s="110" t="s">
        <v>255</v>
      </c>
      <c r="Z136" s="110">
        <v>500.0</v>
      </c>
      <c r="AA136" s="110">
        <v>500.0</v>
      </c>
      <c r="AB136" s="110" t="s">
        <v>817</v>
      </c>
      <c r="AC136" s="110">
        <v>10000.0</v>
      </c>
      <c r="AD136" s="110" t="s">
        <v>818</v>
      </c>
      <c r="AE136" s="110">
        <v>800.0</v>
      </c>
      <c r="AF136" s="110" t="s">
        <v>819</v>
      </c>
      <c r="AG136" s="110">
        <v>400.0</v>
      </c>
      <c r="AH136" s="314" t="s">
        <v>820</v>
      </c>
      <c r="AI136" s="133"/>
      <c r="AJ136" s="160">
        <v>14000.0</v>
      </c>
      <c r="AK136" s="133"/>
      <c r="AL136" s="133"/>
      <c r="AM136" s="113"/>
      <c r="AN136" s="109"/>
      <c r="AO136" s="109"/>
      <c r="AP136" s="113"/>
      <c r="AQ136" s="133"/>
      <c r="AR136" s="133"/>
      <c r="AS136" s="113"/>
      <c r="AT136" s="234"/>
      <c r="AU136" s="234"/>
      <c r="AV136" s="234"/>
      <c r="AW136" s="234"/>
      <c r="AX136" s="247" t="s">
        <v>739</v>
      </c>
      <c r="AY136" s="245">
        <v>14000.0</v>
      </c>
      <c r="AZ136" s="188"/>
      <c r="BA136" s="188"/>
      <c r="BB136" s="188"/>
      <c r="BC136" s="188"/>
      <c r="BD136" s="188"/>
      <c r="BE136" s="188"/>
      <c r="BF136" s="133"/>
      <c r="BG136" s="133"/>
      <c r="BH136" s="133"/>
      <c r="BI136" s="120">
        <v>19800.0</v>
      </c>
      <c r="BJ136" s="121">
        <f>Q136+R136+T136+V136+W136+Z136+AC136+AE136+AG136+AI136+AL136+AO136+AR136+BI136+BG136+X136+U136</f>
        <v>39400</v>
      </c>
      <c r="BK136" s="122">
        <v>30000.0</v>
      </c>
      <c r="BL136" s="240">
        <v>160000.0</v>
      </c>
      <c r="BM136" s="124">
        <f t="shared" si="6"/>
        <v>120000</v>
      </c>
      <c r="BN136" s="125" t="s">
        <v>47</v>
      </c>
      <c r="BO136" s="126">
        <f t="shared" si="46"/>
        <v>190000</v>
      </c>
      <c r="BP136" s="109"/>
      <c r="BQ136" s="124">
        <v>0.0</v>
      </c>
      <c r="BR136" s="125"/>
      <c r="BS136" s="126">
        <f t="shared" si="60"/>
        <v>190000</v>
      </c>
      <c r="BT136" s="128">
        <f t="shared" si="10"/>
        <v>26000</v>
      </c>
      <c r="BU136" s="125" t="s">
        <v>59</v>
      </c>
      <c r="BV136" s="129">
        <f t="shared" si="11"/>
        <v>190000</v>
      </c>
      <c r="BW136" s="235"/>
      <c r="BX136" s="131">
        <f t="shared" si="12"/>
        <v>2500</v>
      </c>
      <c r="BY136" s="131">
        <f t="shared" si="13"/>
        <v>0</v>
      </c>
      <c r="BZ136" s="131" t="str">
        <f t="shared" si="72"/>
        <v/>
      </c>
      <c r="CA136" s="132" t="str">
        <f t="shared" si="15"/>
        <v/>
      </c>
      <c r="CB136" s="109"/>
      <c r="CC136" s="109"/>
      <c r="CD136" s="110" t="s">
        <v>821</v>
      </c>
      <c r="CE136" s="110">
        <v>2100.0</v>
      </c>
      <c r="CF136" s="133">
        <f t="shared" si="39"/>
        <v>190000</v>
      </c>
      <c r="CG136" s="133">
        <f t="shared" si="71"/>
        <v>148500</v>
      </c>
      <c r="CH136" s="119">
        <f t="shared" si="66"/>
        <v>118500</v>
      </c>
      <c r="CI136" s="109"/>
      <c r="CJ136" s="109"/>
      <c r="CK136" s="109"/>
      <c r="CL136" s="183"/>
      <c r="CM136" s="182"/>
      <c r="CN136" s="135">
        <f t="shared" si="19"/>
        <v>148500</v>
      </c>
      <c r="CO136" s="135">
        <f t="shared" si="20"/>
        <v>126680</v>
      </c>
      <c r="CP136" s="136">
        <f t="shared" si="21"/>
        <v>21820</v>
      </c>
      <c r="CQ136" s="137">
        <v>43731.0</v>
      </c>
      <c r="CR136" s="138" t="s">
        <v>280</v>
      </c>
      <c r="CS136" s="138">
        <v>18.0</v>
      </c>
      <c r="CT136" s="140" t="s">
        <v>68</v>
      </c>
      <c r="CU136" s="154" t="s">
        <v>291</v>
      </c>
      <c r="CV136" s="302"/>
      <c r="CW136" s="302"/>
      <c r="CX136" s="302"/>
      <c r="CY136" s="302"/>
      <c r="CZ136" s="302"/>
      <c r="DA136" s="140">
        <v>160000.0</v>
      </c>
      <c r="DB136" s="226"/>
      <c r="DC136" s="140">
        <v>120000.0</v>
      </c>
      <c r="DD136" s="226"/>
      <c r="DE136" s="140">
        <v>40000.0</v>
      </c>
      <c r="DF136" s="302"/>
      <c r="DG136" s="226"/>
      <c r="DH136" s="226"/>
      <c r="DI136" s="226"/>
      <c r="DJ136" s="140">
        <v>1500.0</v>
      </c>
      <c r="DK136" s="302"/>
      <c r="DL136" s="301">
        <v>1500.0</v>
      </c>
      <c r="DM136" s="312">
        <v>43747.0</v>
      </c>
      <c r="DN136" s="302"/>
      <c r="DO136" s="141">
        <f t="shared" si="58"/>
        <v>0</v>
      </c>
      <c r="DP136" s="155">
        <v>43565.0</v>
      </c>
      <c r="DQ136" s="238"/>
      <c r="DR136" s="228"/>
      <c r="DS136" s="228"/>
      <c r="DT136" s="228"/>
      <c r="DU136" s="228"/>
      <c r="DV136" s="228"/>
      <c r="DW136" s="228"/>
      <c r="DX136" s="228"/>
      <c r="DY136" s="228"/>
      <c r="DZ136" s="228"/>
      <c r="EA136" s="228"/>
      <c r="EB136" s="228"/>
      <c r="EC136" s="228"/>
      <c r="ED136" s="228"/>
      <c r="EE136" s="228"/>
      <c r="EF136" s="228"/>
      <c r="EG136" s="228"/>
      <c r="EH136" s="228"/>
      <c r="EI136" s="228"/>
      <c r="EJ136" s="228"/>
      <c r="EK136" s="228"/>
      <c r="EL136" s="163">
        <v>0.0</v>
      </c>
      <c r="EM136" s="228"/>
      <c r="EN136" s="228"/>
      <c r="EO136" s="257">
        <f t="shared" si="23"/>
        <v>0</v>
      </c>
      <c r="EP136" s="228"/>
      <c r="EQ136" s="192"/>
      <c r="ER136" s="161" t="s">
        <v>337</v>
      </c>
      <c r="ES136" s="161">
        <v>10.0</v>
      </c>
      <c r="ET136" s="161" t="s">
        <v>265</v>
      </c>
      <c r="EU136" s="161" t="s">
        <v>315</v>
      </c>
      <c r="EV136" s="303"/>
      <c r="EW136" s="303"/>
      <c r="EX136" s="303"/>
      <c r="EY136" s="303"/>
      <c r="EZ136" s="192"/>
      <c r="FA136" s="161">
        <v>26000.0</v>
      </c>
      <c r="FB136" s="303"/>
      <c r="FC136" s="303"/>
      <c r="FD136" s="192"/>
      <c r="FE136" s="192"/>
      <c r="FF136" s="303"/>
      <c r="FG136" s="192"/>
      <c r="FH136" s="192"/>
      <c r="FI136" s="192"/>
      <c r="FJ136" s="161">
        <v>2500.0</v>
      </c>
      <c r="FK136" s="192"/>
      <c r="FL136" s="161">
        <v>2100.0</v>
      </c>
      <c r="FM136" s="192"/>
      <c r="FN136" s="192"/>
      <c r="FO136" s="303"/>
      <c r="FP136" s="303"/>
      <c r="FQ136" s="303"/>
      <c r="FR136" s="303"/>
    </row>
    <row r="137">
      <c r="A137" s="101" t="s">
        <v>25</v>
      </c>
      <c r="B137" s="290">
        <v>43731.0</v>
      </c>
      <c r="C137" s="290">
        <v>43740.0</v>
      </c>
      <c r="D137" s="33" t="s">
        <v>57</v>
      </c>
      <c r="E137" s="104">
        <f t="shared" si="1"/>
        <v>35</v>
      </c>
      <c r="F137" s="104">
        <f t="shared" si="67"/>
        <v>15</v>
      </c>
      <c r="G137" s="104" t="str">
        <f t="shared" si="68"/>
        <v>Color</v>
      </c>
      <c r="H137" s="104" t="str">
        <f t="shared" si="69"/>
        <v>Anees Broker</v>
      </c>
      <c r="I137" s="105" t="s">
        <v>624</v>
      </c>
      <c r="J137" s="106">
        <v>552.0</v>
      </c>
      <c r="K137" s="106">
        <v>53550.0</v>
      </c>
      <c r="L137" s="19" t="s">
        <v>13</v>
      </c>
      <c r="M137" s="19">
        <v>50.0</v>
      </c>
      <c r="N137" s="19">
        <v>6560.0</v>
      </c>
      <c r="O137" s="107">
        <v>7000.0</v>
      </c>
      <c r="P137" s="107">
        <v>1500.0</v>
      </c>
      <c r="Q137" s="107">
        <v>3000.0</v>
      </c>
      <c r="R137" s="148">
        <v>160000.0</v>
      </c>
      <c r="S137" s="109"/>
      <c r="T137" s="109"/>
      <c r="U137" s="109"/>
      <c r="V137" s="109"/>
      <c r="W137" s="110">
        <v>4000.0</v>
      </c>
      <c r="X137" s="109"/>
      <c r="Y137" s="110" t="s">
        <v>342</v>
      </c>
      <c r="Z137" s="110">
        <v>1000.0</v>
      </c>
      <c r="AA137" s="110">
        <v>500.0</v>
      </c>
      <c r="AB137" s="109"/>
      <c r="AC137" s="109"/>
      <c r="AD137" s="110" t="s">
        <v>323</v>
      </c>
      <c r="AE137" s="110">
        <v>400.0</v>
      </c>
      <c r="AF137" s="109"/>
      <c r="AG137" s="109"/>
      <c r="AH137" s="133"/>
      <c r="AI137" s="133"/>
      <c r="AJ137" s="113"/>
      <c r="AK137" s="133"/>
      <c r="AL137" s="133"/>
      <c r="AM137" s="113"/>
      <c r="AN137" s="110" t="s">
        <v>297</v>
      </c>
      <c r="AO137" s="110">
        <v>500.0</v>
      </c>
      <c r="AP137" s="113"/>
      <c r="AQ137" s="133"/>
      <c r="AR137" s="133"/>
      <c r="AS137" s="113"/>
      <c r="AT137" s="234"/>
      <c r="AU137" s="234"/>
      <c r="AV137" s="234"/>
      <c r="AW137" s="234"/>
      <c r="AX137" s="234"/>
      <c r="AY137" s="188"/>
      <c r="AZ137" s="188"/>
      <c r="BA137" s="188"/>
      <c r="BB137" s="188"/>
      <c r="BC137" s="188"/>
      <c r="BD137" s="188"/>
      <c r="BE137" s="188"/>
      <c r="BF137" s="133"/>
      <c r="BG137" s="133"/>
      <c r="BH137" s="133"/>
      <c r="BI137" s="120">
        <v>22340.0</v>
      </c>
      <c r="BJ137" s="121">
        <f>Q137+R137+T137+V137+W137+Z137+AC137+AE137+AG137+AI137+AL137+AO137+AR137+BI137+U137+S137</f>
        <v>191240</v>
      </c>
      <c r="BK137" s="122">
        <v>30000.0</v>
      </c>
      <c r="BL137" s="240">
        <v>160000.0</v>
      </c>
      <c r="BM137" s="124">
        <f t="shared" si="6"/>
        <v>155000</v>
      </c>
      <c r="BN137" s="125" t="s">
        <v>47</v>
      </c>
      <c r="BO137" s="126">
        <f t="shared" si="46"/>
        <v>190000</v>
      </c>
      <c r="BP137" s="110">
        <v>31240.0</v>
      </c>
      <c r="BQ137" s="127">
        <f t="shared" ref="BQ137:BQ175" si="73">EB137</f>
        <v>30000</v>
      </c>
      <c r="BR137" s="125" t="s">
        <v>47</v>
      </c>
      <c r="BS137" s="126">
        <f t="shared" si="60"/>
        <v>221240</v>
      </c>
      <c r="BT137" s="128">
        <f t="shared" si="10"/>
        <v>31000</v>
      </c>
      <c r="BU137" s="125" t="s">
        <v>59</v>
      </c>
      <c r="BV137" s="129">
        <f t="shared" si="11"/>
        <v>221240</v>
      </c>
      <c r="BW137" s="235"/>
      <c r="BX137" s="131">
        <f t="shared" si="12"/>
        <v>0</v>
      </c>
      <c r="BY137" s="131">
        <f t="shared" si="13"/>
        <v>0</v>
      </c>
      <c r="BZ137" s="131" t="str">
        <f t="shared" si="72"/>
        <v/>
      </c>
      <c r="CA137" s="132" t="str">
        <f t="shared" si="15"/>
        <v/>
      </c>
      <c r="CB137" s="109"/>
      <c r="CC137" s="109"/>
      <c r="CD137" s="109"/>
      <c r="CE137" s="109"/>
      <c r="CF137" s="133">
        <f t="shared" si="39"/>
        <v>221240</v>
      </c>
      <c r="CG137" s="133">
        <f t="shared" si="71"/>
        <v>30000</v>
      </c>
      <c r="CH137" s="119">
        <f t="shared" si="66"/>
        <v>0</v>
      </c>
      <c r="CI137" s="109"/>
      <c r="CJ137" s="109"/>
      <c r="CK137" s="109"/>
      <c r="CL137" s="183"/>
      <c r="CM137" s="182"/>
      <c r="CN137" s="135">
        <f t="shared" si="19"/>
        <v>216000</v>
      </c>
      <c r="CO137" s="135">
        <f t="shared" si="20"/>
        <v>99350</v>
      </c>
      <c r="CP137" s="136">
        <f t="shared" si="21"/>
        <v>116650</v>
      </c>
      <c r="CQ137" s="137">
        <v>43731.0</v>
      </c>
      <c r="CR137" s="138" t="s">
        <v>260</v>
      </c>
      <c r="CS137" s="138">
        <v>30.0</v>
      </c>
      <c r="CT137" s="140" t="s">
        <v>57</v>
      </c>
      <c r="CU137" s="140" t="s">
        <v>370</v>
      </c>
      <c r="CV137" s="302"/>
      <c r="CW137" s="302"/>
      <c r="CX137" s="302"/>
      <c r="CY137" s="302"/>
      <c r="CZ137" s="302"/>
      <c r="DA137" s="140">
        <v>160000.0</v>
      </c>
      <c r="DB137" s="226"/>
      <c r="DC137" s="140">
        <v>155000.0</v>
      </c>
      <c r="DD137" s="226"/>
      <c r="DE137" s="226"/>
      <c r="DF137" s="302"/>
      <c r="DG137" s="226"/>
      <c r="DH137" s="140">
        <v>500.0</v>
      </c>
      <c r="DI137" s="226"/>
      <c r="DJ137" s="226"/>
      <c r="DK137" s="302"/>
      <c r="DL137" s="302"/>
      <c r="DM137" s="302"/>
      <c r="DN137" s="302"/>
      <c r="DO137" s="141">
        <f t="shared" si="58"/>
        <v>-4500</v>
      </c>
      <c r="DP137" s="162"/>
      <c r="DQ137" s="251">
        <v>43731.0</v>
      </c>
      <c r="DR137" s="163">
        <v>5.0</v>
      </c>
      <c r="DS137" s="163">
        <v>5.0</v>
      </c>
      <c r="DT137" s="228"/>
      <c r="DU137" s="163" t="s">
        <v>330</v>
      </c>
      <c r="DV137" s="228"/>
      <c r="DW137" s="228"/>
      <c r="DX137" s="228"/>
      <c r="DY137" s="228"/>
      <c r="DZ137" s="228"/>
      <c r="EA137" s="163">
        <v>31240.0</v>
      </c>
      <c r="EB137" s="163">
        <v>30000.0</v>
      </c>
      <c r="EC137" s="228"/>
      <c r="ED137" s="228"/>
      <c r="EE137" s="228"/>
      <c r="EF137" s="228"/>
      <c r="EG137" s="228"/>
      <c r="EH137" s="228"/>
      <c r="EI137" s="163" t="s">
        <v>273</v>
      </c>
      <c r="EJ137" s="228"/>
      <c r="EK137" s="228"/>
      <c r="EL137" s="163">
        <v>30000.0</v>
      </c>
      <c r="EM137" s="163" t="s">
        <v>365</v>
      </c>
      <c r="EN137" s="228"/>
      <c r="EO137" s="257">
        <f t="shared" si="23"/>
        <v>-1240</v>
      </c>
      <c r="EP137" s="228"/>
      <c r="EQ137" s="192"/>
      <c r="ER137" s="161" t="s">
        <v>461</v>
      </c>
      <c r="ES137" s="161">
        <v>15.0</v>
      </c>
      <c r="ET137" s="161" t="s">
        <v>265</v>
      </c>
      <c r="EU137" s="161" t="s">
        <v>326</v>
      </c>
      <c r="EV137" s="303"/>
      <c r="EW137" s="303"/>
      <c r="EX137" s="303"/>
      <c r="EY137" s="303"/>
      <c r="EZ137" s="192"/>
      <c r="FA137" s="161">
        <v>31000.0</v>
      </c>
      <c r="FB137" s="303"/>
      <c r="FC137" s="303"/>
      <c r="FD137" s="192"/>
      <c r="FE137" s="192"/>
      <c r="FF137" s="303"/>
      <c r="FG137" s="161" t="s">
        <v>303</v>
      </c>
      <c r="FH137" s="192"/>
      <c r="FI137" s="192"/>
      <c r="FJ137" s="192"/>
      <c r="FK137" s="192"/>
      <c r="FL137" s="192"/>
      <c r="FM137" s="192"/>
      <c r="FN137" s="192"/>
      <c r="FO137" s="303"/>
      <c r="FP137" s="303"/>
      <c r="FQ137" s="303"/>
      <c r="FR137" s="303"/>
    </row>
    <row r="138">
      <c r="A138" s="101" t="s">
        <v>23</v>
      </c>
      <c r="B138" s="311">
        <v>43732.0</v>
      </c>
      <c r="C138" s="103">
        <v>43739.0</v>
      </c>
      <c r="D138" s="33" t="s">
        <v>57</v>
      </c>
      <c r="E138" s="315">
        <f t="shared" si="1"/>
        <v>30</v>
      </c>
      <c r="F138" s="104">
        <f t="shared" si="67"/>
        <v>10</v>
      </c>
      <c r="G138" s="104" t="str">
        <f t="shared" si="68"/>
        <v>Crockery</v>
      </c>
      <c r="H138" s="104" t="str">
        <f t="shared" si="69"/>
        <v/>
      </c>
      <c r="I138" s="105" t="s">
        <v>254</v>
      </c>
      <c r="J138" s="106">
        <v>569.0</v>
      </c>
      <c r="K138" s="316"/>
      <c r="L138" s="19" t="s">
        <v>13</v>
      </c>
      <c r="M138" s="19">
        <v>50.0</v>
      </c>
      <c r="N138" s="19">
        <v>6560.0</v>
      </c>
      <c r="O138" s="107">
        <v>7000.0</v>
      </c>
      <c r="P138" s="107">
        <v>1500.0</v>
      </c>
      <c r="Q138" s="107">
        <v>3000.0</v>
      </c>
      <c r="R138" s="148">
        <v>140000.0</v>
      </c>
      <c r="S138" s="109"/>
      <c r="T138" s="109"/>
      <c r="U138" s="109"/>
      <c r="V138" s="110">
        <v>600.0</v>
      </c>
      <c r="W138" s="110">
        <v>4000.0</v>
      </c>
      <c r="X138" s="109"/>
      <c r="Y138" s="110" t="s">
        <v>342</v>
      </c>
      <c r="Z138" s="110">
        <v>1000.0</v>
      </c>
      <c r="AA138" s="110">
        <v>500.0</v>
      </c>
      <c r="AB138" s="109"/>
      <c r="AC138" s="109"/>
      <c r="AD138" s="110" t="s">
        <v>822</v>
      </c>
      <c r="AE138" s="110">
        <v>750.0</v>
      </c>
      <c r="AF138" s="110" t="s">
        <v>823</v>
      </c>
      <c r="AG138" s="110">
        <v>700.0</v>
      </c>
      <c r="AH138" s="133"/>
      <c r="AI138" s="133"/>
      <c r="AJ138" s="113"/>
      <c r="AK138" s="133"/>
      <c r="AL138" s="133"/>
      <c r="AM138" s="113"/>
      <c r="AN138" s="109"/>
      <c r="AO138" s="109"/>
      <c r="AP138" s="113"/>
      <c r="AQ138" s="133"/>
      <c r="AR138" s="133"/>
      <c r="AS138" s="113"/>
      <c r="AT138" s="234"/>
      <c r="AU138" s="234"/>
      <c r="AV138" s="234"/>
      <c r="AW138" s="234"/>
      <c r="AX138" s="234"/>
      <c r="AY138" s="188"/>
      <c r="AZ138" s="188"/>
      <c r="BA138" s="188"/>
      <c r="BB138" s="188"/>
      <c r="BC138" s="188"/>
      <c r="BD138" s="188"/>
      <c r="BE138" s="188"/>
      <c r="BF138" s="133"/>
      <c r="BG138" s="133"/>
      <c r="BH138" s="133"/>
      <c r="BI138" s="120">
        <v>20450.0</v>
      </c>
      <c r="BJ138" s="270">
        <f>Q138+R138+T138+V138+W138+Z138+AC138+AE138+AG138+AI138+AL138+AO138+AR138+BI138+BG138+X138+U138</f>
        <v>170500</v>
      </c>
      <c r="BK138" s="122">
        <v>30000.0</v>
      </c>
      <c r="BL138" s="240">
        <v>159000.0</v>
      </c>
      <c r="BM138" s="124">
        <f t="shared" si="6"/>
        <v>155000</v>
      </c>
      <c r="BN138" s="125" t="s">
        <v>47</v>
      </c>
      <c r="BO138" s="126">
        <f t="shared" si="46"/>
        <v>189000</v>
      </c>
      <c r="BP138" s="109"/>
      <c r="BQ138" s="127" t="str">
        <f t="shared" si="73"/>
        <v/>
      </c>
      <c r="BR138" s="125"/>
      <c r="BS138" s="126">
        <f t="shared" si="60"/>
        <v>189000</v>
      </c>
      <c r="BT138" s="128">
        <f t="shared" si="10"/>
        <v>32000</v>
      </c>
      <c r="BU138" s="125" t="s">
        <v>47</v>
      </c>
      <c r="BV138" s="129">
        <f t="shared" si="11"/>
        <v>221000</v>
      </c>
      <c r="BW138" s="235"/>
      <c r="BX138" s="282">
        <f t="shared" si="12"/>
        <v>0</v>
      </c>
      <c r="BY138" s="282">
        <f t="shared" si="13"/>
        <v>0</v>
      </c>
      <c r="BZ138" s="283" t="s">
        <v>688</v>
      </c>
      <c r="CA138" s="284" t="str">
        <f t="shared" si="15"/>
        <v/>
      </c>
      <c r="CB138" s="109"/>
      <c r="CC138" s="109"/>
      <c r="CD138" s="109"/>
      <c r="CE138" s="109"/>
      <c r="CF138" s="133">
        <f t="shared" si="39"/>
        <v>221000</v>
      </c>
      <c r="CG138" s="133">
        <f t="shared" si="71"/>
        <v>50500</v>
      </c>
      <c r="CH138" s="119">
        <f t="shared" si="66"/>
        <v>20500</v>
      </c>
      <c r="CI138" s="109"/>
      <c r="CJ138" s="109"/>
      <c r="CK138" s="109"/>
      <c r="CL138" s="183"/>
      <c r="CM138" s="182"/>
      <c r="CN138" s="285">
        <f t="shared" si="19"/>
        <v>187000</v>
      </c>
      <c r="CO138" s="135">
        <f t="shared" si="20"/>
        <v>45060</v>
      </c>
      <c r="CP138" s="286">
        <f t="shared" si="21"/>
        <v>141940</v>
      </c>
      <c r="CQ138" s="137">
        <v>43731.0</v>
      </c>
      <c r="CR138" s="138" t="s">
        <v>260</v>
      </c>
      <c r="CS138" s="138">
        <v>30.0</v>
      </c>
      <c r="CT138" s="140" t="s">
        <v>57</v>
      </c>
      <c r="CU138" s="140" t="s">
        <v>370</v>
      </c>
      <c r="CV138" s="302"/>
      <c r="CW138" s="302"/>
      <c r="CX138" s="302"/>
      <c r="CY138" s="302"/>
      <c r="CZ138" s="302"/>
      <c r="DA138" s="140">
        <v>159000.0</v>
      </c>
      <c r="DB138" s="226"/>
      <c r="DC138" s="140">
        <v>155000.0</v>
      </c>
      <c r="DD138" s="226"/>
      <c r="DE138" s="226"/>
      <c r="DF138" s="302"/>
      <c r="DG138" s="226"/>
      <c r="DH138" s="140">
        <v>500.0</v>
      </c>
      <c r="DI138" s="226"/>
      <c r="DJ138" s="226"/>
      <c r="DK138" s="302"/>
      <c r="DL138" s="302"/>
      <c r="DM138" s="302"/>
      <c r="DN138" s="302"/>
      <c r="DO138" s="141">
        <f t="shared" si="58"/>
        <v>-3500</v>
      </c>
      <c r="DP138" s="162"/>
      <c r="DQ138" s="238"/>
      <c r="DR138" s="228"/>
      <c r="DS138" s="228"/>
      <c r="DT138" s="228"/>
      <c r="DU138" s="228"/>
      <c r="DV138" s="228"/>
      <c r="DW138" s="228"/>
      <c r="DX138" s="228"/>
      <c r="DY138" s="228"/>
      <c r="DZ138" s="228"/>
      <c r="EA138" s="228"/>
      <c r="EB138" s="228"/>
      <c r="EC138" s="228"/>
      <c r="ED138" s="228"/>
      <c r="EE138" s="228"/>
      <c r="EF138" s="228"/>
      <c r="EG138" s="228"/>
      <c r="EH138" s="228"/>
      <c r="EI138" s="228"/>
      <c r="EJ138" s="228"/>
      <c r="EK138" s="228"/>
      <c r="EL138" s="163">
        <v>0.0</v>
      </c>
      <c r="EM138" s="228"/>
      <c r="EN138" s="228"/>
      <c r="EO138" s="257">
        <f t="shared" si="23"/>
        <v>0</v>
      </c>
      <c r="EP138" s="228"/>
      <c r="EQ138" s="192"/>
      <c r="ER138" s="161" t="s">
        <v>271</v>
      </c>
      <c r="ES138" s="161">
        <v>10.0</v>
      </c>
      <c r="ET138" s="161" t="s">
        <v>265</v>
      </c>
      <c r="EU138" s="192"/>
      <c r="EV138" s="303"/>
      <c r="EW138" s="303"/>
      <c r="EX138" s="303"/>
      <c r="EY138" s="303"/>
      <c r="EZ138" s="161">
        <v>32000.0</v>
      </c>
      <c r="FA138" s="161">
        <v>32000.0</v>
      </c>
      <c r="FB138" s="303"/>
      <c r="FC138" s="303"/>
      <c r="FD138" s="192"/>
      <c r="FE138" s="192"/>
      <c r="FF138" s="303"/>
      <c r="FG138" s="192"/>
      <c r="FH138" s="192"/>
      <c r="FI138" s="192"/>
      <c r="FJ138" s="192"/>
      <c r="FK138" s="192"/>
      <c r="FL138" s="192"/>
      <c r="FM138" s="192"/>
      <c r="FN138" s="192"/>
      <c r="FO138" s="303"/>
      <c r="FP138" s="303"/>
      <c r="FQ138" s="303"/>
      <c r="FR138" s="303"/>
    </row>
    <row r="139">
      <c r="A139" s="101" t="s">
        <v>26</v>
      </c>
      <c r="B139" s="220">
        <v>43732.0</v>
      </c>
      <c r="C139" s="103">
        <v>43740.0</v>
      </c>
      <c r="D139" s="33" t="s">
        <v>57</v>
      </c>
      <c r="E139" s="104">
        <f t="shared" si="1"/>
        <v>30</v>
      </c>
      <c r="F139" s="104">
        <f t="shared" si="67"/>
        <v>14</v>
      </c>
      <c r="G139" s="104" t="str">
        <f t="shared" si="68"/>
        <v>Masala</v>
      </c>
      <c r="H139" s="104" t="str">
        <f t="shared" si="69"/>
        <v>Anees Broker</v>
      </c>
      <c r="I139" s="105" t="s">
        <v>624</v>
      </c>
      <c r="J139" s="106">
        <v>581.0</v>
      </c>
      <c r="K139" s="106">
        <v>56360.0</v>
      </c>
      <c r="L139" s="19" t="s">
        <v>13</v>
      </c>
      <c r="M139" s="19">
        <v>50.0</v>
      </c>
      <c r="N139" s="19">
        <v>6560.0</v>
      </c>
      <c r="O139" s="107">
        <v>7000.0</v>
      </c>
      <c r="P139" s="107">
        <v>1500.0</v>
      </c>
      <c r="Q139" s="107">
        <v>3000.0</v>
      </c>
      <c r="R139" s="148">
        <v>159000.0</v>
      </c>
      <c r="S139" s="109"/>
      <c r="T139" s="109"/>
      <c r="U139" s="109"/>
      <c r="V139" s="109"/>
      <c r="W139" s="110">
        <v>4500.0</v>
      </c>
      <c r="X139" s="109"/>
      <c r="Y139" s="110" t="s">
        <v>342</v>
      </c>
      <c r="Z139" s="110">
        <v>1000.0</v>
      </c>
      <c r="AA139" s="110">
        <v>500.0</v>
      </c>
      <c r="AB139" s="109"/>
      <c r="AC139" s="109"/>
      <c r="AD139" s="110" t="s">
        <v>323</v>
      </c>
      <c r="AE139" s="110">
        <v>500.0</v>
      </c>
      <c r="AF139" s="109"/>
      <c r="AG139" s="109"/>
      <c r="AH139" s="133"/>
      <c r="AI139" s="133"/>
      <c r="AJ139" s="113"/>
      <c r="AK139" s="133"/>
      <c r="AL139" s="133"/>
      <c r="AM139" s="113"/>
      <c r="AN139" s="109"/>
      <c r="AO139" s="109"/>
      <c r="AP139" s="113"/>
      <c r="AQ139" s="133"/>
      <c r="AR139" s="133"/>
      <c r="AS139" s="113"/>
      <c r="AT139" s="247" t="s">
        <v>824</v>
      </c>
      <c r="AU139" s="247">
        <v>13000.0</v>
      </c>
      <c r="AV139" s="234"/>
      <c r="AW139" s="234"/>
      <c r="AX139" s="234"/>
      <c r="AY139" s="188"/>
      <c r="AZ139" s="245" t="s">
        <v>825</v>
      </c>
      <c r="BA139" s="245">
        <v>71500.0</v>
      </c>
      <c r="BB139" s="188"/>
      <c r="BC139" s="188"/>
      <c r="BD139" s="188"/>
      <c r="BE139" s="188"/>
      <c r="BF139" s="197"/>
      <c r="BG139" s="133"/>
      <c r="BH139" s="133"/>
      <c r="BI139" s="120">
        <v>21390.0</v>
      </c>
      <c r="BJ139" s="121">
        <f>Q139+R139+T139+V139+W139+Z139+AC139+AE139+AG139+AI139+AL139+AO139+AR139+BI139+X139+U139+S139</f>
        <v>189390</v>
      </c>
      <c r="BK139" s="122">
        <v>30000.0</v>
      </c>
      <c r="BL139" s="240">
        <v>159000.0</v>
      </c>
      <c r="BM139" s="124">
        <f t="shared" si="6"/>
        <v>150000</v>
      </c>
      <c r="BN139" s="125" t="s">
        <v>47</v>
      </c>
      <c r="BO139" s="126">
        <f t="shared" si="46"/>
        <v>189000</v>
      </c>
      <c r="BP139" s="110">
        <v>17100.0</v>
      </c>
      <c r="BQ139" s="127">
        <f t="shared" si="73"/>
        <v>24000</v>
      </c>
      <c r="BR139" s="125" t="s">
        <v>47</v>
      </c>
      <c r="BS139" s="126">
        <f t="shared" si="60"/>
        <v>206100</v>
      </c>
      <c r="BT139" s="128">
        <f t="shared" si="10"/>
        <v>31000</v>
      </c>
      <c r="BU139" s="125" t="s">
        <v>59</v>
      </c>
      <c r="BV139" s="129">
        <f t="shared" si="11"/>
        <v>206100</v>
      </c>
      <c r="BW139" s="235"/>
      <c r="BX139" s="131">
        <f t="shared" si="12"/>
        <v>0</v>
      </c>
      <c r="BY139" s="131">
        <f t="shared" si="13"/>
        <v>0</v>
      </c>
      <c r="BZ139" s="131" t="str">
        <f t="shared" ref="BZ139:BZ174" si="74">FK139</f>
        <v/>
      </c>
      <c r="CA139" s="132" t="str">
        <f t="shared" si="15"/>
        <v/>
      </c>
      <c r="CB139" s="109"/>
      <c r="CC139" s="109"/>
      <c r="CD139" s="110" t="s">
        <v>826</v>
      </c>
      <c r="CE139" s="110">
        <v>1710.0</v>
      </c>
      <c r="CF139" s="133">
        <f t="shared" si="39"/>
        <v>206100</v>
      </c>
      <c r="CG139" s="133">
        <f t="shared" si="71"/>
        <v>15000</v>
      </c>
      <c r="CH139" s="119">
        <f t="shared" si="66"/>
        <v>-15000</v>
      </c>
      <c r="CI139" s="109"/>
      <c r="CJ139" s="109"/>
      <c r="CK139" s="109"/>
      <c r="CL139" s="183"/>
      <c r="CM139" s="182"/>
      <c r="CN139" s="135">
        <f t="shared" si="19"/>
        <v>205000</v>
      </c>
      <c r="CO139" s="135">
        <f t="shared" si="20"/>
        <v>172810</v>
      </c>
      <c r="CP139" s="136">
        <f t="shared" si="21"/>
        <v>32190</v>
      </c>
      <c r="CQ139" s="137">
        <v>43731.0</v>
      </c>
      <c r="CR139" s="138" t="s">
        <v>260</v>
      </c>
      <c r="CS139" s="138">
        <v>30.0</v>
      </c>
      <c r="CT139" s="140" t="s">
        <v>57</v>
      </c>
      <c r="CU139" s="140" t="s">
        <v>370</v>
      </c>
      <c r="CV139" s="302"/>
      <c r="CW139" s="302"/>
      <c r="CX139" s="302"/>
      <c r="CY139" s="302"/>
      <c r="CZ139" s="302"/>
      <c r="DA139" s="140">
        <v>159000.0</v>
      </c>
      <c r="DB139" s="226"/>
      <c r="DC139" s="140">
        <v>150000.0</v>
      </c>
      <c r="DD139" s="226"/>
      <c r="DE139" s="226"/>
      <c r="DF139" s="302"/>
      <c r="DG139" s="226"/>
      <c r="DH139" s="140">
        <v>500.0</v>
      </c>
      <c r="DI139" s="226"/>
      <c r="DJ139" s="226"/>
      <c r="DK139" s="302"/>
      <c r="DL139" s="302"/>
      <c r="DM139" s="302"/>
      <c r="DN139" s="302"/>
      <c r="DO139" s="141">
        <f t="shared" si="58"/>
        <v>-8500</v>
      </c>
      <c r="DP139" s="162"/>
      <c r="DQ139" s="251">
        <v>43732.0</v>
      </c>
      <c r="DR139" s="163">
        <v>4.0</v>
      </c>
      <c r="DS139" s="228"/>
      <c r="DT139" s="228"/>
      <c r="DU139" s="163" t="s">
        <v>827</v>
      </c>
      <c r="DV139" s="228"/>
      <c r="DW139" s="228"/>
      <c r="DX139" s="228"/>
      <c r="DY139" s="228"/>
      <c r="DZ139" s="228"/>
      <c r="EA139" s="163">
        <v>17100.0</v>
      </c>
      <c r="EB139" s="163">
        <v>24000.0</v>
      </c>
      <c r="EC139" s="228"/>
      <c r="ED139" s="228"/>
      <c r="EE139" s="228"/>
      <c r="EF139" s="228"/>
      <c r="EG139" s="228"/>
      <c r="EH139" s="228"/>
      <c r="EI139" s="228"/>
      <c r="EJ139" s="228"/>
      <c r="EK139" s="228"/>
      <c r="EL139" s="163">
        <v>24000.0</v>
      </c>
      <c r="EM139" s="228"/>
      <c r="EN139" s="228"/>
      <c r="EO139" s="257">
        <f t="shared" si="23"/>
        <v>6900</v>
      </c>
      <c r="EP139" s="228"/>
      <c r="EQ139" s="192"/>
      <c r="ER139" s="161" t="s">
        <v>828</v>
      </c>
      <c r="ES139" s="161">
        <v>14.0</v>
      </c>
      <c r="ET139" s="161" t="s">
        <v>265</v>
      </c>
      <c r="EU139" s="161" t="s">
        <v>326</v>
      </c>
      <c r="EV139" s="192"/>
      <c r="EW139" s="192"/>
      <c r="EX139" s="192"/>
      <c r="EY139" s="192"/>
      <c r="EZ139" s="192"/>
      <c r="FA139" s="161">
        <v>31000.0</v>
      </c>
      <c r="FB139" s="192"/>
      <c r="FC139" s="192"/>
      <c r="FD139" s="161">
        <v>1435.0</v>
      </c>
      <c r="FE139" s="161">
        <v>280.0</v>
      </c>
      <c r="FF139" s="192"/>
      <c r="FG139" s="192"/>
      <c r="FH139" s="192"/>
      <c r="FI139" s="192"/>
      <c r="FJ139" s="192"/>
      <c r="FK139" s="192"/>
      <c r="FL139" s="192"/>
      <c r="FM139" s="192"/>
      <c r="FN139" s="192"/>
      <c r="FO139" s="192"/>
      <c r="FP139" s="192"/>
      <c r="FQ139" s="192"/>
      <c r="FR139" s="303"/>
    </row>
    <row r="140">
      <c r="A140" s="101" t="s">
        <v>27</v>
      </c>
      <c r="B140" s="290">
        <v>43732.0</v>
      </c>
      <c r="C140" s="317">
        <v>43740.0</v>
      </c>
      <c r="D140" s="318" t="s">
        <v>57</v>
      </c>
      <c r="E140" s="315">
        <f t="shared" si="1"/>
        <v>35</v>
      </c>
      <c r="F140" s="104">
        <f t="shared" si="67"/>
        <v>18</v>
      </c>
      <c r="G140" s="104" t="str">
        <f t="shared" si="68"/>
        <v/>
      </c>
      <c r="H140" s="104" t="str">
        <f t="shared" si="69"/>
        <v>Anees Broker</v>
      </c>
      <c r="I140" s="105" t="s">
        <v>636</v>
      </c>
      <c r="J140" s="106">
        <v>606.0</v>
      </c>
      <c r="K140" s="106">
        <v>58780.0</v>
      </c>
      <c r="L140" s="19" t="s">
        <v>28</v>
      </c>
      <c r="M140" s="19">
        <v>50.0</v>
      </c>
      <c r="N140" s="19">
        <v>6560.0</v>
      </c>
      <c r="O140" s="107">
        <v>7000.0</v>
      </c>
      <c r="P140" s="107">
        <v>1500.0</v>
      </c>
      <c r="Q140" s="107">
        <v>3000.0</v>
      </c>
      <c r="R140" s="108"/>
      <c r="S140" s="109"/>
      <c r="T140" s="109"/>
      <c r="U140" s="109"/>
      <c r="V140" s="110"/>
      <c r="W140" s="110">
        <v>4500.0</v>
      </c>
      <c r="X140" s="109"/>
      <c r="Y140" s="110" t="s">
        <v>342</v>
      </c>
      <c r="Z140" s="110">
        <v>1000.0</v>
      </c>
      <c r="AA140" s="110">
        <v>500.0</v>
      </c>
      <c r="AB140" s="109"/>
      <c r="AC140" s="109"/>
      <c r="AD140" s="110" t="s">
        <v>323</v>
      </c>
      <c r="AE140" s="110">
        <v>500.0</v>
      </c>
      <c r="AF140" s="110" t="s">
        <v>829</v>
      </c>
      <c r="AG140" s="110">
        <v>2600.0</v>
      </c>
      <c r="AH140" s="133"/>
      <c r="AI140" s="133"/>
      <c r="AJ140" s="113"/>
      <c r="AK140" s="197" t="s">
        <v>830</v>
      </c>
      <c r="AL140" s="197">
        <v>2000.0</v>
      </c>
      <c r="AM140" s="113"/>
      <c r="AN140" s="109"/>
      <c r="AO140" s="109"/>
      <c r="AP140" s="113"/>
      <c r="AQ140" s="133"/>
      <c r="AR140" s="133"/>
      <c r="AS140" s="113"/>
      <c r="AT140" s="247" t="s">
        <v>831</v>
      </c>
      <c r="AU140" s="247">
        <v>11000.0</v>
      </c>
      <c r="AV140" s="234"/>
      <c r="AW140" s="234"/>
      <c r="AX140" s="247" t="s">
        <v>832</v>
      </c>
      <c r="AY140" s="245">
        <v>1700.0</v>
      </c>
      <c r="AZ140" s="245" t="s">
        <v>833</v>
      </c>
      <c r="BA140" s="245">
        <v>15000.0</v>
      </c>
      <c r="BB140" s="188"/>
      <c r="BC140" s="188"/>
      <c r="BD140" s="188"/>
      <c r="BE140" s="188"/>
      <c r="BF140" s="197"/>
      <c r="BG140" s="133"/>
      <c r="BH140" s="133"/>
      <c r="BI140" s="120">
        <v>22900.0</v>
      </c>
      <c r="BJ140" s="186">
        <f>Q140+R140+T140+V140+W140+Z140+AC140+AE140+AG140+AI140+AL140+AO140+AR140+BI140+U140+X140</f>
        <v>36500</v>
      </c>
      <c r="BK140" s="122">
        <v>30000.0</v>
      </c>
      <c r="BL140" s="240">
        <v>158000.0</v>
      </c>
      <c r="BM140" s="124">
        <f t="shared" si="6"/>
        <v>150000</v>
      </c>
      <c r="BN140" s="125" t="s">
        <v>47</v>
      </c>
      <c r="BO140" s="126">
        <f t="shared" si="46"/>
        <v>188000</v>
      </c>
      <c r="BP140" s="109"/>
      <c r="BQ140" s="127">
        <f t="shared" si="73"/>
        <v>34000</v>
      </c>
      <c r="BR140" s="125" t="s">
        <v>59</v>
      </c>
      <c r="BS140" s="126">
        <f t="shared" si="60"/>
        <v>188000</v>
      </c>
      <c r="BT140" s="128">
        <f t="shared" si="10"/>
        <v>29000</v>
      </c>
      <c r="BU140" s="125" t="s">
        <v>47</v>
      </c>
      <c r="BV140" s="129">
        <f t="shared" si="11"/>
        <v>217000</v>
      </c>
      <c r="BW140" s="235"/>
      <c r="BX140" s="131">
        <f t="shared" si="12"/>
        <v>0</v>
      </c>
      <c r="BY140" s="131">
        <f t="shared" si="13"/>
        <v>0</v>
      </c>
      <c r="BZ140" s="131" t="str">
        <f t="shared" si="74"/>
        <v/>
      </c>
      <c r="CA140" s="132" t="str">
        <f t="shared" si="15"/>
        <v/>
      </c>
      <c r="CB140" s="109"/>
      <c r="CC140" s="109"/>
      <c r="CD140" s="109"/>
      <c r="CE140" s="109"/>
      <c r="CF140" s="133">
        <f t="shared" si="39"/>
        <v>217000</v>
      </c>
      <c r="CG140" s="133">
        <f t="shared" si="71"/>
        <v>180500</v>
      </c>
      <c r="CH140" s="119">
        <f t="shared" si="66"/>
        <v>150500</v>
      </c>
      <c r="CI140" s="109"/>
      <c r="CJ140" s="109"/>
      <c r="CK140" s="109"/>
      <c r="CL140" s="183"/>
      <c r="CM140" s="182"/>
      <c r="CN140" s="135">
        <f t="shared" si="19"/>
        <v>213000</v>
      </c>
      <c r="CO140" s="135">
        <f t="shared" si="20"/>
        <v>126540</v>
      </c>
      <c r="CP140" s="136">
        <f t="shared" si="21"/>
        <v>86460</v>
      </c>
      <c r="CQ140" s="137">
        <v>43731.0</v>
      </c>
      <c r="CR140" s="138" t="s">
        <v>260</v>
      </c>
      <c r="CS140" s="138">
        <v>30.0</v>
      </c>
      <c r="CT140" s="140" t="s">
        <v>57</v>
      </c>
      <c r="CU140" s="140" t="s">
        <v>370</v>
      </c>
      <c r="CV140" s="302"/>
      <c r="CW140" s="302"/>
      <c r="CX140" s="302"/>
      <c r="CY140" s="302"/>
      <c r="CZ140" s="302"/>
      <c r="DA140" s="140">
        <v>158000.0</v>
      </c>
      <c r="DB140" s="226"/>
      <c r="DC140" s="140">
        <v>150000.0</v>
      </c>
      <c r="DD140" s="226"/>
      <c r="DE140" s="140">
        <v>7500.0</v>
      </c>
      <c r="DF140" s="302"/>
      <c r="DG140" s="226"/>
      <c r="DH140" s="140">
        <v>500.0</v>
      </c>
      <c r="DI140" s="226"/>
      <c r="DJ140" s="226"/>
      <c r="DK140" s="302"/>
      <c r="DL140" s="302"/>
      <c r="DM140" s="302"/>
      <c r="DN140" s="302"/>
      <c r="DO140" s="141">
        <f t="shared" si="58"/>
        <v>0</v>
      </c>
      <c r="DP140" s="155">
        <v>43506.0</v>
      </c>
      <c r="DQ140" s="251">
        <v>43732.0</v>
      </c>
      <c r="DR140" s="163">
        <v>5.0</v>
      </c>
      <c r="DS140" s="163">
        <v>5.0</v>
      </c>
      <c r="DT140" s="228"/>
      <c r="DU140" s="163" t="s">
        <v>834</v>
      </c>
      <c r="DV140" s="163"/>
      <c r="DW140" s="163"/>
      <c r="DX140" s="163"/>
      <c r="DY140" s="163"/>
      <c r="DZ140" s="163"/>
      <c r="EA140" s="163">
        <v>33500.0</v>
      </c>
      <c r="EB140" s="163">
        <v>34000.0</v>
      </c>
      <c r="EC140" s="228"/>
      <c r="ED140" s="228"/>
      <c r="EE140" s="228"/>
      <c r="EF140" s="228"/>
      <c r="EG140" s="228"/>
      <c r="EH140" s="228"/>
      <c r="EI140" s="228"/>
      <c r="EJ140" s="228"/>
      <c r="EK140" s="228"/>
      <c r="EL140" s="163">
        <v>500.0</v>
      </c>
      <c r="EM140" s="163" t="s">
        <v>365</v>
      </c>
      <c r="EN140" s="228"/>
      <c r="EO140" s="257">
        <f t="shared" si="23"/>
        <v>500</v>
      </c>
      <c r="EP140" s="228"/>
      <c r="EQ140" s="309">
        <v>43506.0</v>
      </c>
      <c r="ER140" s="192"/>
      <c r="ES140" s="161">
        <v>18.0</v>
      </c>
      <c r="ET140" s="161" t="s">
        <v>265</v>
      </c>
      <c r="EU140" s="161" t="s">
        <v>326</v>
      </c>
      <c r="EV140" s="303"/>
      <c r="EW140" s="303"/>
      <c r="EX140" s="303"/>
      <c r="EY140" s="303"/>
      <c r="EZ140" s="161"/>
      <c r="FA140" s="161">
        <v>29000.0</v>
      </c>
      <c r="FB140" s="303"/>
      <c r="FC140" s="303"/>
      <c r="FD140" s="303"/>
      <c r="FE140" s="192"/>
      <c r="FF140" s="303"/>
      <c r="FG140" s="192"/>
      <c r="FH140" s="192"/>
      <c r="FI140" s="192"/>
      <c r="FJ140" s="192"/>
      <c r="FK140" s="192"/>
      <c r="FL140" s="192"/>
      <c r="FM140" s="192"/>
      <c r="FN140" s="192"/>
      <c r="FO140" s="303"/>
      <c r="FP140" s="303"/>
      <c r="FQ140" s="303"/>
      <c r="FR140" s="313"/>
    </row>
    <row r="141">
      <c r="A141" s="101" t="s">
        <v>32</v>
      </c>
      <c r="B141" s="317">
        <v>43731.0</v>
      </c>
      <c r="C141" s="319">
        <v>43741.0</v>
      </c>
      <c r="D141" s="318" t="s">
        <v>57</v>
      </c>
      <c r="E141" s="315">
        <f t="shared" si="1"/>
        <v>30</v>
      </c>
      <c r="F141" s="104">
        <f t="shared" si="67"/>
        <v>15</v>
      </c>
      <c r="G141" s="104" t="str">
        <f t="shared" si="68"/>
        <v>Crockery</v>
      </c>
      <c r="H141" s="104" t="str">
        <f t="shared" si="69"/>
        <v/>
      </c>
      <c r="I141" s="105" t="s">
        <v>624</v>
      </c>
      <c r="J141" s="106">
        <v>597.0</v>
      </c>
      <c r="K141" s="106">
        <v>57960.0</v>
      </c>
      <c r="L141" s="19" t="s">
        <v>13</v>
      </c>
      <c r="M141" s="19">
        <v>50.0</v>
      </c>
      <c r="N141" s="19">
        <v>6560.0</v>
      </c>
      <c r="O141" s="107">
        <v>7000.0</v>
      </c>
      <c r="P141" s="107">
        <v>1500.0</v>
      </c>
      <c r="Q141" s="107">
        <v>3000.0</v>
      </c>
      <c r="R141" s="108">
        <v>140000.0</v>
      </c>
      <c r="S141" s="109"/>
      <c r="T141" s="109"/>
      <c r="U141" s="109"/>
      <c r="V141" s="110">
        <v>1000.0</v>
      </c>
      <c r="W141" s="110">
        <v>4100.0</v>
      </c>
      <c r="X141" s="109"/>
      <c r="Y141" s="110" t="s">
        <v>342</v>
      </c>
      <c r="Z141" s="110">
        <v>1000.0</v>
      </c>
      <c r="AA141" s="110">
        <v>500.0</v>
      </c>
      <c r="AB141" s="110" t="s">
        <v>400</v>
      </c>
      <c r="AC141" s="110">
        <v>5100.0</v>
      </c>
      <c r="AD141" s="110" t="s">
        <v>323</v>
      </c>
      <c r="AE141" s="110">
        <v>500.0</v>
      </c>
      <c r="AF141" s="109"/>
      <c r="AG141" s="109"/>
      <c r="AH141" s="197" t="s">
        <v>403</v>
      </c>
      <c r="AI141" s="197">
        <v>14000.0</v>
      </c>
      <c r="AJ141" s="113"/>
      <c r="AK141" s="133"/>
      <c r="AL141" s="133"/>
      <c r="AM141" s="113"/>
      <c r="AN141" s="109"/>
      <c r="AO141" s="109"/>
      <c r="AP141" s="113"/>
      <c r="AQ141" s="133"/>
      <c r="AR141" s="133"/>
      <c r="AS141" s="113"/>
      <c r="AT141" s="234"/>
      <c r="AU141" s="234"/>
      <c r="AV141" s="234"/>
      <c r="AW141" s="234"/>
      <c r="AX141" s="234"/>
      <c r="AY141" s="188"/>
      <c r="AZ141" s="188"/>
      <c r="BA141" s="188"/>
      <c r="BB141" s="188"/>
      <c r="BC141" s="188"/>
      <c r="BD141" s="188"/>
      <c r="BE141" s="188"/>
      <c r="BF141" s="197"/>
      <c r="BG141" s="133"/>
      <c r="BH141" s="133"/>
      <c r="BI141" s="120">
        <v>24900.0</v>
      </c>
      <c r="BJ141" s="121">
        <f>Q141+R141+T141+V141+W141+Z141+AC141+AE141+AG141+AI141+AL141+AO141+AR141+BI141</f>
        <v>193600</v>
      </c>
      <c r="BK141" s="122">
        <v>30000.0</v>
      </c>
      <c r="BL141" s="240">
        <v>158000.0</v>
      </c>
      <c r="BM141" s="124">
        <f t="shared" si="6"/>
        <v>150000</v>
      </c>
      <c r="BN141" s="125" t="s">
        <v>47</v>
      </c>
      <c r="BO141" s="126">
        <f t="shared" si="46"/>
        <v>188000</v>
      </c>
      <c r="BP141" s="110">
        <v>39100.0</v>
      </c>
      <c r="BQ141" s="127">
        <f t="shared" si="73"/>
        <v>31000</v>
      </c>
      <c r="BR141" s="125" t="s">
        <v>47</v>
      </c>
      <c r="BS141" s="126">
        <f t="shared" si="60"/>
        <v>227100</v>
      </c>
      <c r="BT141" s="128">
        <f t="shared" si="10"/>
        <v>31000</v>
      </c>
      <c r="BU141" s="125" t="s">
        <v>47</v>
      </c>
      <c r="BV141" s="129">
        <f t="shared" si="11"/>
        <v>258100</v>
      </c>
      <c r="BW141" s="235"/>
      <c r="BX141" s="131">
        <f t="shared" si="12"/>
        <v>0</v>
      </c>
      <c r="BY141" s="131">
        <f t="shared" si="13"/>
        <v>0</v>
      </c>
      <c r="BZ141" s="131" t="str">
        <f t="shared" si="74"/>
        <v/>
      </c>
      <c r="CA141" s="132" t="str">
        <f t="shared" si="15"/>
        <v/>
      </c>
      <c r="CB141" s="109"/>
      <c r="CC141" s="109"/>
      <c r="CD141" s="109"/>
      <c r="CE141" s="109"/>
      <c r="CF141" s="133">
        <f t="shared" si="39"/>
        <v>258100</v>
      </c>
      <c r="CG141" s="133">
        <f t="shared" si="71"/>
        <v>64500</v>
      </c>
      <c r="CH141" s="119">
        <f t="shared" si="66"/>
        <v>34500</v>
      </c>
      <c r="CI141" s="109"/>
      <c r="CJ141" s="109"/>
      <c r="CK141" s="109"/>
      <c r="CL141" s="183"/>
      <c r="CM141" s="182"/>
      <c r="CN141" s="135">
        <f t="shared" si="19"/>
        <v>212000</v>
      </c>
      <c r="CO141" s="135">
        <f t="shared" si="20"/>
        <v>121020</v>
      </c>
      <c r="CP141" s="136">
        <f t="shared" si="21"/>
        <v>90980</v>
      </c>
      <c r="CQ141" s="137">
        <v>43731.0</v>
      </c>
      <c r="CR141" s="138" t="s">
        <v>260</v>
      </c>
      <c r="CS141" s="138">
        <v>30.0</v>
      </c>
      <c r="CT141" s="140" t="s">
        <v>57</v>
      </c>
      <c r="CU141" s="140" t="s">
        <v>370</v>
      </c>
      <c r="CV141" s="302"/>
      <c r="CW141" s="302"/>
      <c r="CX141" s="302"/>
      <c r="CY141" s="302"/>
      <c r="CZ141" s="302"/>
      <c r="DA141" s="140">
        <v>158000.0</v>
      </c>
      <c r="DB141" s="226"/>
      <c r="DC141" s="140">
        <v>150000.0</v>
      </c>
      <c r="DD141" s="226"/>
      <c r="DE141" s="226"/>
      <c r="DF141" s="302"/>
      <c r="DG141" s="226"/>
      <c r="DH141" s="140">
        <v>500.0</v>
      </c>
      <c r="DI141" s="226"/>
      <c r="DJ141" s="226"/>
      <c r="DK141" s="302"/>
      <c r="DL141" s="302"/>
      <c r="DM141" s="302"/>
      <c r="DN141" s="302"/>
      <c r="DO141" s="141">
        <f t="shared" si="58"/>
        <v>-7500</v>
      </c>
      <c r="DP141" s="162"/>
      <c r="DQ141" s="251">
        <v>43732.0</v>
      </c>
      <c r="DR141" s="163">
        <v>4.0</v>
      </c>
      <c r="DS141" s="228"/>
      <c r="DT141" s="228"/>
      <c r="DU141" s="163" t="s">
        <v>835</v>
      </c>
      <c r="DV141" s="163">
        <v>39100.0</v>
      </c>
      <c r="DW141" s="228"/>
      <c r="DX141" s="228"/>
      <c r="DY141" s="228"/>
      <c r="DZ141" s="228"/>
      <c r="EA141" s="163">
        <v>39100.0</v>
      </c>
      <c r="EB141" s="163">
        <v>31000.0</v>
      </c>
      <c r="EC141" s="228"/>
      <c r="ED141" s="163">
        <v>5100.0</v>
      </c>
      <c r="EE141" s="228"/>
      <c r="EF141" s="228"/>
      <c r="EG141" s="228"/>
      <c r="EH141" s="228"/>
      <c r="EI141" s="228"/>
      <c r="EJ141" s="228"/>
      <c r="EK141" s="228"/>
      <c r="EL141" s="163">
        <v>31000.0</v>
      </c>
      <c r="EM141" s="228"/>
      <c r="EN141" s="228"/>
      <c r="EO141" s="257">
        <f t="shared" si="23"/>
        <v>-3000</v>
      </c>
      <c r="EP141" s="228"/>
      <c r="EQ141" s="192"/>
      <c r="ER141" s="161" t="s">
        <v>271</v>
      </c>
      <c r="ES141" s="161">
        <v>15.0</v>
      </c>
      <c r="ET141" s="161" t="s">
        <v>265</v>
      </c>
      <c r="EU141" s="192"/>
      <c r="EV141" s="303"/>
      <c r="EW141" s="303"/>
      <c r="EX141" s="303"/>
      <c r="EY141" s="303"/>
      <c r="EZ141" s="161">
        <v>31000.0</v>
      </c>
      <c r="FA141" s="161">
        <v>31000.0</v>
      </c>
      <c r="FB141" s="303"/>
      <c r="FC141" s="303"/>
      <c r="FD141" s="303"/>
      <c r="FE141" s="192"/>
      <c r="FF141" s="303"/>
      <c r="FG141" s="192"/>
      <c r="FH141" s="192"/>
      <c r="FI141" s="192"/>
      <c r="FJ141" s="192"/>
      <c r="FK141" s="192"/>
      <c r="FL141" s="192"/>
      <c r="FM141" s="192"/>
      <c r="FN141" s="192"/>
      <c r="FO141" s="303"/>
      <c r="FP141" s="303"/>
      <c r="FQ141" s="303"/>
      <c r="FR141" s="313" t="s">
        <v>836</v>
      </c>
    </row>
    <row r="142">
      <c r="A142" s="101" t="s">
        <v>24</v>
      </c>
      <c r="B142" s="311">
        <v>43732.0</v>
      </c>
      <c r="C142" s="103">
        <v>43739.0</v>
      </c>
      <c r="D142" s="33" t="s">
        <v>68</v>
      </c>
      <c r="E142" s="104">
        <f t="shared" si="1"/>
        <v>16</v>
      </c>
      <c r="F142" s="104">
        <f t="shared" si="67"/>
        <v>10</v>
      </c>
      <c r="G142" s="104" t="str">
        <f t="shared" si="68"/>
        <v>Colth</v>
      </c>
      <c r="H142" s="104" t="str">
        <f t="shared" si="69"/>
        <v>Asif</v>
      </c>
      <c r="I142" s="105" t="s">
        <v>624</v>
      </c>
      <c r="J142" s="106">
        <v>587.0</v>
      </c>
      <c r="K142" s="106">
        <v>57530.0</v>
      </c>
      <c r="L142" s="19" t="s">
        <v>13</v>
      </c>
      <c r="M142" s="19">
        <v>50.0</v>
      </c>
      <c r="N142" s="19">
        <v>6560.0</v>
      </c>
      <c r="O142" s="107">
        <v>7000.0</v>
      </c>
      <c r="P142" s="107">
        <v>1500.0</v>
      </c>
      <c r="Q142" s="107">
        <v>3000.0</v>
      </c>
      <c r="R142" s="241"/>
      <c r="S142" s="109"/>
      <c r="T142" s="109"/>
      <c r="U142" s="109"/>
      <c r="V142" s="110">
        <v>1300.0</v>
      </c>
      <c r="W142" s="110">
        <v>4000.0</v>
      </c>
      <c r="X142" s="110">
        <v>500.0</v>
      </c>
      <c r="Y142" s="109"/>
      <c r="Z142" s="109"/>
      <c r="AA142" s="109"/>
      <c r="AB142" s="110"/>
      <c r="AC142" s="110"/>
      <c r="AD142" s="110" t="s">
        <v>837</v>
      </c>
      <c r="AE142" s="110">
        <v>600.0</v>
      </c>
      <c r="AF142" s="110" t="s">
        <v>838</v>
      </c>
      <c r="AG142" s="110">
        <v>1500.0</v>
      </c>
      <c r="AH142" s="133"/>
      <c r="AI142" s="133"/>
      <c r="AJ142" s="113"/>
      <c r="AK142" s="133"/>
      <c r="AL142" s="133"/>
      <c r="AM142" s="113"/>
      <c r="AN142" s="109"/>
      <c r="AO142" s="109"/>
      <c r="AP142" s="113"/>
      <c r="AQ142" s="133"/>
      <c r="AR142" s="133"/>
      <c r="AS142" s="113"/>
      <c r="AT142" s="234"/>
      <c r="AU142" s="234"/>
      <c r="AV142" s="234"/>
      <c r="AW142" s="234"/>
      <c r="AX142" s="234"/>
      <c r="AY142" s="188"/>
      <c r="AZ142" s="188"/>
      <c r="BA142" s="188"/>
      <c r="BB142" s="188"/>
      <c r="BC142" s="188"/>
      <c r="BD142" s="188"/>
      <c r="BE142" s="188"/>
      <c r="BF142" s="320"/>
      <c r="BG142" s="181"/>
      <c r="BH142" s="181"/>
      <c r="BI142" s="120">
        <v>19720.0</v>
      </c>
      <c r="BJ142" s="121">
        <f>Q142+R142+T142+V142+W142+Z142+AC142+AE142+AG142+AI142+AL142+AO142+AR142+BI142+X142+U142+S142</f>
        <v>30620</v>
      </c>
      <c r="BK142" s="122">
        <v>30000.0</v>
      </c>
      <c r="BL142" s="235"/>
      <c r="BM142" s="124">
        <f t="shared" si="6"/>
        <v>92000</v>
      </c>
      <c r="BN142" s="125" t="s">
        <v>59</v>
      </c>
      <c r="BO142" s="126">
        <f t="shared" si="46"/>
        <v>30000</v>
      </c>
      <c r="BP142" s="109"/>
      <c r="BQ142" s="127">
        <f t="shared" si="73"/>
        <v>20000</v>
      </c>
      <c r="BR142" s="125" t="s">
        <v>59</v>
      </c>
      <c r="BS142" s="126">
        <f t="shared" si="60"/>
        <v>30000</v>
      </c>
      <c r="BT142" s="128">
        <f t="shared" si="10"/>
        <v>29000</v>
      </c>
      <c r="BU142" s="125" t="s">
        <v>59</v>
      </c>
      <c r="BV142" s="129">
        <f t="shared" si="11"/>
        <v>30000</v>
      </c>
      <c r="BW142" s="235"/>
      <c r="BX142" s="131">
        <f t="shared" si="12"/>
        <v>0</v>
      </c>
      <c r="BY142" s="131">
        <f t="shared" si="13"/>
        <v>0</v>
      </c>
      <c r="BZ142" s="131" t="str">
        <f t="shared" si="74"/>
        <v/>
      </c>
      <c r="CA142" s="132" t="str">
        <f t="shared" si="15"/>
        <v/>
      </c>
      <c r="CB142" s="110" t="s">
        <v>839</v>
      </c>
      <c r="CC142" s="110">
        <v>10000.0</v>
      </c>
      <c r="CD142" s="110" t="s">
        <v>840</v>
      </c>
      <c r="CE142" s="110">
        <v>2380.0</v>
      </c>
      <c r="CF142" s="133">
        <f t="shared" si="39"/>
        <v>40000</v>
      </c>
      <c r="CG142" s="133">
        <f t="shared" si="71"/>
        <v>7000</v>
      </c>
      <c r="CH142" s="119">
        <f t="shared" si="66"/>
        <v>-23000</v>
      </c>
      <c r="CI142" s="109"/>
      <c r="CJ142" s="109"/>
      <c r="CK142" s="109"/>
      <c r="CL142" s="183"/>
      <c r="CM142" s="182"/>
      <c r="CN142" s="135">
        <f t="shared" si="19"/>
        <v>141000</v>
      </c>
      <c r="CO142" s="135">
        <f t="shared" si="20"/>
        <v>103210</v>
      </c>
      <c r="CP142" s="136">
        <f t="shared" si="21"/>
        <v>37790</v>
      </c>
      <c r="CQ142" s="137">
        <v>43732.0</v>
      </c>
      <c r="CR142" s="138" t="s">
        <v>280</v>
      </c>
      <c r="CS142" s="138">
        <v>16.0</v>
      </c>
      <c r="CT142" s="140" t="s">
        <v>68</v>
      </c>
      <c r="CU142" s="140" t="s">
        <v>841</v>
      </c>
      <c r="CV142" s="302"/>
      <c r="CW142" s="301">
        <v>91700.0</v>
      </c>
      <c r="CX142" s="302"/>
      <c r="CY142" s="301">
        <v>300.0</v>
      </c>
      <c r="CZ142" s="302"/>
      <c r="DA142" s="226"/>
      <c r="DB142" s="140" t="s">
        <v>842</v>
      </c>
      <c r="DC142" s="140">
        <v>92000.0</v>
      </c>
      <c r="DD142" s="226"/>
      <c r="DE142" s="226"/>
      <c r="DF142" s="302"/>
      <c r="DG142" s="226"/>
      <c r="DH142" s="226"/>
      <c r="DI142" s="226"/>
      <c r="DJ142" s="140">
        <v>1500.0</v>
      </c>
      <c r="DK142" s="302"/>
      <c r="DL142" s="301">
        <v>1500.0</v>
      </c>
      <c r="DM142" s="301"/>
      <c r="DN142" s="310">
        <v>43687.0</v>
      </c>
      <c r="DO142" s="141">
        <f t="shared" si="58"/>
        <v>92000</v>
      </c>
      <c r="DP142" s="162"/>
      <c r="DQ142" s="251">
        <v>43732.0</v>
      </c>
      <c r="DR142" s="163">
        <v>4.0</v>
      </c>
      <c r="DS142" s="228"/>
      <c r="DT142" s="178" t="s">
        <v>283</v>
      </c>
      <c r="DU142" s="178" t="s">
        <v>396</v>
      </c>
      <c r="DV142" s="228"/>
      <c r="DW142" s="228"/>
      <c r="DX142" s="228"/>
      <c r="DY142" s="228"/>
      <c r="DZ142" s="228"/>
      <c r="EA142" s="163">
        <v>20000.0</v>
      </c>
      <c r="EB142" s="163">
        <v>20000.0</v>
      </c>
      <c r="EC142" s="228"/>
      <c r="ED142" s="228"/>
      <c r="EE142" s="228"/>
      <c r="EF142" s="228"/>
      <c r="EG142" s="228"/>
      <c r="EH142" s="228"/>
      <c r="EI142" s="228"/>
      <c r="EJ142" s="228"/>
      <c r="EK142" s="228"/>
      <c r="EL142" s="163">
        <v>20000.0</v>
      </c>
      <c r="EM142" s="228"/>
      <c r="EN142" s="228"/>
      <c r="EO142" s="257">
        <f t="shared" si="23"/>
        <v>0</v>
      </c>
      <c r="EP142" s="228"/>
      <c r="EQ142" s="192"/>
      <c r="ER142" s="161" t="s">
        <v>843</v>
      </c>
      <c r="ES142" s="161">
        <v>10.0</v>
      </c>
      <c r="ET142" s="161" t="s">
        <v>265</v>
      </c>
      <c r="EU142" s="161" t="s">
        <v>315</v>
      </c>
      <c r="EV142" s="303"/>
      <c r="EW142" s="303"/>
      <c r="EX142" s="303"/>
      <c r="EY142" s="303"/>
      <c r="EZ142" s="192"/>
      <c r="FA142" s="161">
        <v>29000.0</v>
      </c>
      <c r="FB142" s="303"/>
      <c r="FC142" s="303"/>
      <c r="FD142" s="192"/>
      <c r="FE142" s="161">
        <v>280.0</v>
      </c>
      <c r="FF142" s="303"/>
      <c r="FG142" s="192"/>
      <c r="FH142" s="192"/>
      <c r="FI142" s="192"/>
      <c r="FJ142" s="192"/>
      <c r="FK142" s="192"/>
      <c r="FL142" s="161">
        <v>2100.0</v>
      </c>
      <c r="FM142" s="192"/>
      <c r="FN142" s="192"/>
      <c r="FO142" s="303"/>
      <c r="FP142" s="303"/>
      <c r="FQ142" s="303"/>
      <c r="FR142" s="303"/>
    </row>
    <row r="143">
      <c r="A143" s="101" t="s">
        <v>44</v>
      </c>
      <c r="B143" s="311">
        <v>43732.0</v>
      </c>
      <c r="C143" s="103">
        <v>43738.0</v>
      </c>
      <c r="D143" s="33" t="s">
        <v>96</v>
      </c>
      <c r="E143" s="104">
        <f t="shared" si="1"/>
        <v>23</v>
      </c>
      <c r="F143" s="104">
        <f t="shared" si="67"/>
        <v>9</v>
      </c>
      <c r="G143" s="104" t="str">
        <f t="shared" si="68"/>
        <v>Cloth</v>
      </c>
      <c r="H143" s="104" t="str">
        <f t="shared" si="69"/>
        <v>A.K Goods</v>
      </c>
      <c r="I143" s="105" t="s">
        <v>624</v>
      </c>
      <c r="J143" s="106">
        <v>622.0</v>
      </c>
      <c r="K143" s="106">
        <v>60340.0</v>
      </c>
      <c r="L143" s="104"/>
      <c r="M143" s="104"/>
      <c r="N143" s="104"/>
      <c r="O143" s="107">
        <v>7000.0</v>
      </c>
      <c r="P143" s="107">
        <v>1500.0</v>
      </c>
      <c r="Q143" s="107">
        <v>3000.0</v>
      </c>
      <c r="R143" s="241"/>
      <c r="S143" s="109"/>
      <c r="T143" s="109"/>
      <c r="U143" s="109"/>
      <c r="V143" s="110">
        <v>3050.0</v>
      </c>
      <c r="W143" s="110">
        <v>4000.0</v>
      </c>
      <c r="X143" s="109"/>
      <c r="Y143" s="109"/>
      <c r="Z143" s="109"/>
      <c r="AA143" s="109"/>
      <c r="AB143" s="109"/>
      <c r="AC143" s="109"/>
      <c r="AD143" s="110" t="s">
        <v>323</v>
      </c>
      <c r="AE143" s="110">
        <v>500.0</v>
      </c>
      <c r="AF143" s="109"/>
      <c r="AG143" s="109"/>
      <c r="AH143" s="197" t="s">
        <v>844</v>
      </c>
      <c r="AI143" s="197">
        <v>13000.0</v>
      </c>
      <c r="AJ143" s="113"/>
      <c r="AK143" s="133"/>
      <c r="AL143" s="133"/>
      <c r="AM143" s="113"/>
      <c r="AN143" s="109"/>
      <c r="AO143" s="109"/>
      <c r="AP143" s="113"/>
      <c r="AQ143" s="133"/>
      <c r="AR143" s="133"/>
      <c r="AS143" s="113"/>
      <c r="AT143" s="234"/>
      <c r="AU143" s="234"/>
      <c r="AV143" s="234"/>
      <c r="AW143" s="234"/>
      <c r="AX143" s="247" t="s">
        <v>739</v>
      </c>
      <c r="AY143" s="245">
        <v>12000.0</v>
      </c>
      <c r="AZ143" s="245" t="s">
        <v>825</v>
      </c>
      <c r="BA143" s="245">
        <v>71500.0</v>
      </c>
      <c r="BB143" s="188"/>
      <c r="BC143" s="188"/>
      <c r="BD143" s="188"/>
      <c r="BE143" s="188"/>
      <c r="BF143" s="320"/>
      <c r="BG143" s="181"/>
      <c r="BH143" s="181"/>
      <c r="BI143" s="120">
        <v>17950.0</v>
      </c>
      <c r="BJ143" s="121">
        <f>Q143+R143+T143+V143+W143+Z143+AC143+AE143+AG143+AI143+AL143+AO143+AR143+BI143+U143+S143</f>
        <v>41500</v>
      </c>
      <c r="BK143" s="122">
        <v>30000.0</v>
      </c>
      <c r="BL143" s="235"/>
      <c r="BM143" s="124">
        <f t="shared" si="6"/>
        <v>130000</v>
      </c>
      <c r="BN143" s="125" t="s">
        <v>59</v>
      </c>
      <c r="BO143" s="126">
        <f t="shared" si="46"/>
        <v>30000</v>
      </c>
      <c r="BP143" s="109"/>
      <c r="BQ143" s="127" t="str">
        <f t="shared" si="73"/>
        <v/>
      </c>
      <c r="BR143" s="125"/>
      <c r="BS143" s="126">
        <f t="shared" si="60"/>
        <v>30000</v>
      </c>
      <c r="BT143" s="128">
        <f t="shared" si="10"/>
        <v>26500</v>
      </c>
      <c r="BU143" s="125" t="s">
        <v>59</v>
      </c>
      <c r="BV143" s="129">
        <f t="shared" si="11"/>
        <v>30000</v>
      </c>
      <c r="BW143" s="236">
        <v>40000.0</v>
      </c>
      <c r="BX143" s="131">
        <f t="shared" si="12"/>
        <v>0</v>
      </c>
      <c r="BY143" s="131">
        <f t="shared" si="13"/>
        <v>0</v>
      </c>
      <c r="BZ143" s="131" t="str">
        <f t="shared" si="74"/>
        <v/>
      </c>
      <c r="CA143" s="132" t="str">
        <f t="shared" si="15"/>
        <v/>
      </c>
      <c r="CB143" s="109"/>
      <c r="CC143" s="109"/>
      <c r="CD143" s="109"/>
      <c r="CE143" s="109"/>
      <c r="CF143" s="133">
        <f t="shared" si="39"/>
        <v>70000</v>
      </c>
      <c r="CG143" s="133">
        <f t="shared" si="71"/>
        <v>28500</v>
      </c>
      <c r="CH143" s="119">
        <f t="shared" si="66"/>
        <v>-1500</v>
      </c>
      <c r="CI143" s="109"/>
      <c r="CJ143" s="109"/>
      <c r="CK143" s="109"/>
      <c r="CL143" s="183"/>
      <c r="CM143" s="182"/>
      <c r="CN143" s="135">
        <f t="shared" si="19"/>
        <v>156500</v>
      </c>
      <c r="CO143" s="135">
        <f t="shared" si="20"/>
        <v>193840</v>
      </c>
      <c r="CP143" s="136">
        <f t="shared" si="21"/>
        <v>-37340</v>
      </c>
      <c r="CQ143" s="137">
        <v>43732.0</v>
      </c>
      <c r="CR143" s="138" t="s">
        <v>260</v>
      </c>
      <c r="CS143" s="138">
        <v>23.0</v>
      </c>
      <c r="CT143" s="140" t="s">
        <v>96</v>
      </c>
      <c r="CU143" s="140" t="s">
        <v>815</v>
      </c>
      <c r="CV143" s="302"/>
      <c r="CW143" s="302"/>
      <c r="CX143" s="301">
        <v>130000.0</v>
      </c>
      <c r="CY143" s="302"/>
      <c r="CZ143" s="310">
        <v>43475.0</v>
      </c>
      <c r="DA143" s="140">
        <v>130000.0</v>
      </c>
      <c r="DB143" s="140"/>
      <c r="DC143" s="140">
        <v>130000.0</v>
      </c>
      <c r="DD143" s="226"/>
      <c r="DE143" s="226"/>
      <c r="DF143" s="302"/>
      <c r="DG143" s="226"/>
      <c r="DH143" s="226"/>
      <c r="DI143" s="226"/>
      <c r="DJ143" s="226"/>
      <c r="DK143" s="302"/>
      <c r="DL143" s="302"/>
      <c r="DM143" s="302"/>
      <c r="DN143" s="302"/>
      <c r="DO143" s="141">
        <f t="shared" si="58"/>
        <v>0</v>
      </c>
      <c r="DP143" s="177">
        <v>43475.0</v>
      </c>
      <c r="DQ143" s="238"/>
      <c r="DR143" s="228"/>
      <c r="DS143" s="228"/>
      <c r="DT143" s="228"/>
      <c r="DU143" s="228"/>
      <c r="DV143" s="228"/>
      <c r="DW143" s="228"/>
      <c r="DX143" s="228"/>
      <c r="DY143" s="228"/>
      <c r="DZ143" s="228"/>
      <c r="EA143" s="228"/>
      <c r="EB143" s="228"/>
      <c r="EC143" s="228"/>
      <c r="ED143" s="228"/>
      <c r="EE143" s="228"/>
      <c r="EF143" s="228"/>
      <c r="EG143" s="228"/>
      <c r="EH143" s="228"/>
      <c r="EI143" s="228"/>
      <c r="EJ143" s="228"/>
      <c r="EK143" s="228"/>
      <c r="EL143" s="163">
        <v>0.0</v>
      </c>
      <c r="EM143" s="228"/>
      <c r="EN143" s="228"/>
      <c r="EO143" s="257">
        <f t="shared" si="23"/>
        <v>0</v>
      </c>
      <c r="EP143" s="228"/>
      <c r="EQ143" s="192"/>
      <c r="ER143" s="161" t="s">
        <v>479</v>
      </c>
      <c r="ES143" s="161">
        <v>9.0</v>
      </c>
      <c r="ET143" s="161" t="s">
        <v>265</v>
      </c>
      <c r="EU143" s="161" t="s">
        <v>483</v>
      </c>
      <c r="EV143" s="303"/>
      <c r="EW143" s="303"/>
      <c r="EX143" s="303"/>
      <c r="EY143" s="303"/>
      <c r="EZ143" s="192"/>
      <c r="FA143" s="161">
        <v>26500.0</v>
      </c>
      <c r="FB143" s="303"/>
      <c r="FC143" s="303"/>
      <c r="FD143" s="192"/>
      <c r="FE143" s="192"/>
      <c r="FF143" s="303"/>
      <c r="FG143" s="161" t="s">
        <v>0</v>
      </c>
      <c r="FH143" s="192"/>
      <c r="FI143" s="192"/>
      <c r="FJ143" s="192"/>
      <c r="FK143" s="192"/>
      <c r="FL143" s="192"/>
      <c r="FM143" s="192"/>
      <c r="FN143" s="192"/>
      <c r="FO143" s="303"/>
      <c r="FP143" s="303"/>
      <c r="FQ143" s="303"/>
      <c r="FR143" s="303"/>
    </row>
    <row r="144">
      <c r="A144" s="101" t="s">
        <v>33</v>
      </c>
      <c r="B144" s="311">
        <v>43732.0</v>
      </c>
      <c r="C144" s="103">
        <v>43741.0</v>
      </c>
      <c r="D144" s="33" t="s">
        <v>57</v>
      </c>
      <c r="E144" s="104">
        <f t="shared" si="1"/>
        <v>27</v>
      </c>
      <c r="F144" s="104">
        <f t="shared" si="67"/>
        <v>10</v>
      </c>
      <c r="G144" s="104" t="str">
        <f t="shared" si="68"/>
        <v>Fan</v>
      </c>
      <c r="H144" s="104" t="str">
        <f t="shared" si="69"/>
        <v/>
      </c>
      <c r="I144" s="105" t="s">
        <v>624</v>
      </c>
      <c r="J144" s="106">
        <v>598.0</v>
      </c>
      <c r="K144" s="106">
        <v>58000.0</v>
      </c>
      <c r="L144" s="19" t="s">
        <v>13</v>
      </c>
      <c r="M144" s="19">
        <v>50.0</v>
      </c>
      <c r="N144" s="19">
        <v>6560.0</v>
      </c>
      <c r="O144" s="107">
        <v>7000.0</v>
      </c>
      <c r="P144" s="107">
        <v>1500.0</v>
      </c>
      <c r="Q144" s="107">
        <v>3000.0</v>
      </c>
      <c r="R144" s="148">
        <v>100000.0</v>
      </c>
      <c r="S144" s="109"/>
      <c r="T144" s="109"/>
      <c r="U144" s="109"/>
      <c r="V144" s="110">
        <v>1400.0</v>
      </c>
      <c r="W144" s="110">
        <v>4000.0</v>
      </c>
      <c r="X144" s="109"/>
      <c r="Y144" s="110" t="s">
        <v>342</v>
      </c>
      <c r="Z144" s="110">
        <v>500.0</v>
      </c>
      <c r="AA144" s="110">
        <v>500.0</v>
      </c>
      <c r="AB144" s="109"/>
      <c r="AC144" s="109"/>
      <c r="AD144" s="110" t="s">
        <v>323</v>
      </c>
      <c r="AE144" s="110">
        <v>500.0</v>
      </c>
      <c r="AF144" s="110" t="s">
        <v>845</v>
      </c>
      <c r="AG144" s="110">
        <v>800.0</v>
      </c>
      <c r="AH144" s="197" t="s">
        <v>846</v>
      </c>
      <c r="AI144" s="197">
        <v>28000.0</v>
      </c>
      <c r="AJ144" s="113"/>
      <c r="AK144" s="197"/>
      <c r="AL144" s="197"/>
      <c r="AM144" s="113"/>
      <c r="AN144" s="109"/>
      <c r="AO144" s="109"/>
      <c r="AP144" s="113"/>
      <c r="AQ144" s="133"/>
      <c r="AR144" s="133"/>
      <c r="AS144" s="113"/>
      <c r="AT144" s="234"/>
      <c r="AU144" s="234"/>
      <c r="AV144" s="234"/>
      <c r="AW144" s="234"/>
      <c r="AX144" s="234"/>
      <c r="AY144" s="188"/>
      <c r="AZ144" s="188"/>
      <c r="BA144" s="188"/>
      <c r="BB144" s="188"/>
      <c r="BC144" s="188"/>
      <c r="BD144" s="188"/>
      <c r="BE144" s="188"/>
      <c r="BF144" s="320"/>
      <c r="BG144" s="181"/>
      <c r="BH144" s="181"/>
      <c r="BI144" s="120">
        <v>22300.0</v>
      </c>
      <c r="BJ144" s="121">
        <f t="shared" ref="BJ144:BJ145" si="75">Q144+R144+T144+V144+W144+Z144+AC144+AE144+AG144+AI144+AL144+AO144+AR144+BI144+X144</f>
        <v>160500</v>
      </c>
      <c r="BK144" s="122">
        <v>30000.0</v>
      </c>
      <c r="BL144" s="240">
        <v>160000.0</v>
      </c>
      <c r="BM144" s="124">
        <f t="shared" si="6"/>
        <v>150000</v>
      </c>
      <c r="BN144" s="125" t="s">
        <v>47</v>
      </c>
      <c r="BO144" s="126">
        <f t="shared" si="46"/>
        <v>190000</v>
      </c>
      <c r="BP144" s="109"/>
      <c r="BQ144" s="127" t="str">
        <f t="shared" si="73"/>
        <v/>
      </c>
      <c r="BR144" s="125"/>
      <c r="BS144" s="126">
        <f t="shared" si="60"/>
        <v>190000</v>
      </c>
      <c r="BT144" s="128">
        <f t="shared" si="10"/>
        <v>28000</v>
      </c>
      <c r="BU144" s="125" t="s">
        <v>47</v>
      </c>
      <c r="BV144" s="129">
        <f t="shared" si="11"/>
        <v>218000</v>
      </c>
      <c r="BW144" s="235"/>
      <c r="BX144" s="131">
        <f t="shared" si="12"/>
        <v>0</v>
      </c>
      <c r="BY144" s="131">
        <f t="shared" si="13"/>
        <v>0</v>
      </c>
      <c r="BZ144" s="131" t="str">
        <f t="shared" si="74"/>
        <v/>
      </c>
      <c r="CA144" s="132" t="str">
        <f t="shared" si="15"/>
        <v/>
      </c>
      <c r="CB144" s="109"/>
      <c r="CC144" s="109"/>
      <c r="CD144" s="109"/>
      <c r="CE144" s="109"/>
      <c r="CF144" s="133">
        <f t="shared" si="39"/>
        <v>218000</v>
      </c>
      <c r="CG144" s="133">
        <f t="shared" si="71"/>
        <v>57500</v>
      </c>
      <c r="CH144" s="119">
        <f t="shared" si="66"/>
        <v>27500</v>
      </c>
      <c r="CI144" s="109"/>
      <c r="CJ144" s="109"/>
      <c r="CK144" s="109"/>
      <c r="CL144" s="183"/>
      <c r="CM144" s="182"/>
      <c r="CN144" s="135">
        <f t="shared" si="19"/>
        <v>178000</v>
      </c>
      <c r="CO144" s="135">
        <f t="shared" si="20"/>
        <v>133560</v>
      </c>
      <c r="CP144" s="136">
        <f t="shared" si="21"/>
        <v>44440</v>
      </c>
      <c r="CQ144" s="137">
        <v>43732.0</v>
      </c>
      <c r="CR144" s="138" t="s">
        <v>260</v>
      </c>
      <c r="CS144" s="138">
        <v>27.0</v>
      </c>
      <c r="CT144" s="140" t="s">
        <v>57</v>
      </c>
      <c r="CU144" s="140" t="s">
        <v>847</v>
      </c>
      <c r="CV144" s="302"/>
      <c r="CW144" s="302"/>
      <c r="CX144" s="302"/>
      <c r="CY144" s="302"/>
      <c r="CZ144" s="302"/>
      <c r="DA144" s="140">
        <v>160000.0</v>
      </c>
      <c r="DB144" s="226"/>
      <c r="DC144" s="140">
        <v>150000.0</v>
      </c>
      <c r="DD144" s="226"/>
      <c r="DE144" s="140">
        <v>9500.0</v>
      </c>
      <c r="DF144" s="302"/>
      <c r="DG144" s="226"/>
      <c r="DH144" s="140">
        <v>500.0</v>
      </c>
      <c r="DI144" s="226"/>
      <c r="DJ144" s="226"/>
      <c r="DK144" s="302"/>
      <c r="DL144" s="302"/>
      <c r="DM144" s="302"/>
      <c r="DN144" s="302"/>
      <c r="DO144" s="141">
        <f t="shared" si="58"/>
        <v>0</v>
      </c>
      <c r="DP144" s="155">
        <v>43718.0</v>
      </c>
      <c r="DQ144" s="238"/>
      <c r="DR144" s="228"/>
      <c r="DS144" s="228"/>
      <c r="DT144" s="228"/>
      <c r="DU144" s="228"/>
      <c r="DV144" s="228"/>
      <c r="DW144" s="228"/>
      <c r="DX144" s="228"/>
      <c r="DY144" s="228"/>
      <c r="DZ144" s="228"/>
      <c r="EA144" s="228"/>
      <c r="EB144" s="228"/>
      <c r="EC144" s="228"/>
      <c r="ED144" s="228"/>
      <c r="EE144" s="228"/>
      <c r="EF144" s="228"/>
      <c r="EG144" s="228"/>
      <c r="EH144" s="228"/>
      <c r="EI144" s="228"/>
      <c r="EJ144" s="228"/>
      <c r="EK144" s="228"/>
      <c r="EL144" s="163">
        <v>0.0</v>
      </c>
      <c r="EM144" s="228"/>
      <c r="EN144" s="228"/>
      <c r="EO144" s="257">
        <f t="shared" si="23"/>
        <v>0</v>
      </c>
      <c r="EP144" s="228"/>
      <c r="EQ144" s="192"/>
      <c r="ER144" s="161" t="s">
        <v>848</v>
      </c>
      <c r="ES144" s="161">
        <v>10.0</v>
      </c>
      <c r="ET144" s="161" t="s">
        <v>265</v>
      </c>
      <c r="EU144" s="192"/>
      <c r="EV144" s="303"/>
      <c r="EW144" s="303"/>
      <c r="EX144" s="303"/>
      <c r="EY144" s="303"/>
      <c r="EZ144" s="161">
        <v>28000.0</v>
      </c>
      <c r="FA144" s="161">
        <v>28000.0</v>
      </c>
      <c r="FB144" s="303"/>
      <c r="FC144" s="303"/>
      <c r="FD144" s="192"/>
      <c r="FE144" s="192"/>
      <c r="FF144" s="303"/>
      <c r="FG144" s="192"/>
      <c r="FH144" s="192"/>
      <c r="FI144" s="192"/>
      <c r="FJ144" s="192"/>
      <c r="FK144" s="192"/>
      <c r="FL144" s="192"/>
      <c r="FM144" s="192"/>
      <c r="FN144" s="192"/>
      <c r="FO144" s="303"/>
      <c r="FP144" s="303"/>
      <c r="FQ144" s="303"/>
      <c r="FR144" s="303"/>
    </row>
    <row r="145">
      <c r="A145" s="101" t="s">
        <v>29</v>
      </c>
      <c r="B145" s="290">
        <v>43732.0</v>
      </c>
      <c r="C145" s="290">
        <v>43740.0</v>
      </c>
      <c r="D145" s="33" t="s">
        <v>57</v>
      </c>
      <c r="E145" s="104">
        <f t="shared" si="1"/>
        <v>28</v>
      </c>
      <c r="F145" s="104">
        <f t="shared" si="67"/>
        <v>8</v>
      </c>
      <c r="G145" s="104" t="str">
        <f t="shared" si="68"/>
        <v>Cloth Seal</v>
      </c>
      <c r="H145" s="104" t="str">
        <f t="shared" si="69"/>
        <v>A.K Goods</v>
      </c>
      <c r="I145" s="105" t="s">
        <v>254</v>
      </c>
      <c r="J145" s="106">
        <v>628.0</v>
      </c>
      <c r="K145" s="106">
        <v>62800.0</v>
      </c>
      <c r="L145" s="19" t="s">
        <v>13</v>
      </c>
      <c r="M145" s="19">
        <v>50.0</v>
      </c>
      <c r="N145" s="19">
        <v>6560.0</v>
      </c>
      <c r="O145" s="107">
        <v>7000.0</v>
      </c>
      <c r="P145" s="107">
        <v>1500.0</v>
      </c>
      <c r="Q145" s="107">
        <v>3000.0</v>
      </c>
      <c r="R145" s="148">
        <v>130000.0</v>
      </c>
      <c r="S145" s="109"/>
      <c r="T145" s="109"/>
      <c r="U145" s="109"/>
      <c r="V145" s="110">
        <v>900.0</v>
      </c>
      <c r="W145" s="110">
        <v>4000.0</v>
      </c>
      <c r="X145" s="109"/>
      <c r="Y145" s="110" t="s">
        <v>342</v>
      </c>
      <c r="Z145" s="110">
        <v>500.0</v>
      </c>
      <c r="AA145" s="110">
        <v>500.0</v>
      </c>
      <c r="AB145" s="109"/>
      <c r="AC145" s="109"/>
      <c r="AD145" s="110" t="s">
        <v>512</v>
      </c>
      <c r="AE145" s="110">
        <v>900.0</v>
      </c>
      <c r="AF145" s="110" t="s">
        <v>849</v>
      </c>
      <c r="AG145" s="110">
        <v>1800.0</v>
      </c>
      <c r="AH145" s="133"/>
      <c r="AI145" s="133"/>
      <c r="AJ145" s="113"/>
      <c r="AK145" s="133"/>
      <c r="AL145" s="133"/>
      <c r="AM145" s="113"/>
      <c r="AN145" s="109"/>
      <c r="AO145" s="109"/>
      <c r="AP145" s="113"/>
      <c r="AQ145" s="133"/>
      <c r="AR145" s="133"/>
      <c r="AS145" s="113"/>
      <c r="AT145" s="234"/>
      <c r="AU145" s="234"/>
      <c r="AV145" s="234"/>
      <c r="AW145" s="234"/>
      <c r="AX145" s="247" t="s">
        <v>739</v>
      </c>
      <c r="AY145" s="245">
        <v>12000.0</v>
      </c>
      <c r="AZ145" s="245" t="s">
        <v>850</v>
      </c>
      <c r="BA145" s="245">
        <v>9000.0</v>
      </c>
      <c r="BB145" s="188"/>
      <c r="BC145" s="188"/>
      <c r="BD145" s="188"/>
      <c r="BE145" s="188"/>
      <c r="BF145" s="180"/>
      <c r="BG145" s="181"/>
      <c r="BH145" s="181"/>
      <c r="BI145" s="120">
        <v>21100.0</v>
      </c>
      <c r="BJ145" s="121">
        <f t="shared" si="75"/>
        <v>162200</v>
      </c>
      <c r="BK145" s="122">
        <v>30000.0</v>
      </c>
      <c r="BL145" s="240">
        <v>159000.0</v>
      </c>
      <c r="BM145" s="124">
        <f t="shared" si="6"/>
        <v>150000</v>
      </c>
      <c r="BN145" s="125" t="s">
        <v>47</v>
      </c>
      <c r="BO145" s="126">
        <f t="shared" si="46"/>
        <v>189000</v>
      </c>
      <c r="BP145" s="109"/>
      <c r="BQ145" s="127" t="str">
        <f t="shared" si="73"/>
        <v/>
      </c>
      <c r="BR145" s="125"/>
      <c r="BS145" s="126">
        <f t="shared" si="60"/>
        <v>189000</v>
      </c>
      <c r="BT145" s="128">
        <f t="shared" si="10"/>
        <v>31500</v>
      </c>
      <c r="BU145" s="125" t="s">
        <v>59</v>
      </c>
      <c r="BV145" s="129">
        <f t="shared" si="11"/>
        <v>189000</v>
      </c>
      <c r="BW145" s="259"/>
      <c r="BX145" s="131">
        <f t="shared" si="12"/>
        <v>0</v>
      </c>
      <c r="BY145" s="131">
        <f t="shared" si="13"/>
        <v>0</v>
      </c>
      <c r="BZ145" s="131" t="str">
        <f t="shared" si="74"/>
        <v/>
      </c>
      <c r="CA145" s="132" t="str">
        <f t="shared" si="15"/>
        <v/>
      </c>
      <c r="CB145" s="119"/>
      <c r="CC145" s="119"/>
      <c r="CD145" s="125" t="s">
        <v>851</v>
      </c>
      <c r="CE145" s="125">
        <v>3800.0</v>
      </c>
      <c r="CF145" s="133">
        <f t="shared" si="39"/>
        <v>189000</v>
      </c>
      <c r="CG145" s="133">
        <f t="shared" si="71"/>
        <v>23000</v>
      </c>
      <c r="CH145" s="119">
        <f t="shared" si="66"/>
        <v>-7000</v>
      </c>
      <c r="CI145" s="119"/>
      <c r="CJ145" s="119"/>
      <c r="CK145" s="119"/>
      <c r="CL145" s="321"/>
      <c r="CM145" s="261"/>
      <c r="CN145" s="135">
        <f t="shared" si="19"/>
        <v>181500</v>
      </c>
      <c r="CO145" s="135">
        <f t="shared" si="20"/>
        <v>131060</v>
      </c>
      <c r="CP145" s="136">
        <f t="shared" si="21"/>
        <v>50440</v>
      </c>
      <c r="CQ145" s="137">
        <v>43733.0</v>
      </c>
      <c r="CR145" s="138" t="s">
        <v>280</v>
      </c>
      <c r="CS145" s="138">
        <v>28.0</v>
      </c>
      <c r="CT145" s="140" t="s">
        <v>57</v>
      </c>
      <c r="CU145" s="140" t="s">
        <v>370</v>
      </c>
      <c r="CV145" s="302"/>
      <c r="CW145" s="302"/>
      <c r="CX145" s="302"/>
      <c r="CY145" s="302"/>
      <c r="CZ145" s="302"/>
      <c r="DA145" s="140">
        <v>159000.0</v>
      </c>
      <c r="DB145" s="226"/>
      <c r="DC145" s="140">
        <v>150000.0</v>
      </c>
      <c r="DD145" s="226"/>
      <c r="DE145" s="226"/>
      <c r="DF145" s="302"/>
      <c r="DG145" s="226"/>
      <c r="DH145" s="140">
        <v>1000.0</v>
      </c>
      <c r="DI145" s="226"/>
      <c r="DJ145" s="140">
        <v>1500.0</v>
      </c>
      <c r="DK145" s="302"/>
      <c r="DL145" s="301">
        <v>1500.0</v>
      </c>
      <c r="DM145" s="301"/>
      <c r="DN145" s="310">
        <v>43687.0</v>
      </c>
      <c r="DO145" s="141">
        <f t="shared" si="58"/>
        <v>-8000</v>
      </c>
      <c r="DP145" s="162"/>
      <c r="DQ145" s="238"/>
      <c r="DR145" s="228"/>
      <c r="DS145" s="228"/>
      <c r="DT145" s="228"/>
      <c r="DU145" s="228"/>
      <c r="DV145" s="228"/>
      <c r="DW145" s="228"/>
      <c r="DX145" s="228"/>
      <c r="DY145" s="228"/>
      <c r="DZ145" s="228"/>
      <c r="EA145" s="228"/>
      <c r="EB145" s="228"/>
      <c r="EC145" s="228"/>
      <c r="ED145" s="228"/>
      <c r="EE145" s="228"/>
      <c r="EF145" s="228"/>
      <c r="EG145" s="228"/>
      <c r="EH145" s="228"/>
      <c r="EI145" s="228"/>
      <c r="EJ145" s="228"/>
      <c r="EK145" s="228"/>
      <c r="EL145" s="163">
        <v>0.0</v>
      </c>
      <c r="EM145" s="228"/>
      <c r="EN145" s="228"/>
      <c r="EO145" s="257">
        <f t="shared" si="23"/>
        <v>0</v>
      </c>
      <c r="EP145" s="228"/>
      <c r="EQ145" s="192"/>
      <c r="ER145" s="161" t="s">
        <v>337</v>
      </c>
      <c r="ES145" s="161">
        <v>8.0</v>
      </c>
      <c r="ET145" s="161" t="s">
        <v>265</v>
      </c>
      <c r="EU145" s="161" t="s">
        <v>483</v>
      </c>
      <c r="EV145" s="303"/>
      <c r="EW145" s="303"/>
      <c r="EX145" s="303"/>
      <c r="EY145" s="303"/>
      <c r="EZ145" s="192"/>
      <c r="FA145" s="161">
        <v>31500.0</v>
      </c>
      <c r="FB145" s="303"/>
      <c r="FC145" s="313">
        <v>1500.0</v>
      </c>
      <c r="FD145" s="192"/>
      <c r="FE145" s="161">
        <v>300.0</v>
      </c>
      <c r="FF145" s="313">
        <v>2000.0</v>
      </c>
      <c r="FG145" s="192"/>
      <c r="FH145" s="192"/>
      <c r="FI145" s="192"/>
      <c r="FJ145" s="192"/>
      <c r="FK145" s="192"/>
      <c r="FL145" s="192"/>
      <c r="FM145" s="192"/>
      <c r="FN145" s="192"/>
      <c r="FO145" s="303"/>
      <c r="FP145" s="303"/>
      <c r="FQ145" s="303"/>
      <c r="FR145" s="303"/>
    </row>
    <row r="146">
      <c r="A146" s="101" t="s">
        <v>34</v>
      </c>
      <c r="B146" s="311">
        <v>43733.0</v>
      </c>
      <c r="C146" s="103">
        <v>43741.0</v>
      </c>
      <c r="D146" s="33" t="s">
        <v>57</v>
      </c>
      <c r="E146" s="104">
        <f t="shared" si="1"/>
        <v>30</v>
      </c>
      <c r="F146" s="104">
        <f t="shared" si="67"/>
        <v>13</v>
      </c>
      <c r="G146" s="104" t="str">
        <f t="shared" si="68"/>
        <v>Crockery</v>
      </c>
      <c r="H146" s="104" t="str">
        <f t="shared" si="69"/>
        <v/>
      </c>
      <c r="I146" s="105" t="s">
        <v>254</v>
      </c>
      <c r="J146" s="106">
        <v>634.0</v>
      </c>
      <c r="K146" s="106">
        <v>63410.0</v>
      </c>
      <c r="L146" s="19" t="s">
        <v>13</v>
      </c>
      <c r="M146" s="19">
        <v>50.0</v>
      </c>
      <c r="N146" s="19">
        <v>6560.0</v>
      </c>
      <c r="O146" s="107">
        <v>7000.0</v>
      </c>
      <c r="P146" s="107">
        <v>1500.0</v>
      </c>
      <c r="Q146" s="107">
        <v>3000.0</v>
      </c>
      <c r="R146" s="148">
        <v>120000.0</v>
      </c>
      <c r="S146" s="109"/>
      <c r="T146" s="109"/>
      <c r="U146" s="109"/>
      <c r="V146" s="109"/>
      <c r="W146" s="110">
        <v>7050.0</v>
      </c>
      <c r="X146" s="109"/>
      <c r="Y146" s="110" t="s">
        <v>342</v>
      </c>
      <c r="Z146" s="110">
        <v>800.0</v>
      </c>
      <c r="AA146" s="110">
        <v>800.0</v>
      </c>
      <c r="AB146" s="110" t="s">
        <v>852</v>
      </c>
      <c r="AC146" s="110">
        <v>10000.0</v>
      </c>
      <c r="AD146" s="110" t="s">
        <v>853</v>
      </c>
      <c r="AE146" s="110">
        <v>5050.0</v>
      </c>
      <c r="AF146" s="109"/>
      <c r="AG146" s="109"/>
      <c r="AH146" s="133"/>
      <c r="AI146" s="133"/>
      <c r="AJ146" s="113"/>
      <c r="AK146" s="133"/>
      <c r="AL146" s="133"/>
      <c r="AM146" s="113"/>
      <c r="AN146" s="110" t="s">
        <v>297</v>
      </c>
      <c r="AO146" s="110">
        <v>400.0</v>
      </c>
      <c r="AP146" s="113"/>
      <c r="AQ146" s="133"/>
      <c r="AR146" s="133"/>
      <c r="AS146" s="113"/>
      <c r="AT146" s="234"/>
      <c r="AU146" s="234"/>
      <c r="AV146" s="234"/>
      <c r="AW146" s="234"/>
      <c r="AX146" s="247" t="s">
        <v>739</v>
      </c>
      <c r="AY146" s="245">
        <v>12500.0</v>
      </c>
      <c r="AZ146" s="188"/>
      <c r="BA146" s="188"/>
      <c r="BB146" s="188"/>
      <c r="BC146" s="188"/>
      <c r="BD146" s="188"/>
      <c r="BE146" s="188"/>
      <c r="BF146" s="320"/>
      <c r="BG146" s="181"/>
      <c r="BH146" s="181"/>
      <c r="BI146" s="120">
        <v>20200.0</v>
      </c>
      <c r="BJ146" s="121">
        <f>Q146+R146+T146+V146+W146+Z146+AC146+AE146+AG146+AI146+AL146+AO146+AR146+BI146+U146+S146</f>
        <v>166500</v>
      </c>
      <c r="BK146" s="122">
        <v>30000.0</v>
      </c>
      <c r="BL146" s="240">
        <v>157000.0</v>
      </c>
      <c r="BM146" s="124">
        <f t="shared" si="6"/>
        <v>147000</v>
      </c>
      <c r="BN146" s="125" t="s">
        <v>47</v>
      </c>
      <c r="BO146" s="126">
        <f t="shared" si="46"/>
        <v>187000</v>
      </c>
      <c r="BP146" s="109"/>
      <c r="BQ146" s="127" t="str">
        <f t="shared" si="73"/>
        <v/>
      </c>
      <c r="BR146" s="125"/>
      <c r="BS146" s="126">
        <f t="shared" si="60"/>
        <v>187000</v>
      </c>
      <c r="BT146" s="128">
        <f t="shared" si="10"/>
        <v>27000</v>
      </c>
      <c r="BU146" s="125" t="s">
        <v>47</v>
      </c>
      <c r="BV146" s="129">
        <f t="shared" si="11"/>
        <v>214000</v>
      </c>
      <c r="BW146" s="235"/>
      <c r="BX146" s="131">
        <f t="shared" si="12"/>
        <v>0</v>
      </c>
      <c r="BY146" s="131">
        <f t="shared" si="13"/>
        <v>0</v>
      </c>
      <c r="BZ146" s="131" t="str">
        <f t="shared" si="74"/>
        <v/>
      </c>
      <c r="CA146" s="132" t="str">
        <f t="shared" si="15"/>
        <v/>
      </c>
      <c r="CB146" s="109"/>
      <c r="CC146" s="109"/>
      <c r="CD146" s="109"/>
      <c r="CE146" s="109"/>
      <c r="CF146" s="133">
        <f t="shared" si="39"/>
        <v>214000</v>
      </c>
      <c r="CG146" s="133">
        <f t="shared" si="71"/>
        <v>47500</v>
      </c>
      <c r="CH146" s="119">
        <f t="shared" si="66"/>
        <v>17500</v>
      </c>
      <c r="CI146" s="109"/>
      <c r="CJ146" s="109"/>
      <c r="CK146" s="109"/>
      <c r="CL146" s="183"/>
      <c r="CM146" s="182"/>
      <c r="CN146" s="135">
        <f t="shared" si="19"/>
        <v>174000</v>
      </c>
      <c r="CO146" s="135">
        <f t="shared" si="20"/>
        <v>127470</v>
      </c>
      <c r="CP146" s="136">
        <f t="shared" si="21"/>
        <v>46530</v>
      </c>
      <c r="CQ146" s="137">
        <v>43733.0</v>
      </c>
      <c r="CR146" s="138" t="s">
        <v>260</v>
      </c>
      <c r="CS146" s="138">
        <v>30.0</v>
      </c>
      <c r="CT146" s="140" t="s">
        <v>57</v>
      </c>
      <c r="CU146" s="140" t="s">
        <v>490</v>
      </c>
      <c r="CV146" s="302"/>
      <c r="CW146" s="302"/>
      <c r="CX146" s="302"/>
      <c r="CY146" s="302"/>
      <c r="CZ146" s="302"/>
      <c r="DA146" s="140">
        <v>157000.0</v>
      </c>
      <c r="DB146" s="226"/>
      <c r="DC146" s="140">
        <v>147000.0</v>
      </c>
      <c r="DD146" s="226"/>
      <c r="DE146" s="140">
        <v>9500.0</v>
      </c>
      <c r="DF146" s="302"/>
      <c r="DG146" s="226"/>
      <c r="DH146" s="140">
        <v>500.0</v>
      </c>
      <c r="DI146" s="226"/>
      <c r="DJ146" s="226"/>
      <c r="DK146" s="302"/>
      <c r="DL146" s="302"/>
      <c r="DM146" s="302"/>
      <c r="DN146" s="302"/>
      <c r="DO146" s="141">
        <f t="shared" si="58"/>
        <v>0</v>
      </c>
      <c r="DP146" s="155">
        <v>43718.0</v>
      </c>
      <c r="DQ146" s="238"/>
      <c r="DR146" s="228"/>
      <c r="DS146" s="228"/>
      <c r="DT146" s="228"/>
      <c r="DU146" s="228"/>
      <c r="DV146" s="228"/>
      <c r="DW146" s="228"/>
      <c r="DX146" s="228"/>
      <c r="DY146" s="228"/>
      <c r="DZ146" s="228"/>
      <c r="EA146" s="228"/>
      <c r="EB146" s="228"/>
      <c r="EC146" s="228"/>
      <c r="ED146" s="228"/>
      <c r="EE146" s="228"/>
      <c r="EF146" s="228"/>
      <c r="EG146" s="228"/>
      <c r="EH146" s="228"/>
      <c r="EI146" s="228"/>
      <c r="EJ146" s="228"/>
      <c r="EK146" s="228"/>
      <c r="EL146" s="163">
        <v>0.0</v>
      </c>
      <c r="EM146" s="228"/>
      <c r="EN146" s="228"/>
      <c r="EO146" s="257">
        <f t="shared" si="23"/>
        <v>0</v>
      </c>
      <c r="EP146" s="228"/>
      <c r="EQ146" s="192"/>
      <c r="ER146" s="161" t="s">
        <v>271</v>
      </c>
      <c r="ES146" s="161">
        <v>13.0</v>
      </c>
      <c r="ET146" s="161" t="s">
        <v>265</v>
      </c>
      <c r="EU146" s="192"/>
      <c r="EV146" s="303"/>
      <c r="EW146" s="303"/>
      <c r="EX146" s="303"/>
      <c r="EY146" s="303"/>
      <c r="EZ146" s="161">
        <v>27000.0</v>
      </c>
      <c r="FA146" s="161">
        <v>27000.0</v>
      </c>
      <c r="FB146" s="303"/>
      <c r="FC146" s="303"/>
      <c r="FD146" s="192"/>
      <c r="FE146" s="192"/>
      <c r="FF146" s="303"/>
      <c r="FG146" s="192"/>
      <c r="FH146" s="192"/>
      <c r="FI146" s="192"/>
      <c r="FJ146" s="192"/>
      <c r="FK146" s="192"/>
      <c r="FL146" s="192"/>
      <c r="FM146" s="192"/>
      <c r="FN146" s="192"/>
      <c r="FO146" s="303"/>
      <c r="FP146" s="303"/>
      <c r="FQ146" s="303"/>
      <c r="FR146" s="303"/>
    </row>
    <row r="147">
      <c r="A147" s="101" t="s">
        <v>35</v>
      </c>
      <c r="B147" s="311">
        <v>43733.0</v>
      </c>
      <c r="C147" s="103">
        <v>43741.0</v>
      </c>
      <c r="D147" s="33" t="s">
        <v>57</v>
      </c>
      <c r="E147" s="104">
        <f t="shared" si="1"/>
        <v>30</v>
      </c>
      <c r="F147" s="104" t="str">
        <f t="shared" si="67"/>
        <v/>
      </c>
      <c r="G147" s="104" t="str">
        <f t="shared" si="68"/>
        <v/>
      </c>
      <c r="H147" s="104" t="str">
        <f t="shared" si="69"/>
        <v/>
      </c>
      <c r="I147" s="105" t="s">
        <v>254</v>
      </c>
      <c r="J147" s="106">
        <v>604.0</v>
      </c>
      <c r="K147" s="106">
        <v>60400.0</v>
      </c>
      <c r="L147" s="19" t="s">
        <v>13</v>
      </c>
      <c r="M147" s="19">
        <v>50.0</v>
      </c>
      <c r="N147" s="19">
        <v>6560.0</v>
      </c>
      <c r="O147" s="107">
        <v>7000.0</v>
      </c>
      <c r="P147" s="107">
        <v>1500.0</v>
      </c>
      <c r="Q147" s="107">
        <v>3000.0</v>
      </c>
      <c r="R147" s="148">
        <v>120000.0</v>
      </c>
      <c r="S147" s="109"/>
      <c r="T147" s="109"/>
      <c r="U147" s="109"/>
      <c r="V147" s="109"/>
      <c r="W147" s="110">
        <v>6750.0</v>
      </c>
      <c r="X147" s="110"/>
      <c r="Y147" s="110" t="s">
        <v>854</v>
      </c>
      <c r="Z147" s="110">
        <v>1300.0</v>
      </c>
      <c r="AA147" s="110">
        <v>1300.0</v>
      </c>
      <c r="AB147" s="110" t="s">
        <v>855</v>
      </c>
      <c r="AC147" s="110">
        <v>10000.0</v>
      </c>
      <c r="AD147" s="110" t="s">
        <v>323</v>
      </c>
      <c r="AE147" s="110">
        <v>500.0</v>
      </c>
      <c r="AF147" s="110" t="s">
        <v>856</v>
      </c>
      <c r="AG147" s="110">
        <v>3000.0</v>
      </c>
      <c r="AH147" s="133"/>
      <c r="AI147" s="133"/>
      <c r="AJ147" s="113"/>
      <c r="AK147" s="133"/>
      <c r="AL147" s="133"/>
      <c r="AM147" s="113"/>
      <c r="AN147" s="109"/>
      <c r="AO147" s="109"/>
      <c r="AP147" s="113"/>
      <c r="AQ147" s="133"/>
      <c r="AR147" s="133"/>
      <c r="AS147" s="113"/>
      <c r="AT147" s="234"/>
      <c r="AU147" s="234"/>
      <c r="AV147" s="234"/>
      <c r="AW147" s="234"/>
      <c r="AX147" s="247" t="s">
        <v>739</v>
      </c>
      <c r="AY147" s="245">
        <v>12000.0</v>
      </c>
      <c r="AZ147" s="188"/>
      <c r="BA147" s="188"/>
      <c r="BB147" s="188"/>
      <c r="BC147" s="188"/>
      <c r="BD147" s="188"/>
      <c r="BE147" s="188"/>
      <c r="BF147" s="320"/>
      <c r="BG147" s="181"/>
      <c r="BH147" s="181"/>
      <c r="BI147" s="120">
        <v>20450.0</v>
      </c>
      <c r="BJ147" s="121">
        <f t="shared" ref="BJ147:BJ148" si="76">Q147+R147+T147+V147+W147+Z147+AC147+AE147+AG147+AI147+AL147+AO147+AR147+BI147+X147+U147+S147</f>
        <v>165000</v>
      </c>
      <c r="BK147" s="122">
        <v>30000.0</v>
      </c>
      <c r="BL147" s="240">
        <v>157000.0</v>
      </c>
      <c r="BM147" s="124">
        <f t="shared" si="6"/>
        <v>147000</v>
      </c>
      <c r="BN147" s="125" t="s">
        <v>47</v>
      </c>
      <c r="BO147" s="126">
        <f t="shared" si="46"/>
        <v>187000</v>
      </c>
      <c r="BP147" s="109"/>
      <c r="BQ147" s="127" t="str">
        <f t="shared" si="73"/>
        <v/>
      </c>
      <c r="BR147" s="125"/>
      <c r="BS147" s="126">
        <f t="shared" si="60"/>
        <v>187000</v>
      </c>
      <c r="BT147" s="128">
        <f t="shared" si="10"/>
        <v>34000</v>
      </c>
      <c r="BU147" s="125" t="s">
        <v>47</v>
      </c>
      <c r="BV147" s="129">
        <f t="shared" si="11"/>
        <v>221000</v>
      </c>
      <c r="BW147" s="235"/>
      <c r="BX147" s="131">
        <f t="shared" si="12"/>
        <v>0</v>
      </c>
      <c r="BY147" s="131">
        <f t="shared" si="13"/>
        <v>0</v>
      </c>
      <c r="BZ147" s="131" t="str">
        <f t="shared" si="74"/>
        <v/>
      </c>
      <c r="CA147" s="132" t="str">
        <f t="shared" si="15"/>
        <v/>
      </c>
      <c r="CB147" s="109"/>
      <c r="CC147" s="109"/>
      <c r="CD147" s="109"/>
      <c r="CE147" s="109"/>
      <c r="CF147" s="133">
        <f t="shared" si="39"/>
        <v>221000</v>
      </c>
      <c r="CG147" s="133">
        <f t="shared" si="71"/>
        <v>56000</v>
      </c>
      <c r="CH147" s="119">
        <f t="shared" si="66"/>
        <v>26000</v>
      </c>
      <c r="CI147" s="109"/>
      <c r="CJ147" s="109"/>
      <c r="CK147" s="109"/>
      <c r="CL147" s="183"/>
      <c r="CM147" s="182"/>
      <c r="CN147" s="135">
        <f t="shared" si="19"/>
        <v>181000</v>
      </c>
      <c r="CO147" s="135">
        <f t="shared" si="20"/>
        <v>122460</v>
      </c>
      <c r="CP147" s="136">
        <f t="shared" si="21"/>
        <v>58540</v>
      </c>
      <c r="CQ147" s="137">
        <v>43733.0</v>
      </c>
      <c r="CR147" s="138" t="s">
        <v>260</v>
      </c>
      <c r="CS147" s="138">
        <v>30.0</v>
      </c>
      <c r="CT147" s="140" t="s">
        <v>57</v>
      </c>
      <c r="CU147" s="140" t="s">
        <v>490</v>
      </c>
      <c r="CV147" s="302"/>
      <c r="CW147" s="302"/>
      <c r="CX147" s="302"/>
      <c r="CY147" s="302"/>
      <c r="CZ147" s="302"/>
      <c r="DA147" s="140">
        <v>157000.0</v>
      </c>
      <c r="DB147" s="226"/>
      <c r="DC147" s="140">
        <v>147000.0</v>
      </c>
      <c r="DD147" s="226"/>
      <c r="DE147" s="140">
        <v>9500.0</v>
      </c>
      <c r="DF147" s="302"/>
      <c r="DG147" s="226"/>
      <c r="DH147" s="140">
        <v>500.0</v>
      </c>
      <c r="DI147" s="226"/>
      <c r="DJ147" s="226"/>
      <c r="DK147" s="302"/>
      <c r="DL147" s="302"/>
      <c r="DM147" s="302"/>
      <c r="DN147" s="302"/>
      <c r="DO147" s="141">
        <f t="shared" si="58"/>
        <v>0</v>
      </c>
      <c r="DP147" s="155">
        <v>43718.0</v>
      </c>
      <c r="DQ147" s="238"/>
      <c r="DR147" s="228"/>
      <c r="DS147" s="228"/>
      <c r="DT147" s="228"/>
      <c r="DU147" s="228"/>
      <c r="DV147" s="228"/>
      <c r="DW147" s="228"/>
      <c r="DX147" s="228"/>
      <c r="DY147" s="228"/>
      <c r="DZ147" s="228"/>
      <c r="EA147" s="228"/>
      <c r="EB147" s="228"/>
      <c r="EC147" s="228"/>
      <c r="ED147" s="228"/>
      <c r="EE147" s="228"/>
      <c r="EF147" s="228"/>
      <c r="EG147" s="228"/>
      <c r="EH147" s="228"/>
      <c r="EI147" s="228"/>
      <c r="EJ147" s="228"/>
      <c r="EK147" s="228"/>
      <c r="EL147" s="163">
        <v>0.0</v>
      </c>
      <c r="EM147" s="228"/>
      <c r="EN147" s="228"/>
      <c r="EO147" s="257">
        <f t="shared" si="23"/>
        <v>0</v>
      </c>
      <c r="EP147" s="228"/>
      <c r="EQ147" s="192"/>
      <c r="ER147" s="192"/>
      <c r="ES147" s="192"/>
      <c r="ET147" s="161" t="s">
        <v>265</v>
      </c>
      <c r="EU147" s="192"/>
      <c r="EV147" s="303"/>
      <c r="EW147" s="303"/>
      <c r="EX147" s="303"/>
      <c r="EY147" s="303"/>
      <c r="EZ147" s="192"/>
      <c r="FA147" s="161">
        <v>34000.0</v>
      </c>
      <c r="FB147" s="303"/>
      <c r="FC147" s="303"/>
      <c r="FD147" s="192"/>
      <c r="FE147" s="192"/>
      <c r="FF147" s="303"/>
      <c r="FG147" s="192"/>
      <c r="FH147" s="192"/>
      <c r="FI147" s="192"/>
      <c r="FJ147" s="192"/>
      <c r="FK147" s="192"/>
      <c r="FL147" s="192"/>
      <c r="FM147" s="192"/>
      <c r="FN147" s="192"/>
      <c r="FO147" s="303"/>
      <c r="FP147" s="303"/>
      <c r="FQ147" s="303"/>
      <c r="FR147" s="303"/>
    </row>
    <row r="148">
      <c r="A148" s="101" t="s">
        <v>30</v>
      </c>
      <c r="B148" s="102">
        <v>43733.0</v>
      </c>
      <c r="C148" s="103">
        <v>43740.0</v>
      </c>
      <c r="D148" s="33" t="s">
        <v>57</v>
      </c>
      <c r="E148" s="104">
        <f t="shared" si="1"/>
        <v>30</v>
      </c>
      <c r="F148" s="104">
        <f t="shared" si="67"/>
        <v>14</v>
      </c>
      <c r="G148" s="104" t="str">
        <f t="shared" si="68"/>
        <v>Crockery</v>
      </c>
      <c r="H148" s="104" t="str">
        <f t="shared" si="69"/>
        <v/>
      </c>
      <c r="I148" s="105" t="s">
        <v>254</v>
      </c>
      <c r="J148" s="106">
        <v>588.0</v>
      </c>
      <c r="K148" s="106">
        <v>58000.0</v>
      </c>
      <c r="L148" s="19" t="s">
        <v>13</v>
      </c>
      <c r="M148" s="19">
        <v>50.0</v>
      </c>
      <c r="N148" s="19">
        <v>6560.0</v>
      </c>
      <c r="O148" s="107">
        <v>7000.0</v>
      </c>
      <c r="P148" s="107">
        <v>1500.0</v>
      </c>
      <c r="Q148" s="107">
        <v>3000.0</v>
      </c>
      <c r="R148" s="148">
        <v>150000.0</v>
      </c>
      <c r="S148" s="109"/>
      <c r="T148" s="109"/>
      <c r="U148" s="109"/>
      <c r="V148" s="110">
        <v>3100.0</v>
      </c>
      <c r="W148" s="110">
        <v>4800.0</v>
      </c>
      <c r="X148" s="110"/>
      <c r="Y148" s="110" t="s">
        <v>342</v>
      </c>
      <c r="Z148" s="110">
        <v>1000.0</v>
      </c>
      <c r="AA148" s="110">
        <v>500.0</v>
      </c>
      <c r="AB148" s="109"/>
      <c r="AC148" s="109"/>
      <c r="AD148" s="110" t="s">
        <v>630</v>
      </c>
      <c r="AE148" s="110">
        <v>700.0</v>
      </c>
      <c r="AF148" s="110" t="s">
        <v>323</v>
      </c>
      <c r="AG148" s="110">
        <v>500.0</v>
      </c>
      <c r="AH148" s="197" t="s">
        <v>857</v>
      </c>
      <c r="AI148" s="197">
        <v>14000.0</v>
      </c>
      <c r="AJ148" s="113"/>
      <c r="AK148" s="133"/>
      <c r="AL148" s="133"/>
      <c r="AM148" s="113"/>
      <c r="AN148" s="109"/>
      <c r="AO148" s="109"/>
      <c r="AP148" s="113"/>
      <c r="AQ148" s="133"/>
      <c r="AR148" s="133"/>
      <c r="AS148" s="113"/>
      <c r="AT148" s="234"/>
      <c r="AU148" s="234"/>
      <c r="AV148" s="234"/>
      <c r="AW148" s="234"/>
      <c r="AX148" s="234"/>
      <c r="AY148" s="188"/>
      <c r="AZ148" s="188"/>
      <c r="BA148" s="188"/>
      <c r="BB148" s="188"/>
      <c r="BC148" s="188"/>
      <c r="BD148" s="188"/>
      <c r="BE148" s="188"/>
      <c r="BF148" s="180"/>
      <c r="BG148" s="181"/>
      <c r="BH148" s="181"/>
      <c r="BI148" s="120">
        <v>19400.0</v>
      </c>
      <c r="BJ148" s="121">
        <f t="shared" si="76"/>
        <v>196500</v>
      </c>
      <c r="BK148" s="122">
        <v>30000.0</v>
      </c>
      <c r="BL148" s="240">
        <v>157000.0</v>
      </c>
      <c r="BM148" s="124">
        <f t="shared" si="6"/>
        <v>147000</v>
      </c>
      <c r="BN148" s="125" t="s">
        <v>47</v>
      </c>
      <c r="BO148" s="126">
        <f t="shared" si="46"/>
        <v>187000</v>
      </c>
      <c r="BP148" s="109"/>
      <c r="BQ148" s="127" t="str">
        <f t="shared" si="73"/>
        <v/>
      </c>
      <c r="BR148" s="125"/>
      <c r="BS148" s="126">
        <f t="shared" si="60"/>
        <v>187000</v>
      </c>
      <c r="BT148" s="128">
        <f t="shared" si="10"/>
        <v>32000</v>
      </c>
      <c r="BU148" s="125" t="s">
        <v>47</v>
      </c>
      <c r="BV148" s="129">
        <f t="shared" si="11"/>
        <v>219000</v>
      </c>
      <c r="BW148" s="109"/>
      <c r="BX148" s="131">
        <f t="shared" si="12"/>
        <v>0</v>
      </c>
      <c r="BY148" s="131">
        <f t="shared" si="13"/>
        <v>0</v>
      </c>
      <c r="BZ148" s="131" t="str">
        <f t="shared" si="74"/>
        <v/>
      </c>
      <c r="CA148" s="132" t="str">
        <f t="shared" si="15"/>
        <v/>
      </c>
      <c r="CB148" s="109"/>
      <c r="CC148" s="109"/>
      <c r="CD148" s="109"/>
      <c r="CE148" s="109"/>
      <c r="CF148" s="133">
        <f t="shared" si="39"/>
        <v>219000</v>
      </c>
      <c r="CG148" s="133">
        <f t="shared" si="71"/>
        <v>22500</v>
      </c>
      <c r="CH148" s="119">
        <f t="shared" si="66"/>
        <v>-7500</v>
      </c>
      <c r="CI148" s="109"/>
      <c r="CJ148" s="109"/>
      <c r="CK148" s="109"/>
      <c r="CL148" s="225"/>
      <c r="CM148" s="109"/>
      <c r="CN148" s="135">
        <f t="shared" si="19"/>
        <v>179000</v>
      </c>
      <c r="CO148" s="135">
        <f t="shared" si="20"/>
        <v>119060</v>
      </c>
      <c r="CP148" s="136">
        <f t="shared" si="21"/>
        <v>59940</v>
      </c>
      <c r="CQ148" s="137">
        <v>43733.0</v>
      </c>
      <c r="CR148" s="138" t="s">
        <v>260</v>
      </c>
      <c r="CS148" s="138">
        <v>30.0</v>
      </c>
      <c r="CT148" s="140" t="s">
        <v>57</v>
      </c>
      <c r="CU148" s="140" t="s">
        <v>490</v>
      </c>
      <c r="CV148" s="302"/>
      <c r="CW148" s="302"/>
      <c r="CX148" s="302"/>
      <c r="CY148" s="302"/>
      <c r="CZ148" s="302"/>
      <c r="DA148" s="140">
        <v>157000.0</v>
      </c>
      <c r="DB148" s="226"/>
      <c r="DC148" s="140">
        <v>147000.0</v>
      </c>
      <c r="DD148" s="226"/>
      <c r="DE148" s="140">
        <v>9500.0</v>
      </c>
      <c r="DF148" s="302"/>
      <c r="DG148" s="226"/>
      <c r="DH148" s="140">
        <v>500.0</v>
      </c>
      <c r="DI148" s="226"/>
      <c r="DJ148" s="226"/>
      <c r="DK148" s="302"/>
      <c r="DL148" s="302"/>
      <c r="DM148" s="302"/>
      <c r="DN148" s="302"/>
      <c r="DO148" s="141">
        <f t="shared" si="58"/>
        <v>0</v>
      </c>
      <c r="DP148" s="155">
        <v>43718.0</v>
      </c>
      <c r="DQ148" s="238"/>
      <c r="DR148" s="228"/>
      <c r="DS148" s="228"/>
      <c r="DT148" s="228"/>
      <c r="DU148" s="228"/>
      <c r="DV148" s="228"/>
      <c r="DW148" s="228"/>
      <c r="DX148" s="228"/>
      <c r="DY148" s="228"/>
      <c r="DZ148" s="228"/>
      <c r="EA148" s="228"/>
      <c r="EB148" s="228"/>
      <c r="EC148" s="228"/>
      <c r="ED148" s="228"/>
      <c r="EE148" s="228"/>
      <c r="EF148" s="228"/>
      <c r="EG148" s="228"/>
      <c r="EH148" s="228"/>
      <c r="EI148" s="228"/>
      <c r="EJ148" s="228"/>
      <c r="EK148" s="228"/>
      <c r="EL148" s="163">
        <v>0.0</v>
      </c>
      <c r="EM148" s="228"/>
      <c r="EN148" s="228"/>
      <c r="EO148" s="257">
        <f t="shared" si="23"/>
        <v>0</v>
      </c>
      <c r="EP148" s="228"/>
      <c r="EQ148" s="309">
        <v>43740.0</v>
      </c>
      <c r="ER148" s="161" t="s">
        <v>271</v>
      </c>
      <c r="ES148" s="161">
        <v>14.0</v>
      </c>
      <c r="ET148" s="161" t="s">
        <v>265</v>
      </c>
      <c r="EU148" s="192"/>
      <c r="EV148" s="303"/>
      <c r="EW148" s="303"/>
      <c r="EX148" s="303"/>
      <c r="EY148" s="303"/>
      <c r="EZ148" s="192"/>
      <c r="FA148" s="161">
        <v>32000.0</v>
      </c>
      <c r="FB148" s="303"/>
      <c r="FC148" s="303"/>
      <c r="FD148" s="192"/>
      <c r="FE148" s="192"/>
      <c r="FF148" s="303"/>
      <c r="FG148" s="192"/>
      <c r="FH148" s="192"/>
      <c r="FI148" s="192"/>
      <c r="FJ148" s="192"/>
      <c r="FK148" s="192"/>
      <c r="FL148" s="192"/>
      <c r="FM148" s="192"/>
      <c r="FN148" s="192"/>
      <c r="FO148" s="303"/>
      <c r="FP148" s="303"/>
      <c r="FQ148" s="303"/>
      <c r="FR148" s="303"/>
    </row>
    <row r="149">
      <c r="A149" s="101" t="s">
        <v>81</v>
      </c>
      <c r="B149" s="311">
        <v>43733.0</v>
      </c>
      <c r="C149" s="103">
        <v>43741.0</v>
      </c>
      <c r="D149" s="33" t="s">
        <v>57</v>
      </c>
      <c r="E149" s="104">
        <f t="shared" si="1"/>
        <v>33.5</v>
      </c>
      <c r="F149" s="104">
        <f t="shared" si="67"/>
        <v>8</v>
      </c>
      <c r="G149" s="104" t="str">
        <f t="shared" si="68"/>
        <v>Cloth Seal</v>
      </c>
      <c r="H149" s="104" t="str">
        <f t="shared" si="69"/>
        <v>Asif</v>
      </c>
      <c r="I149" s="105" t="s">
        <v>254</v>
      </c>
      <c r="J149" s="106">
        <v>484.0</v>
      </c>
      <c r="K149" s="106">
        <v>48400.0</v>
      </c>
      <c r="L149" s="104"/>
      <c r="M149" s="104"/>
      <c r="N149" s="104"/>
      <c r="O149" s="107">
        <v>7000.0</v>
      </c>
      <c r="P149" s="107">
        <v>1500.0</v>
      </c>
      <c r="Q149" s="107">
        <v>3000.0</v>
      </c>
      <c r="R149" s="148">
        <v>150000.0</v>
      </c>
      <c r="S149" s="109"/>
      <c r="T149" s="109"/>
      <c r="U149" s="109"/>
      <c r="V149" s="109"/>
      <c r="W149" s="110">
        <v>4000.0</v>
      </c>
      <c r="X149" s="109"/>
      <c r="Y149" s="110" t="s">
        <v>342</v>
      </c>
      <c r="Z149" s="110">
        <v>1500.0</v>
      </c>
      <c r="AA149" s="110">
        <v>500.0</v>
      </c>
      <c r="AB149" s="109"/>
      <c r="AC149" s="109"/>
      <c r="AD149" s="110" t="s">
        <v>323</v>
      </c>
      <c r="AE149" s="110">
        <v>500.0</v>
      </c>
      <c r="AF149" s="110" t="s">
        <v>751</v>
      </c>
      <c r="AG149" s="110">
        <v>200.0</v>
      </c>
      <c r="AH149" s="133"/>
      <c r="AI149" s="133"/>
      <c r="AJ149" s="113"/>
      <c r="AK149" s="133"/>
      <c r="AL149" s="133"/>
      <c r="AM149" s="113"/>
      <c r="AN149" s="109"/>
      <c r="AO149" s="109"/>
      <c r="AP149" s="113"/>
      <c r="AQ149" s="133"/>
      <c r="AR149" s="133"/>
      <c r="AS149" s="113"/>
      <c r="AT149" s="234"/>
      <c r="AU149" s="234"/>
      <c r="AV149" s="234"/>
      <c r="AW149" s="234"/>
      <c r="AX149" s="247" t="s">
        <v>858</v>
      </c>
      <c r="AY149" s="245">
        <v>500.0</v>
      </c>
      <c r="AZ149" s="188"/>
      <c r="BA149" s="188"/>
      <c r="BB149" s="188"/>
      <c r="BC149" s="188"/>
      <c r="BD149" s="188"/>
      <c r="BE149" s="188"/>
      <c r="BF149" s="180"/>
      <c r="BG149" s="181"/>
      <c r="BH149" s="181"/>
      <c r="BI149" s="120">
        <v>21570.0</v>
      </c>
      <c r="BJ149" s="121">
        <f>Q149+R149+T149+V149+W149+Z149+AC149+AE149+AG149+AI149+AL149+AO149+AR149+BI149</f>
        <v>180770</v>
      </c>
      <c r="BK149" s="122">
        <v>30000.0</v>
      </c>
      <c r="BL149" s="240">
        <v>159000.0</v>
      </c>
      <c r="BM149" s="124">
        <f t="shared" si="6"/>
        <v>150000</v>
      </c>
      <c r="BN149" s="125" t="s">
        <v>47</v>
      </c>
      <c r="BO149" s="126">
        <f t="shared" si="46"/>
        <v>189000</v>
      </c>
      <c r="BP149" s="110">
        <v>52270.0</v>
      </c>
      <c r="BQ149" s="127">
        <f t="shared" si="73"/>
        <v>33000</v>
      </c>
      <c r="BR149" s="125" t="s">
        <v>47</v>
      </c>
      <c r="BS149" s="126">
        <f t="shared" si="60"/>
        <v>241270</v>
      </c>
      <c r="BT149" s="128">
        <f t="shared" si="10"/>
        <v>26500</v>
      </c>
      <c r="BU149" s="125" t="s">
        <v>59</v>
      </c>
      <c r="BV149" s="129">
        <f t="shared" si="11"/>
        <v>241270</v>
      </c>
      <c r="BW149" s="235"/>
      <c r="BX149" s="131">
        <f t="shared" si="12"/>
        <v>0</v>
      </c>
      <c r="BY149" s="131">
        <f t="shared" si="13"/>
        <v>0</v>
      </c>
      <c r="BZ149" s="131" t="str">
        <f t="shared" si="74"/>
        <v/>
      </c>
      <c r="CA149" s="132" t="str">
        <f t="shared" si="15"/>
        <v/>
      </c>
      <c r="CB149" s="109"/>
      <c r="CC149" s="109"/>
      <c r="CD149" s="110" t="s">
        <v>249</v>
      </c>
      <c r="CE149" s="110">
        <v>3700.0</v>
      </c>
      <c r="CF149" s="133">
        <f t="shared" si="39"/>
        <v>241270</v>
      </c>
      <c r="CG149" s="133">
        <f t="shared" si="71"/>
        <v>56800</v>
      </c>
      <c r="CH149" s="119">
        <f t="shared" si="66"/>
        <v>26800</v>
      </c>
      <c r="CI149" s="109"/>
      <c r="CJ149" s="109"/>
      <c r="CK149" s="109"/>
      <c r="CL149" s="183"/>
      <c r="CM149" s="182"/>
      <c r="CN149" s="135">
        <f t="shared" si="19"/>
        <v>209500</v>
      </c>
      <c r="CO149" s="135">
        <f t="shared" si="20"/>
        <v>87170</v>
      </c>
      <c r="CP149" s="136">
        <f t="shared" si="21"/>
        <v>122330</v>
      </c>
      <c r="CQ149" s="137">
        <v>43733.0</v>
      </c>
      <c r="CR149" s="138" t="s">
        <v>280</v>
      </c>
      <c r="CS149" s="138">
        <v>28.0</v>
      </c>
      <c r="CT149" s="140" t="s">
        <v>57</v>
      </c>
      <c r="CU149" s="140" t="s">
        <v>370</v>
      </c>
      <c r="CV149" s="302"/>
      <c r="CW149" s="302"/>
      <c r="CX149" s="302"/>
      <c r="CY149" s="302"/>
      <c r="CZ149" s="302"/>
      <c r="DA149" s="140">
        <v>159000.0</v>
      </c>
      <c r="DB149" s="226"/>
      <c r="DC149" s="140">
        <v>150000.0</v>
      </c>
      <c r="DD149" s="226"/>
      <c r="DE149" s="226"/>
      <c r="DF149" s="302"/>
      <c r="DG149" s="226"/>
      <c r="DH149" s="140">
        <v>1000.0</v>
      </c>
      <c r="DI149" s="226"/>
      <c r="DJ149" s="140">
        <v>1500.0</v>
      </c>
      <c r="DK149" s="302"/>
      <c r="DL149" s="301">
        <v>1500.0</v>
      </c>
      <c r="DM149" s="301"/>
      <c r="DN149" s="310">
        <v>43687.0</v>
      </c>
      <c r="DO149" s="141">
        <f t="shared" si="58"/>
        <v>-8000</v>
      </c>
      <c r="DP149" s="162"/>
      <c r="DQ149" s="251">
        <v>43734.0</v>
      </c>
      <c r="DR149" s="163">
        <v>5.5</v>
      </c>
      <c r="DS149" s="163">
        <v>5.5</v>
      </c>
      <c r="DT149" s="163" t="s">
        <v>283</v>
      </c>
      <c r="DU149" s="163" t="s">
        <v>353</v>
      </c>
      <c r="DV149" s="228"/>
      <c r="DW149" s="228"/>
      <c r="DX149" s="228"/>
      <c r="DY149" s="228"/>
      <c r="DZ149" s="228"/>
      <c r="EA149" s="163">
        <v>52270.0</v>
      </c>
      <c r="EB149" s="163">
        <v>33000.0</v>
      </c>
      <c r="EC149" s="228"/>
      <c r="ED149" s="163">
        <v>19600.0</v>
      </c>
      <c r="EE149" s="163" t="s">
        <v>178</v>
      </c>
      <c r="EF149" s="228"/>
      <c r="EG149" s="228"/>
      <c r="EH149" s="228"/>
      <c r="EI149" s="228"/>
      <c r="EJ149" s="228"/>
      <c r="EK149" s="228"/>
      <c r="EL149" s="163">
        <v>52600.0</v>
      </c>
      <c r="EM149" s="163" t="s">
        <v>365</v>
      </c>
      <c r="EN149" s="228"/>
      <c r="EO149" s="257">
        <f t="shared" si="23"/>
        <v>330</v>
      </c>
      <c r="EP149" s="228"/>
      <c r="EQ149" s="192"/>
      <c r="ER149" s="161" t="s">
        <v>337</v>
      </c>
      <c r="ES149" s="161">
        <v>8.0</v>
      </c>
      <c r="ET149" s="161" t="s">
        <v>265</v>
      </c>
      <c r="EU149" s="161" t="s">
        <v>315</v>
      </c>
      <c r="EV149" s="303"/>
      <c r="EW149" s="303"/>
      <c r="EX149" s="303"/>
      <c r="EY149" s="303"/>
      <c r="EZ149" s="192"/>
      <c r="FA149" s="161">
        <v>26500.0</v>
      </c>
      <c r="FB149" s="303"/>
      <c r="FC149" s="303"/>
      <c r="FD149" s="192"/>
      <c r="FE149" s="192"/>
      <c r="FF149" s="303"/>
      <c r="FG149" s="192"/>
      <c r="FH149" s="192"/>
      <c r="FI149" s="192"/>
      <c r="FJ149" s="192"/>
      <c r="FK149" s="192"/>
      <c r="FL149" s="161">
        <v>3700.0</v>
      </c>
      <c r="FM149" s="192"/>
      <c r="FN149" s="192"/>
      <c r="FO149" s="303"/>
      <c r="FP149" s="303"/>
      <c r="FQ149" s="303"/>
      <c r="FR149" s="303"/>
    </row>
    <row r="150">
      <c r="A150" s="147" t="s">
        <v>36</v>
      </c>
      <c r="B150" s="311">
        <v>43733.0</v>
      </c>
      <c r="C150" s="103">
        <v>43741.0</v>
      </c>
      <c r="D150" s="33" t="s">
        <v>57</v>
      </c>
      <c r="E150" s="104">
        <f t="shared" si="1"/>
        <v>30</v>
      </c>
      <c r="F150" s="104">
        <f t="shared" si="67"/>
        <v>12</v>
      </c>
      <c r="G150" s="104" t="str">
        <f t="shared" si="68"/>
        <v>WC</v>
      </c>
      <c r="H150" s="104" t="str">
        <f t="shared" si="69"/>
        <v/>
      </c>
      <c r="I150" s="105" t="s">
        <v>254</v>
      </c>
      <c r="J150" s="106">
        <v>650.7</v>
      </c>
      <c r="K150" s="106">
        <v>65070.0</v>
      </c>
      <c r="L150" s="19" t="s">
        <v>13</v>
      </c>
      <c r="M150" s="19">
        <v>50.0</v>
      </c>
      <c r="N150" s="19">
        <v>6560.0</v>
      </c>
      <c r="O150" s="107">
        <v>7000.0</v>
      </c>
      <c r="P150" s="107">
        <v>1500.0</v>
      </c>
      <c r="Q150" s="107">
        <v>3000.0</v>
      </c>
      <c r="R150" s="148">
        <v>110000.0</v>
      </c>
      <c r="S150" s="109"/>
      <c r="T150" s="109"/>
      <c r="U150" s="109"/>
      <c r="V150" s="109"/>
      <c r="W150" s="110">
        <v>4800.0</v>
      </c>
      <c r="X150" s="109"/>
      <c r="Y150" s="110" t="s">
        <v>758</v>
      </c>
      <c r="Z150" s="110">
        <v>1000.0</v>
      </c>
      <c r="AA150" s="110">
        <v>500.0</v>
      </c>
      <c r="AB150" s="109"/>
      <c r="AC150" s="109"/>
      <c r="AD150" s="110" t="s">
        <v>859</v>
      </c>
      <c r="AE150" s="110">
        <v>38500.0</v>
      </c>
      <c r="AF150" s="110" t="s">
        <v>323</v>
      </c>
      <c r="AG150" s="110">
        <v>500.0</v>
      </c>
      <c r="AH150" s="197" t="s">
        <v>860</v>
      </c>
      <c r="AI150" s="197">
        <v>12000.0</v>
      </c>
      <c r="AJ150" s="113"/>
      <c r="AK150" s="133"/>
      <c r="AL150" s="133"/>
      <c r="AM150" s="113"/>
      <c r="AN150" s="110" t="s">
        <v>297</v>
      </c>
      <c r="AO150" s="110">
        <v>400.0</v>
      </c>
      <c r="AP150" s="113"/>
      <c r="AQ150" s="133"/>
      <c r="AR150" s="133"/>
      <c r="AS150" s="113"/>
      <c r="AT150" s="234"/>
      <c r="AU150" s="234"/>
      <c r="AV150" s="234"/>
      <c r="AW150" s="234"/>
      <c r="AX150" s="234"/>
      <c r="AY150" s="188"/>
      <c r="AZ150" s="188"/>
      <c r="BA150" s="188"/>
      <c r="BB150" s="188"/>
      <c r="BC150" s="188"/>
      <c r="BD150" s="188"/>
      <c r="BE150" s="188"/>
      <c r="BF150" s="180"/>
      <c r="BG150" s="181"/>
      <c r="BH150" s="181"/>
      <c r="BI150" s="120">
        <v>20300.0</v>
      </c>
      <c r="BJ150" s="186">
        <f>Q150+R150+T150+V150+W150+Z150+AC150+AE150+AG150+AI150+AL150+AO150+AR150+BI150+U150+X150</f>
        <v>190500</v>
      </c>
      <c r="BK150" s="122">
        <v>30000.0</v>
      </c>
      <c r="BL150" s="240">
        <v>155000.0</v>
      </c>
      <c r="BM150" s="124">
        <f t="shared" si="6"/>
        <v>147000</v>
      </c>
      <c r="BN150" s="125" t="s">
        <v>47</v>
      </c>
      <c r="BO150" s="126">
        <f t="shared" si="46"/>
        <v>185000</v>
      </c>
      <c r="BP150" s="109"/>
      <c r="BQ150" s="127" t="str">
        <f t="shared" si="73"/>
        <v/>
      </c>
      <c r="BR150" s="119"/>
      <c r="BS150" s="126">
        <f t="shared" si="60"/>
        <v>185000</v>
      </c>
      <c r="BT150" s="128">
        <f t="shared" si="10"/>
        <v>30000</v>
      </c>
      <c r="BU150" s="125"/>
      <c r="BV150" s="129">
        <f t="shared" si="11"/>
        <v>185000</v>
      </c>
      <c r="BW150" s="235"/>
      <c r="BX150" s="131">
        <f t="shared" si="12"/>
        <v>0</v>
      </c>
      <c r="BY150" s="131">
        <f t="shared" si="13"/>
        <v>0</v>
      </c>
      <c r="BZ150" s="131" t="str">
        <f t="shared" si="74"/>
        <v/>
      </c>
      <c r="CA150" s="132" t="str">
        <f t="shared" si="15"/>
        <v/>
      </c>
      <c r="CB150" s="110" t="s">
        <v>861</v>
      </c>
      <c r="CC150" s="110">
        <v>35000.0</v>
      </c>
      <c r="CD150" s="110" t="s">
        <v>862</v>
      </c>
      <c r="CE150" s="110">
        <v>7500.0</v>
      </c>
      <c r="CF150" s="133">
        <f t="shared" si="39"/>
        <v>220000</v>
      </c>
      <c r="CG150" s="133">
        <f t="shared" si="71"/>
        <v>22000</v>
      </c>
      <c r="CH150" s="119">
        <f t="shared" si="66"/>
        <v>-8000</v>
      </c>
      <c r="CI150" s="109"/>
      <c r="CJ150" s="109"/>
      <c r="CK150" s="109"/>
      <c r="CL150" s="183"/>
      <c r="CM150" s="182"/>
      <c r="CN150" s="135">
        <f t="shared" si="19"/>
        <v>177000</v>
      </c>
      <c r="CO150" s="135">
        <f t="shared" si="20"/>
        <v>160130</v>
      </c>
      <c r="CP150" s="136">
        <f t="shared" si="21"/>
        <v>16870</v>
      </c>
      <c r="CQ150" s="137">
        <v>43733.0</v>
      </c>
      <c r="CR150" s="138" t="s">
        <v>260</v>
      </c>
      <c r="CS150" s="138">
        <v>30.0</v>
      </c>
      <c r="CT150" s="140" t="s">
        <v>57</v>
      </c>
      <c r="CU150" s="140" t="s">
        <v>370</v>
      </c>
      <c r="CV150" s="302"/>
      <c r="CW150" s="302"/>
      <c r="CX150" s="302"/>
      <c r="CY150" s="302"/>
      <c r="CZ150" s="302"/>
      <c r="DA150" s="140">
        <v>155000.0</v>
      </c>
      <c r="DB150" s="226"/>
      <c r="DC150" s="140">
        <v>147000.0</v>
      </c>
      <c r="DD150" s="226"/>
      <c r="DE150" s="226"/>
      <c r="DF150" s="302"/>
      <c r="DG150" s="226"/>
      <c r="DH150" s="140">
        <v>500.0</v>
      </c>
      <c r="DI150" s="226"/>
      <c r="DJ150" s="226"/>
      <c r="DK150" s="302"/>
      <c r="DL150" s="302"/>
      <c r="DM150" s="302"/>
      <c r="DN150" s="302"/>
      <c r="DO150" s="141">
        <f t="shared" si="58"/>
        <v>-7500</v>
      </c>
      <c r="DP150" s="162"/>
      <c r="DQ150" s="238"/>
      <c r="DR150" s="228"/>
      <c r="DS150" s="228"/>
      <c r="DT150" s="228"/>
      <c r="DU150" s="228"/>
      <c r="DV150" s="228"/>
      <c r="DW150" s="228"/>
      <c r="DX150" s="228"/>
      <c r="DY150" s="228"/>
      <c r="DZ150" s="228"/>
      <c r="EA150" s="228"/>
      <c r="EB150" s="228"/>
      <c r="EC150" s="228"/>
      <c r="ED150" s="228"/>
      <c r="EE150" s="228"/>
      <c r="EF150" s="228"/>
      <c r="EG150" s="228"/>
      <c r="EH150" s="228"/>
      <c r="EI150" s="228"/>
      <c r="EJ150" s="228"/>
      <c r="EK150" s="228"/>
      <c r="EL150" s="163">
        <v>0.0</v>
      </c>
      <c r="EM150" s="228"/>
      <c r="EN150" s="228"/>
      <c r="EO150" s="257">
        <f t="shared" si="23"/>
        <v>0</v>
      </c>
      <c r="EP150" s="228"/>
      <c r="EQ150" s="192"/>
      <c r="ER150" s="161" t="s">
        <v>770</v>
      </c>
      <c r="ES150" s="161">
        <v>12.0</v>
      </c>
      <c r="ET150" s="161" t="s">
        <v>265</v>
      </c>
      <c r="EU150" s="192"/>
      <c r="EV150" s="303"/>
      <c r="EW150" s="303"/>
      <c r="EX150" s="303"/>
      <c r="EY150" s="303"/>
      <c r="EZ150" s="192"/>
      <c r="FA150" s="161">
        <v>30000.0</v>
      </c>
      <c r="FB150" s="303"/>
      <c r="FC150" s="313">
        <v>7500.0</v>
      </c>
      <c r="FD150" s="192"/>
      <c r="FE150" s="192"/>
      <c r="FF150" s="303"/>
      <c r="FG150" s="192"/>
      <c r="FH150" s="192"/>
      <c r="FI150" s="192"/>
      <c r="FJ150" s="192"/>
      <c r="FK150" s="192"/>
      <c r="FL150" s="192"/>
      <c r="FM150" s="192"/>
      <c r="FN150" s="192"/>
      <c r="FO150" s="303"/>
      <c r="FP150" s="303"/>
      <c r="FQ150" s="303"/>
      <c r="FR150" s="303"/>
    </row>
    <row r="151">
      <c r="A151" s="101" t="s">
        <v>444</v>
      </c>
      <c r="B151" s="290">
        <v>43733.0</v>
      </c>
      <c r="C151" s="290">
        <v>43739.0</v>
      </c>
      <c r="D151" s="33" t="s">
        <v>68</v>
      </c>
      <c r="E151" s="104">
        <f t="shared" si="1"/>
        <v>22</v>
      </c>
      <c r="F151" s="104">
        <f t="shared" si="67"/>
        <v>10.5</v>
      </c>
      <c r="G151" s="104" t="str">
        <f t="shared" si="68"/>
        <v>Leather Seal</v>
      </c>
      <c r="H151" s="104" t="str">
        <f t="shared" si="69"/>
        <v>Anees Broker</v>
      </c>
      <c r="I151" s="105" t="s">
        <v>254</v>
      </c>
      <c r="J151" s="106">
        <v>547.0</v>
      </c>
      <c r="K151" s="106">
        <v>54700.0</v>
      </c>
      <c r="L151" s="104"/>
      <c r="M151" s="104"/>
      <c r="N151" s="104"/>
      <c r="O151" s="107">
        <v>7000.0</v>
      </c>
      <c r="P151" s="107">
        <v>1500.0</v>
      </c>
      <c r="Q151" s="107">
        <v>3000.0</v>
      </c>
      <c r="R151" s="241"/>
      <c r="S151" s="109"/>
      <c r="T151" s="109"/>
      <c r="U151" s="109"/>
      <c r="V151" s="110">
        <v>500.0</v>
      </c>
      <c r="W151" s="110">
        <v>4900.0</v>
      </c>
      <c r="X151" s="109"/>
      <c r="Y151" s="110" t="s">
        <v>255</v>
      </c>
      <c r="Z151" s="110">
        <v>500.0</v>
      </c>
      <c r="AA151" s="110">
        <v>500.0</v>
      </c>
      <c r="AB151" s="109"/>
      <c r="AC151" s="109"/>
      <c r="AD151" s="110" t="s">
        <v>323</v>
      </c>
      <c r="AE151" s="110">
        <v>500.0</v>
      </c>
      <c r="AF151" s="109"/>
      <c r="AG151" s="109"/>
      <c r="AH151" s="133"/>
      <c r="AI151" s="133"/>
      <c r="AJ151" s="113"/>
      <c r="AK151" s="133"/>
      <c r="AL151" s="133"/>
      <c r="AM151" s="113"/>
      <c r="AN151" s="109"/>
      <c r="AO151" s="109"/>
      <c r="AP151" s="113"/>
      <c r="AQ151" s="133"/>
      <c r="AR151" s="133"/>
      <c r="AS151" s="113"/>
      <c r="AT151" s="234"/>
      <c r="AU151" s="234"/>
      <c r="AV151" s="234"/>
      <c r="AW151" s="234"/>
      <c r="AX151" s="234"/>
      <c r="AY151" s="188"/>
      <c r="AZ151" s="188"/>
      <c r="BA151" s="188"/>
      <c r="BB151" s="188"/>
      <c r="BC151" s="188"/>
      <c r="BD151" s="188"/>
      <c r="BE151" s="188"/>
      <c r="BF151" s="180"/>
      <c r="BG151" s="181"/>
      <c r="BH151" s="181"/>
      <c r="BI151" s="120">
        <v>18600.0</v>
      </c>
      <c r="BJ151" s="121">
        <f>Q151+R151+T151+V151+W151+Z151+AC151+AE151+AG151+AI151+AL151+AO151+AR151+BI151+U151+S151+T151</f>
        <v>28000</v>
      </c>
      <c r="BK151" s="122">
        <v>30000.0</v>
      </c>
      <c r="BL151" s="235"/>
      <c r="BM151" s="124">
        <f t="shared" si="6"/>
        <v>93000</v>
      </c>
      <c r="BN151" s="125" t="s">
        <v>59</v>
      </c>
      <c r="BO151" s="126">
        <f t="shared" si="46"/>
        <v>30000</v>
      </c>
      <c r="BP151" s="110">
        <v>39750.0</v>
      </c>
      <c r="BQ151" s="127">
        <f t="shared" si="73"/>
        <v>30000</v>
      </c>
      <c r="BR151" s="125" t="s">
        <v>47</v>
      </c>
      <c r="BS151" s="126">
        <f t="shared" si="60"/>
        <v>69750</v>
      </c>
      <c r="BT151" s="128">
        <f t="shared" si="10"/>
        <v>32000</v>
      </c>
      <c r="BU151" s="125" t="s">
        <v>59</v>
      </c>
      <c r="BV151" s="129">
        <f t="shared" si="11"/>
        <v>69750</v>
      </c>
      <c r="BW151" s="235"/>
      <c r="BX151" s="131">
        <f t="shared" si="12"/>
        <v>0</v>
      </c>
      <c r="BY151" s="131">
        <f t="shared" si="13"/>
        <v>0</v>
      </c>
      <c r="BZ151" s="131" t="str">
        <f t="shared" si="74"/>
        <v/>
      </c>
      <c r="CA151" s="132" t="str">
        <f t="shared" si="15"/>
        <v/>
      </c>
      <c r="CB151" s="109"/>
      <c r="CC151" s="109"/>
      <c r="CD151" s="110" t="s">
        <v>863</v>
      </c>
      <c r="CE151" s="110">
        <v>1500.0</v>
      </c>
      <c r="CF151" s="133">
        <f t="shared" si="39"/>
        <v>69750</v>
      </c>
      <c r="CG151" s="133">
        <f t="shared" si="71"/>
        <v>40250</v>
      </c>
      <c r="CH151" s="119">
        <f t="shared" si="66"/>
        <v>10250</v>
      </c>
      <c r="CI151" s="109"/>
      <c r="CJ151" s="109"/>
      <c r="CK151" s="109"/>
      <c r="CL151" s="183"/>
      <c r="CM151" s="182"/>
      <c r="CN151" s="135">
        <f t="shared" si="19"/>
        <v>155000</v>
      </c>
      <c r="CO151" s="135">
        <f t="shared" si="20"/>
        <v>91200</v>
      </c>
      <c r="CP151" s="136">
        <f t="shared" si="21"/>
        <v>63800</v>
      </c>
      <c r="CQ151" s="137">
        <v>43733.0</v>
      </c>
      <c r="CR151" s="138" t="s">
        <v>280</v>
      </c>
      <c r="CS151" s="138">
        <v>16.0</v>
      </c>
      <c r="CT151" s="140" t="s">
        <v>91</v>
      </c>
      <c r="CU151" s="140" t="s">
        <v>340</v>
      </c>
      <c r="CV151" s="302"/>
      <c r="CW151" s="302"/>
      <c r="CX151" s="302"/>
      <c r="CY151" s="302"/>
      <c r="CZ151" s="302"/>
      <c r="DA151" s="226"/>
      <c r="DB151" s="226"/>
      <c r="DC151" s="140">
        <v>93000.0</v>
      </c>
      <c r="DD151" s="226"/>
      <c r="DE151" s="226"/>
      <c r="DF151" s="302"/>
      <c r="DG151" s="226"/>
      <c r="DH151" s="226"/>
      <c r="DI151" s="226"/>
      <c r="DJ151" s="140">
        <v>1500.0</v>
      </c>
      <c r="DK151" s="302"/>
      <c r="DL151" s="301">
        <v>1500.0</v>
      </c>
      <c r="DM151" s="301"/>
      <c r="DN151" s="310">
        <v>43687.0</v>
      </c>
      <c r="DO151" s="141">
        <f t="shared" si="58"/>
        <v>93000</v>
      </c>
      <c r="DP151" s="162"/>
      <c r="DQ151" s="251">
        <v>43733.0</v>
      </c>
      <c r="DR151" s="163">
        <v>6.0</v>
      </c>
      <c r="DS151" s="163">
        <v>6.0</v>
      </c>
      <c r="DT151" s="163" t="s">
        <v>864</v>
      </c>
      <c r="DU151" s="163" t="s">
        <v>393</v>
      </c>
      <c r="DV151" s="163"/>
      <c r="DW151" s="163"/>
      <c r="DX151" s="163"/>
      <c r="DY151" s="163"/>
      <c r="DZ151" s="163"/>
      <c r="EA151" s="163">
        <v>39920.0</v>
      </c>
      <c r="EB151" s="163">
        <v>30000.0</v>
      </c>
      <c r="EC151" s="228"/>
      <c r="ED151" s="228"/>
      <c r="EE151" s="228"/>
      <c r="EF151" s="163">
        <v>9920.0</v>
      </c>
      <c r="EG151" s="163" t="s">
        <v>569</v>
      </c>
      <c r="EH151" s="228"/>
      <c r="EI151" s="228"/>
      <c r="EJ151" s="228"/>
      <c r="EK151" s="228"/>
      <c r="EL151" s="163">
        <v>0.0</v>
      </c>
      <c r="EM151" s="228"/>
      <c r="EN151" s="163"/>
      <c r="EO151" s="257">
        <f t="shared" si="23"/>
        <v>0</v>
      </c>
      <c r="EP151" s="163" t="s">
        <v>569</v>
      </c>
      <c r="EQ151" s="192"/>
      <c r="ER151" s="161" t="s">
        <v>285</v>
      </c>
      <c r="ES151" s="161">
        <v>10.5</v>
      </c>
      <c r="ET151" s="161" t="s">
        <v>265</v>
      </c>
      <c r="EU151" s="145" t="s">
        <v>326</v>
      </c>
      <c r="EV151" s="303"/>
      <c r="EW151" s="303"/>
      <c r="EX151" s="303"/>
      <c r="EY151" s="303"/>
      <c r="EZ151" s="192"/>
      <c r="FA151" s="161">
        <v>32000.0</v>
      </c>
      <c r="FB151" s="303"/>
      <c r="FC151" s="303"/>
      <c r="FD151" s="192"/>
      <c r="FE151" s="192"/>
      <c r="FF151" s="303"/>
      <c r="FG151" s="192"/>
      <c r="FH151" s="192"/>
      <c r="FI151" s="192"/>
      <c r="FJ151" s="192"/>
      <c r="FK151" s="192"/>
      <c r="FL151" s="161">
        <v>1500.0</v>
      </c>
      <c r="FM151" s="192"/>
      <c r="FN151" s="192"/>
      <c r="FO151" s="303"/>
      <c r="FP151" s="303"/>
      <c r="FQ151" s="303"/>
      <c r="FR151" s="303"/>
    </row>
    <row r="152">
      <c r="A152" s="101" t="s">
        <v>37</v>
      </c>
      <c r="B152" s="311">
        <v>43734.0</v>
      </c>
      <c r="C152" s="103">
        <v>43742.0</v>
      </c>
      <c r="D152" s="33" t="s">
        <v>57</v>
      </c>
      <c r="E152" s="104">
        <f t="shared" si="1"/>
        <v>30</v>
      </c>
      <c r="F152" s="104">
        <f t="shared" si="67"/>
        <v>16</v>
      </c>
      <c r="G152" s="104" t="str">
        <f t="shared" si="68"/>
        <v>Crockery</v>
      </c>
      <c r="H152" s="104" t="str">
        <f t="shared" si="69"/>
        <v/>
      </c>
      <c r="I152" s="105" t="s">
        <v>254</v>
      </c>
      <c r="J152" s="106">
        <v>557.0</v>
      </c>
      <c r="K152" s="106">
        <v>55700.0</v>
      </c>
      <c r="L152" s="19" t="s">
        <v>13</v>
      </c>
      <c r="M152" s="19">
        <v>50.0</v>
      </c>
      <c r="N152" s="19">
        <v>6560.0</v>
      </c>
      <c r="O152" s="107">
        <v>7000.0</v>
      </c>
      <c r="P152" s="107">
        <v>1500.0</v>
      </c>
      <c r="Q152" s="107">
        <v>3000.0</v>
      </c>
      <c r="R152" s="148">
        <v>90000.0</v>
      </c>
      <c r="S152" s="109"/>
      <c r="T152" s="109"/>
      <c r="U152" s="110">
        <v>800.0</v>
      </c>
      <c r="V152" s="109"/>
      <c r="W152" s="110">
        <v>4900.0</v>
      </c>
      <c r="X152" s="109"/>
      <c r="Y152" s="110" t="s">
        <v>342</v>
      </c>
      <c r="Z152" s="110">
        <v>1000.0</v>
      </c>
      <c r="AA152" s="110">
        <v>500.0</v>
      </c>
      <c r="AB152" s="109"/>
      <c r="AC152" s="109"/>
      <c r="AD152" s="110" t="s">
        <v>323</v>
      </c>
      <c r="AE152" s="110">
        <v>500.0</v>
      </c>
      <c r="AF152" s="110" t="s">
        <v>865</v>
      </c>
      <c r="AG152" s="110">
        <v>4100.0</v>
      </c>
      <c r="AH152" s="197" t="s">
        <v>866</v>
      </c>
      <c r="AI152" s="197">
        <v>50000.0</v>
      </c>
      <c r="AJ152" s="113"/>
      <c r="AK152" s="133"/>
      <c r="AL152" s="133"/>
      <c r="AM152" s="113"/>
      <c r="AN152" s="109"/>
      <c r="AO152" s="109"/>
      <c r="AP152" s="113"/>
      <c r="AQ152" s="133"/>
      <c r="AR152" s="133"/>
      <c r="AS152" s="113"/>
      <c r="AT152" s="234"/>
      <c r="AU152" s="234"/>
      <c r="AV152" s="234"/>
      <c r="AW152" s="234"/>
      <c r="AX152" s="234"/>
      <c r="AY152" s="188"/>
      <c r="AZ152" s="188"/>
      <c r="BA152" s="188"/>
      <c r="BB152" s="188"/>
      <c r="BC152" s="188"/>
      <c r="BD152" s="188"/>
      <c r="BE152" s="188"/>
      <c r="BF152" s="180"/>
      <c r="BG152" s="181"/>
      <c r="BH152" s="181"/>
      <c r="BI152" s="120">
        <v>20500.0</v>
      </c>
      <c r="BJ152" s="121">
        <f>Q152+R152+T152+V152+W152+Z152+AC152+AE152+AG152+AI152+AL152+AO152+AR152+BI152+U152</f>
        <v>174800</v>
      </c>
      <c r="BK152" s="122">
        <v>30000.0</v>
      </c>
      <c r="BL152" s="240">
        <v>165000.0</v>
      </c>
      <c r="BM152" s="124">
        <f t="shared" si="6"/>
        <v>150000</v>
      </c>
      <c r="BN152" s="125" t="s">
        <v>47</v>
      </c>
      <c r="BO152" s="126">
        <f t="shared" si="46"/>
        <v>195000</v>
      </c>
      <c r="BP152" s="109"/>
      <c r="BQ152" s="127" t="str">
        <f t="shared" si="73"/>
        <v/>
      </c>
      <c r="BR152" s="125"/>
      <c r="BS152" s="126">
        <f t="shared" si="60"/>
        <v>195000</v>
      </c>
      <c r="BT152" s="128">
        <f t="shared" si="10"/>
        <v>33000</v>
      </c>
      <c r="BU152" s="125" t="s">
        <v>47</v>
      </c>
      <c r="BV152" s="129">
        <f t="shared" si="11"/>
        <v>228000</v>
      </c>
      <c r="BW152" s="119"/>
      <c r="BX152" s="131">
        <f t="shared" si="12"/>
        <v>0</v>
      </c>
      <c r="BY152" s="131">
        <f t="shared" si="13"/>
        <v>0</v>
      </c>
      <c r="BZ152" s="131" t="str">
        <f t="shared" si="74"/>
        <v/>
      </c>
      <c r="CA152" s="132" t="str">
        <f t="shared" si="15"/>
        <v/>
      </c>
      <c r="CB152" s="109"/>
      <c r="CC152" s="109"/>
      <c r="CD152" s="109"/>
      <c r="CE152" s="109"/>
      <c r="CF152" s="133">
        <f t="shared" si="39"/>
        <v>228000</v>
      </c>
      <c r="CG152" s="133">
        <f t="shared" si="71"/>
        <v>53200</v>
      </c>
      <c r="CH152" s="119">
        <f t="shared" si="66"/>
        <v>23200</v>
      </c>
      <c r="CI152" s="109"/>
      <c r="CJ152" s="109"/>
      <c r="CK152" s="109"/>
      <c r="CL152" s="183"/>
      <c r="CM152" s="182"/>
      <c r="CN152" s="135">
        <f t="shared" si="19"/>
        <v>183000</v>
      </c>
      <c r="CO152" s="135">
        <f t="shared" si="20"/>
        <v>154260</v>
      </c>
      <c r="CP152" s="136">
        <f t="shared" si="21"/>
        <v>28740</v>
      </c>
      <c r="CQ152" s="137">
        <v>43734.0</v>
      </c>
      <c r="CR152" s="138" t="s">
        <v>260</v>
      </c>
      <c r="CS152" s="138">
        <v>30.0</v>
      </c>
      <c r="CT152" s="139" t="s">
        <v>344</v>
      </c>
      <c r="CU152" s="154" t="s">
        <v>313</v>
      </c>
      <c r="CV152" s="302"/>
      <c r="CW152" s="302"/>
      <c r="CX152" s="302"/>
      <c r="CY152" s="302"/>
      <c r="CZ152" s="302"/>
      <c r="DA152" s="140">
        <v>165000.0</v>
      </c>
      <c r="DB152" s="226"/>
      <c r="DC152" s="140">
        <v>150000.0</v>
      </c>
      <c r="DD152" s="140">
        <v>1000.0</v>
      </c>
      <c r="DE152" s="226"/>
      <c r="DF152" s="302"/>
      <c r="DG152" s="140">
        <v>300.0</v>
      </c>
      <c r="DH152" s="226"/>
      <c r="DI152" s="226"/>
      <c r="DJ152" s="226"/>
      <c r="DK152" s="302"/>
      <c r="DL152" s="302"/>
      <c r="DM152" s="302"/>
      <c r="DN152" s="302"/>
      <c r="DO152" s="141">
        <f t="shared" si="58"/>
        <v>-13700</v>
      </c>
      <c r="DP152" s="162"/>
      <c r="DQ152" s="251"/>
      <c r="DR152" s="228"/>
      <c r="DS152" s="228"/>
      <c r="DT152" s="228"/>
      <c r="DU152" s="228"/>
      <c r="DV152" s="228"/>
      <c r="DW152" s="228"/>
      <c r="DX152" s="228"/>
      <c r="DY152" s="228"/>
      <c r="DZ152" s="228"/>
      <c r="EA152" s="228"/>
      <c r="EB152" s="228"/>
      <c r="EC152" s="228"/>
      <c r="ED152" s="228"/>
      <c r="EE152" s="228"/>
      <c r="EF152" s="228"/>
      <c r="EG152" s="228"/>
      <c r="EH152" s="228"/>
      <c r="EI152" s="228"/>
      <c r="EJ152" s="228"/>
      <c r="EK152" s="228"/>
      <c r="EL152" s="163">
        <v>0.0</v>
      </c>
      <c r="EM152" s="228"/>
      <c r="EN152" s="228"/>
      <c r="EO152" s="257">
        <f t="shared" si="23"/>
        <v>0</v>
      </c>
      <c r="EP152" s="228"/>
      <c r="EQ152" s="307">
        <v>43742.0</v>
      </c>
      <c r="ER152" s="161" t="s">
        <v>271</v>
      </c>
      <c r="ES152" s="161">
        <v>16.0</v>
      </c>
      <c r="ET152" s="161" t="s">
        <v>265</v>
      </c>
      <c r="EU152" s="192"/>
      <c r="EV152" s="313">
        <v>33000.0</v>
      </c>
      <c r="EW152" s="303"/>
      <c r="EX152" s="303"/>
      <c r="EY152" s="303"/>
      <c r="EZ152" s="161"/>
      <c r="FA152" s="161">
        <v>33000.0</v>
      </c>
      <c r="FB152" s="303"/>
      <c r="FC152" s="303"/>
      <c r="FD152" s="192"/>
      <c r="FE152" s="192"/>
      <c r="FF152" s="303"/>
      <c r="FG152" s="192"/>
      <c r="FH152" s="192"/>
      <c r="FI152" s="192"/>
      <c r="FJ152" s="192"/>
      <c r="FK152" s="192"/>
      <c r="FL152" s="192"/>
      <c r="FM152" s="192"/>
      <c r="FN152" s="192"/>
      <c r="FO152" s="303"/>
      <c r="FP152" s="303"/>
      <c r="FQ152" s="303"/>
      <c r="FR152" s="303"/>
    </row>
    <row r="153">
      <c r="A153" s="101" t="s">
        <v>424</v>
      </c>
      <c r="B153" s="311">
        <v>43734.0</v>
      </c>
      <c r="C153" s="103">
        <v>43742.0</v>
      </c>
      <c r="D153" s="33" t="s">
        <v>57</v>
      </c>
      <c r="E153" s="104">
        <f t="shared" si="1"/>
        <v>30</v>
      </c>
      <c r="F153" s="104">
        <f t="shared" si="67"/>
        <v>17</v>
      </c>
      <c r="G153" s="104" t="str">
        <f t="shared" si="68"/>
        <v>Crockery</v>
      </c>
      <c r="H153" s="104" t="str">
        <f t="shared" si="69"/>
        <v>Yaqub</v>
      </c>
      <c r="I153" s="105" t="s">
        <v>254</v>
      </c>
      <c r="J153" s="106">
        <v>682.0</v>
      </c>
      <c r="K153" s="106">
        <v>68200.0</v>
      </c>
      <c r="L153" s="104"/>
      <c r="M153" s="104"/>
      <c r="N153" s="104"/>
      <c r="O153" s="107">
        <v>7000.0</v>
      </c>
      <c r="P153" s="107">
        <v>1500.0</v>
      </c>
      <c r="Q153" s="107">
        <v>3000.0</v>
      </c>
      <c r="R153" s="148">
        <v>110000.0</v>
      </c>
      <c r="S153" s="109"/>
      <c r="T153" s="109"/>
      <c r="U153" s="109"/>
      <c r="V153" s="110">
        <v>1100.0</v>
      </c>
      <c r="W153" s="110">
        <v>4500.0</v>
      </c>
      <c r="X153" s="109"/>
      <c r="Y153" s="110" t="s">
        <v>342</v>
      </c>
      <c r="Z153" s="110">
        <v>1000.0</v>
      </c>
      <c r="AA153" s="110">
        <v>500.0</v>
      </c>
      <c r="AB153" s="109"/>
      <c r="AC153" s="109"/>
      <c r="AD153" s="110" t="s">
        <v>867</v>
      </c>
      <c r="AE153" s="110">
        <v>1100.0</v>
      </c>
      <c r="AF153" s="110" t="s">
        <v>295</v>
      </c>
      <c r="AG153" s="110">
        <v>750.0</v>
      </c>
      <c r="AH153" s="197" t="s">
        <v>868</v>
      </c>
      <c r="AI153" s="197">
        <v>28000.0</v>
      </c>
      <c r="AJ153" s="113"/>
      <c r="AK153" s="133"/>
      <c r="AL153" s="133"/>
      <c r="AM153" s="113"/>
      <c r="AN153" s="109"/>
      <c r="AO153" s="109"/>
      <c r="AP153" s="113"/>
      <c r="AQ153" s="133"/>
      <c r="AR153" s="133"/>
      <c r="AS153" s="113"/>
      <c r="AT153" s="234"/>
      <c r="AU153" s="234"/>
      <c r="AV153" s="234"/>
      <c r="AW153" s="234"/>
      <c r="AX153" s="234"/>
      <c r="AY153" s="188"/>
      <c r="AZ153" s="188"/>
      <c r="BA153" s="188"/>
      <c r="BB153" s="188"/>
      <c r="BC153" s="188"/>
      <c r="BD153" s="188"/>
      <c r="BE153" s="188"/>
      <c r="BF153" s="180"/>
      <c r="BG153" s="181"/>
      <c r="BH153" s="181"/>
      <c r="BI153" s="120">
        <v>21550.0</v>
      </c>
      <c r="BJ153" s="121">
        <f>Q153+R153+T153+V153+W153+Z153+AC153+AE153+AG153+AI153+AL153+AO153+AR153+BI153+X153+S153</f>
        <v>171000</v>
      </c>
      <c r="BK153" s="122">
        <v>30000.0</v>
      </c>
      <c r="BL153" s="240">
        <v>165000.0</v>
      </c>
      <c r="BM153" s="124">
        <f t="shared" si="6"/>
        <v>150000</v>
      </c>
      <c r="BN153" s="125" t="s">
        <v>47</v>
      </c>
      <c r="BO153" s="126">
        <f t="shared" si="46"/>
        <v>195000</v>
      </c>
      <c r="BP153" s="109"/>
      <c r="BQ153" s="127" t="str">
        <f t="shared" si="73"/>
        <v/>
      </c>
      <c r="BR153" s="119"/>
      <c r="BS153" s="126">
        <f t="shared" si="60"/>
        <v>195000</v>
      </c>
      <c r="BT153" s="128">
        <f t="shared" si="10"/>
        <v>33000</v>
      </c>
      <c r="BU153" s="125" t="s">
        <v>47</v>
      </c>
      <c r="BV153" s="129">
        <f t="shared" si="11"/>
        <v>228000</v>
      </c>
      <c r="BW153" s="235"/>
      <c r="BX153" s="131">
        <f t="shared" si="12"/>
        <v>0</v>
      </c>
      <c r="BY153" s="131">
        <f t="shared" si="13"/>
        <v>0</v>
      </c>
      <c r="BZ153" s="131" t="str">
        <f t="shared" si="74"/>
        <v/>
      </c>
      <c r="CA153" s="132" t="str">
        <f t="shared" si="15"/>
        <v/>
      </c>
      <c r="CB153" s="110" t="s">
        <v>869</v>
      </c>
      <c r="CC153" s="110">
        <v>5000.0</v>
      </c>
      <c r="CD153" s="109"/>
      <c r="CE153" s="109"/>
      <c r="CF153" s="133">
        <f t="shared" si="39"/>
        <v>233000</v>
      </c>
      <c r="CG153" s="133">
        <f t="shared" si="71"/>
        <v>62000</v>
      </c>
      <c r="CH153" s="119">
        <f t="shared" si="66"/>
        <v>32000</v>
      </c>
      <c r="CI153" s="109"/>
      <c r="CJ153" s="109"/>
      <c r="CK153" s="109"/>
      <c r="CL153" s="183"/>
      <c r="CM153" s="182"/>
      <c r="CN153" s="135">
        <f t="shared" si="19"/>
        <v>183000</v>
      </c>
      <c r="CO153" s="135">
        <f t="shared" si="20"/>
        <v>137200</v>
      </c>
      <c r="CP153" s="136">
        <f t="shared" si="21"/>
        <v>45800</v>
      </c>
      <c r="CQ153" s="137">
        <v>43734.0</v>
      </c>
      <c r="CR153" s="138" t="s">
        <v>260</v>
      </c>
      <c r="CS153" s="138">
        <v>30.0</v>
      </c>
      <c r="CT153" s="139" t="s">
        <v>344</v>
      </c>
      <c r="CU153" s="154" t="s">
        <v>313</v>
      </c>
      <c r="CV153" s="302"/>
      <c r="CW153" s="302"/>
      <c r="CX153" s="302"/>
      <c r="CY153" s="302"/>
      <c r="CZ153" s="302"/>
      <c r="DA153" s="140">
        <v>165000.0</v>
      </c>
      <c r="DB153" s="226"/>
      <c r="DC153" s="140">
        <v>150000.0</v>
      </c>
      <c r="DD153" s="140">
        <v>1000.0</v>
      </c>
      <c r="DE153" s="226"/>
      <c r="DF153" s="302"/>
      <c r="DG153" s="140">
        <v>300.0</v>
      </c>
      <c r="DH153" s="226"/>
      <c r="DI153" s="226"/>
      <c r="DJ153" s="226"/>
      <c r="DK153" s="302"/>
      <c r="DL153" s="302"/>
      <c r="DM153" s="302"/>
      <c r="DN153" s="302"/>
      <c r="DO153" s="141">
        <f t="shared" si="58"/>
        <v>-13700</v>
      </c>
      <c r="DP153" s="162"/>
      <c r="DQ153" s="251"/>
      <c r="DR153" s="228"/>
      <c r="DS153" s="228"/>
      <c r="DT153" s="228"/>
      <c r="DU153" s="228"/>
      <c r="DV153" s="228"/>
      <c r="DW153" s="228"/>
      <c r="DX153" s="228"/>
      <c r="DY153" s="228"/>
      <c r="DZ153" s="228"/>
      <c r="EA153" s="228"/>
      <c r="EB153" s="228"/>
      <c r="EC153" s="228"/>
      <c r="ED153" s="228"/>
      <c r="EE153" s="228"/>
      <c r="EF153" s="228"/>
      <c r="EG153" s="228"/>
      <c r="EH153" s="228"/>
      <c r="EI153" s="228"/>
      <c r="EJ153" s="228"/>
      <c r="EK153" s="228"/>
      <c r="EL153" s="228"/>
      <c r="EM153" s="228"/>
      <c r="EN153" s="228"/>
      <c r="EO153" s="257">
        <f t="shared" si="23"/>
        <v>0</v>
      </c>
      <c r="EP153" s="228"/>
      <c r="EQ153" s="309">
        <v>43742.0</v>
      </c>
      <c r="ER153" s="161" t="s">
        <v>271</v>
      </c>
      <c r="ES153" s="161">
        <v>17.0</v>
      </c>
      <c r="ET153" s="161" t="s">
        <v>265</v>
      </c>
      <c r="EU153" s="161" t="s">
        <v>870</v>
      </c>
      <c r="EV153" s="303"/>
      <c r="EW153" s="303"/>
      <c r="EX153" s="303"/>
      <c r="EY153" s="303"/>
      <c r="EZ153" s="161">
        <v>33000.0</v>
      </c>
      <c r="FA153" s="161">
        <v>33000.0</v>
      </c>
      <c r="FB153" s="303"/>
      <c r="FC153" s="303"/>
      <c r="FD153" s="192"/>
      <c r="FE153" s="192"/>
      <c r="FF153" s="303"/>
      <c r="FG153" s="192"/>
      <c r="FH153" s="192"/>
      <c r="FI153" s="192"/>
      <c r="FJ153" s="192"/>
      <c r="FK153" s="192"/>
      <c r="FL153" s="192"/>
      <c r="FM153" s="192"/>
      <c r="FN153" s="192"/>
      <c r="FO153" s="303"/>
      <c r="FP153" s="303"/>
      <c r="FQ153" s="303"/>
      <c r="FR153" s="303"/>
    </row>
    <row r="154">
      <c r="A154" s="101" t="s">
        <v>40</v>
      </c>
      <c r="B154" s="220">
        <v>43734.0</v>
      </c>
      <c r="C154" s="290">
        <v>43743.0</v>
      </c>
      <c r="D154" s="33" t="s">
        <v>57</v>
      </c>
      <c r="E154" s="104">
        <f t="shared" si="1"/>
        <v>30</v>
      </c>
      <c r="F154" s="104">
        <f t="shared" si="67"/>
        <v>10</v>
      </c>
      <c r="G154" s="104" t="str">
        <f t="shared" si="68"/>
        <v>WC</v>
      </c>
      <c r="H154" s="104" t="str">
        <f t="shared" si="69"/>
        <v/>
      </c>
      <c r="I154" s="105" t="s">
        <v>254</v>
      </c>
      <c r="J154" s="106">
        <v>625.0</v>
      </c>
      <c r="K154" s="106">
        <v>62500.0</v>
      </c>
      <c r="L154" s="19" t="s">
        <v>13</v>
      </c>
      <c r="M154" s="19">
        <v>50.0</v>
      </c>
      <c r="N154" s="19">
        <v>6560.0</v>
      </c>
      <c r="O154" s="107">
        <v>7000.0</v>
      </c>
      <c r="P154" s="107">
        <v>1500.0</v>
      </c>
      <c r="Q154" s="107">
        <v>3000.0</v>
      </c>
      <c r="R154" s="148">
        <v>130000.0</v>
      </c>
      <c r="S154" s="109"/>
      <c r="T154" s="109"/>
      <c r="U154" s="109"/>
      <c r="V154" s="110">
        <v>500.0</v>
      </c>
      <c r="W154" s="110">
        <v>4500.0</v>
      </c>
      <c r="X154" s="109"/>
      <c r="Y154" s="110" t="s">
        <v>342</v>
      </c>
      <c r="Z154" s="110">
        <v>1000.0</v>
      </c>
      <c r="AA154" s="110">
        <v>500.0</v>
      </c>
      <c r="AB154" s="109"/>
      <c r="AC154" s="109"/>
      <c r="AD154" s="110" t="s">
        <v>867</v>
      </c>
      <c r="AE154" s="110">
        <v>1500.0</v>
      </c>
      <c r="AF154" s="110" t="s">
        <v>871</v>
      </c>
      <c r="AG154" s="110">
        <v>1500.0</v>
      </c>
      <c r="AH154" s="133"/>
      <c r="AI154" s="133"/>
      <c r="AJ154" s="113"/>
      <c r="AK154" s="197" t="s">
        <v>872</v>
      </c>
      <c r="AL154" s="133"/>
      <c r="AM154" s="113"/>
      <c r="AN154" s="109"/>
      <c r="AO154" s="109"/>
      <c r="AP154" s="113"/>
      <c r="AQ154" s="133"/>
      <c r="AR154" s="133"/>
      <c r="AS154" s="113"/>
      <c r="AT154" s="247" t="s">
        <v>873</v>
      </c>
      <c r="AU154" s="247">
        <v>7000.0</v>
      </c>
      <c r="AV154" s="234"/>
      <c r="AW154" s="234"/>
      <c r="AX154" s="234"/>
      <c r="AY154" s="188"/>
      <c r="AZ154" s="188"/>
      <c r="BA154" s="188"/>
      <c r="BB154" s="188"/>
      <c r="BC154" s="188"/>
      <c r="BD154" s="188"/>
      <c r="BE154" s="188"/>
      <c r="BF154" s="180"/>
      <c r="BG154" s="288"/>
      <c r="BH154" s="181"/>
      <c r="BI154" s="120">
        <v>21000.0</v>
      </c>
      <c r="BJ154" s="121">
        <f>Q154+R154+T154+V154+W154+Z154+AC154+AE154+AG154+AI154+AL154+AO154+AR154+BI154+X154+U154+S154</f>
        <v>163000</v>
      </c>
      <c r="BK154" s="122">
        <v>30000.0</v>
      </c>
      <c r="BL154" s="240">
        <v>157000.0</v>
      </c>
      <c r="BM154" s="124">
        <f t="shared" si="6"/>
        <v>150000</v>
      </c>
      <c r="BN154" s="125" t="s">
        <v>47</v>
      </c>
      <c r="BO154" s="126">
        <f t="shared" si="46"/>
        <v>187000</v>
      </c>
      <c r="BP154" s="109"/>
      <c r="BQ154" s="127" t="str">
        <f t="shared" si="73"/>
        <v/>
      </c>
      <c r="BR154" s="125"/>
      <c r="BS154" s="126">
        <f t="shared" si="60"/>
        <v>187000</v>
      </c>
      <c r="BT154" s="128">
        <f t="shared" si="10"/>
        <v>30000</v>
      </c>
      <c r="BU154" s="125" t="s">
        <v>47</v>
      </c>
      <c r="BV154" s="129">
        <f t="shared" si="11"/>
        <v>217000</v>
      </c>
      <c r="BW154" s="235"/>
      <c r="BX154" s="131">
        <f t="shared" si="12"/>
        <v>2000</v>
      </c>
      <c r="BY154" s="131">
        <f t="shared" si="13"/>
        <v>0</v>
      </c>
      <c r="BZ154" s="131" t="str">
        <f t="shared" si="74"/>
        <v/>
      </c>
      <c r="CA154" s="132" t="str">
        <f t="shared" si="15"/>
        <v/>
      </c>
      <c r="CB154" s="109"/>
      <c r="CC154" s="109"/>
      <c r="CD154" s="109"/>
      <c r="CE154" s="109"/>
      <c r="CF154" s="133">
        <f t="shared" si="39"/>
        <v>217000</v>
      </c>
      <c r="CG154" s="133">
        <f t="shared" si="71"/>
        <v>54000</v>
      </c>
      <c r="CH154" s="119">
        <f t="shared" si="66"/>
        <v>24000</v>
      </c>
      <c r="CI154" s="109"/>
      <c r="CJ154" s="109"/>
      <c r="CK154" s="109"/>
      <c r="CL154" s="183"/>
      <c r="CM154" s="182"/>
      <c r="CN154" s="135">
        <f t="shared" si="19"/>
        <v>182000</v>
      </c>
      <c r="CO154" s="135">
        <f t="shared" si="20"/>
        <v>110060</v>
      </c>
      <c r="CP154" s="136">
        <f t="shared" si="21"/>
        <v>71940</v>
      </c>
      <c r="CQ154" s="137">
        <v>43734.0</v>
      </c>
      <c r="CR154" s="138" t="s">
        <v>260</v>
      </c>
      <c r="CS154" s="138">
        <v>30.0</v>
      </c>
      <c r="CT154" s="139" t="s">
        <v>344</v>
      </c>
      <c r="CU154" s="154" t="s">
        <v>313</v>
      </c>
      <c r="CV154" s="302"/>
      <c r="CW154" s="302"/>
      <c r="CX154" s="302"/>
      <c r="CY154" s="302"/>
      <c r="CZ154" s="302"/>
      <c r="DA154" s="140">
        <v>157000.0</v>
      </c>
      <c r="DB154" s="226"/>
      <c r="DC154" s="140">
        <v>150000.0</v>
      </c>
      <c r="DD154" s="140">
        <v>1000.0</v>
      </c>
      <c r="DE154" s="226"/>
      <c r="DF154" s="302"/>
      <c r="DG154" s="140">
        <v>300.0</v>
      </c>
      <c r="DH154" s="226"/>
      <c r="DI154" s="140">
        <v>2000.0</v>
      </c>
      <c r="DJ154" s="226"/>
      <c r="DK154" s="302"/>
      <c r="DL154" s="302"/>
      <c r="DM154" s="302"/>
      <c r="DN154" s="302"/>
      <c r="DO154" s="141">
        <f t="shared" si="58"/>
        <v>-3700</v>
      </c>
      <c r="DP154" s="162"/>
      <c r="DQ154" s="251"/>
      <c r="DR154" s="228"/>
      <c r="DS154" s="228"/>
      <c r="DT154" s="228"/>
      <c r="DU154" s="228"/>
      <c r="DV154" s="228"/>
      <c r="DW154" s="228"/>
      <c r="DX154" s="228"/>
      <c r="DY154" s="228"/>
      <c r="DZ154" s="228"/>
      <c r="EA154" s="228"/>
      <c r="EB154" s="228"/>
      <c r="EC154" s="228"/>
      <c r="ED154" s="228"/>
      <c r="EE154" s="228"/>
      <c r="EF154" s="228"/>
      <c r="EG154" s="228"/>
      <c r="EH154" s="228"/>
      <c r="EI154" s="228"/>
      <c r="EJ154" s="228"/>
      <c r="EK154" s="228"/>
      <c r="EL154" s="228"/>
      <c r="EM154" s="228"/>
      <c r="EN154" s="228"/>
      <c r="EO154" s="257">
        <f t="shared" si="23"/>
        <v>0</v>
      </c>
      <c r="EP154" s="228"/>
      <c r="EQ154" s="309">
        <v>43743.0</v>
      </c>
      <c r="ER154" s="161" t="s">
        <v>770</v>
      </c>
      <c r="ES154" s="161">
        <v>10.0</v>
      </c>
      <c r="ET154" s="161" t="s">
        <v>265</v>
      </c>
      <c r="EU154" s="192"/>
      <c r="EV154" s="313">
        <v>30000.0</v>
      </c>
      <c r="EW154" s="303"/>
      <c r="EX154" s="303"/>
      <c r="EY154" s="303"/>
      <c r="EZ154" s="161"/>
      <c r="FA154" s="161">
        <v>30000.0</v>
      </c>
      <c r="FB154" s="303"/>
      <c r="FC154" s="303"/>
      <c r="FD154" s="303"/>
      <c r="FE154" s="192"/>
      <c r="FF154" s="303"/>
      <c r="FG154" s="192"/>
      <c r="FH154" s="192"/>
      <c r="FI154" s="192"/>
      <c r="FJ154" s="192"/>
      <c r="FK154" s="192"/>
      <c r="FL154" s="192"/>
      <c r="FM154" s="192"/>
      <c r="FN154" s="192"/>
      <c r="FO154" s="303"/>
      <c r="FP154" s="303"/>
      <c r="FQ154" s="303"/>
      <c r="FR154" s="303"/>
    </row>
    <row r="155">
      <c r="A155" s="101" t="s">
        <v>38</v>
      </c>
      <c r="B155" s="220">
        <v>43734.0</v>
      </c>
      <c r="C155" s="103">
        <v>43742.0</v>
      </c>
      <c r="D155" s="33" t="s">
        <v>57</v>
      </c>
      <c r="E155" s="104">
        <f t="shared" si="1"/>
        <v>34</v>
      </c>
      <c r="F155" s="104">
        <f t="shared" si="67"/>
        <v>18</v>
      </c>
      <c r="G155" s="104" t="str">
        <f t="shared" si="68"/>
        <v>Crockery</v>
      </c>
      <c r="H155" s="104" t="str">
        <f t="shared" si="69"/>
        <v/>
      </c>
      <c r="I155" s="105" t="s">
        <v>254</v>
      </c>
      <c r="J155" s="106">
        <v>565.0</v>
      </c>
      <c r="K155" s="106">
        <v>56500.0</v>
      </c>
      <c r="L155" s="19" t="s">
        <v>13</v>
      </c>
      <c r="M155" s="19">
        <v>50.0</v>
      </c>
      <c r="N155" s="19">
        <v>6560.0</v>
      </c>
      <c r="O155" s="107">
        <v>7000.0</v>
      </c>
      <c r="P155" s="107">
        <v>1500.0</v>
      </c>
      <c r="Q155" s="107">
        <v>3000.0</v>
      </c>
      <c r="R155" s="241"/>
      <c r="S155" s="109"/>
      <c r="T155" s="109"/>
      <c r="U155" s="109"/>
      <c r="V155" s="110">
        <v>1640.0</v>
      </c>
      <c r="W155" s="110">
        <v>6400.0</v>
      </c>
      <c r="X155" s="109"/>
      <c r="Y155" s="110" t="s">
        <v>342</v>
      </c>
      <c r="Z155" s="110">
        <v>500.0</v>
      </c>
      <c r="AA155" s="110">
        <v>500.0</v>
      </c>
      <c r="AB155" s="109"/>
      <c r="AC155" s="109"/>
      <c r="AD155" s="110" t="s">
        <v>323</v>
      </c>
      <c r="AE155" s="110">
        <v>500.0</v>
      </c>
      <c r="AF155" s="110" t="s">
        <v>630</v>
      </c>
      <c r="AG155" s="110">
        <v>1900.0</v>
      </c>
      <c r="AH155" s="197" t="s">
        <v>874</v>
      </c>
      <c r="AI155" s="197">
        <v>20000.0</v>
      </c>
      <c r="AJ155" s="113"/>
      <c r="AK155" s="133"/>
      <c r="AL155" s="133"/>
      <c r="AM155" s="113"/>
      <c r="AN155" s="109"/>
      <c r="AO155" s="109"/>
      <c r="AP155" s="113"/>
      <c r="AQ155" s="133"/>
      <c r="AR155" s="133"/>
      <c r="AS155" s="113"/>
      <c r="AT155" s="234"/>
      <c r="AU155" s="234"/>
      <c r="AV155" s="234"/>
      <c r="AW155" s="234"/>
      <c r="AX155" s="234"/>
      <c r="AY155" s="188"/>
      <c r="AZ155" s="188"/>
      <c r="BA155" s="188"/>
      <c r="BB155" s="188"/>
      <c r="BC155" s="188"/>
      <c r="BD155" s="188"/>
      <c r="BE155" s="188"/>
      <c r="BF155" s="180"/>
      <c r="BG155" s="181"/>
      <c r="BH155" s="181"/>
      <c r="BI155" s="120">
        <v>21400.0</v>
      </c>
      <c r="BJ155" s="186">
        <f t="shared" ref="BJ155:BJ156" si="77">Q155+R155+T155+V155+W155+Z155+AC155+AE155+AG155+AI155+AL155+AO155+AR155+BI155+U155+X155</f>
        <v>55340</v>
      </c>
      <c r="BK155" s="122">
        <v>30000.0</v>
      </c>
      <c r="BL155" s="240">
        <v>157000.0</v>
      </c>
      <c r="BM155" s="124">
        <f t="shared" si="6"/>
        <v>144000</v>
      </c>
      <c r="BN155" s="125" t="s">
        <v>47</v>
      </c>
      <c r="BO155" s="126">
        <f t="shared" si="46"/>
        <v>187000</v>
      </c>
      <c r="BP155" s="125">
        <v>35340.0</v>
      </c>
      <c r="BQ155" s="127">
        <f t="shared" si="73"/>
        <v>30000</v>
      </c>
      <c r="BR155" s="125" t="s">
        <v>47</v>
      </c>
      <c r="BS155" s="126">
        <f t="shared" si="60"/>
        <v>222340</v>
      </c>
      <c r="BT155" s="128">
        <f t="shared" si="10"/>
        <v>33000</v>
      </c>
      <c r="BU155" s="125" t="s">
        <v>47</v>
      </c>
      <c r="BV155" s="129">
        <f t="shared" si="11"/>
        <v>255340</v>
      </c>
      <c r="BW155" s="235"/>
      <c r="BX155" s="131">
        <f t="shared" si="12"/>
        <v>0</v>
      </c>
      <c r="BY155" s="131">
        <f t="shared" si="13"/>
        <v>0</v>
      </c>
      <c r="BZ155" s="131" t="str">
        <f t="shared" si="74"/>
        <v/>
      </c>
      <c r="CA155" s="132" t="str">
        <f t="shared" si="15"/>
        <v/>
      </c>
      <c r="CB155" s="119"/>
      <c r="CC155" s="119"/>
      <c r="CD155" s="119"/>
      <c r="CE155" s="119"/>
      <c r="CF155" s="133">
        <f t="shared" si="39"/>
        <v>255340</v>
      </c>
      <c r="CG155" s="133">
        <f t="shared" si="71"/>
        <v>200000</v>
      </c>
      <c r="CH155" s="119">
        <f t="shared" si="66"/>
        <v>170000</v>
      </c>
      <c r="CI155" s="109"/>
      <c r="CJ155" s="109"/>
      <c r="CK155" s="109"/>
      <c r="CL155" s="183"/>
      <c r="CM155" s="182"/>
      <c r="CN155" s="135">
        <f t="shared" si="19"/>
        <v>207000</v>
      </c>
      <c r="CO155" s="135">
        <f t="shared" si="20"/>
        <v>126900</v>
      </c>
      <c r="CP155" s="136">
        <f t="shared" si="21"/>
        <v>80100</v>
      </c>
      <c r="CQ155" s="137">
        <v>43734.0</v>
      </c>
      <c r="CR155" s="138" t="s">
        <v>260</v>
      </c>
      <c r="CS155" s="138">
        <v>29.0</v>
      </c>
      <c r="CT155" s="140" t="s">
        <v>57</v>
      </c>
      <c r="CU155" s="140" t="s">
        <v>370</v>
      </c>
      <c r="CV155" s="302"/>
      <c r="CW155" s="302"/>
      <c r="CX155" s="302"/>
      <c r="CY155" s="302"/>
      <c r="CZ155" s="302"/>
      <c r="DA155" s="140">
        <v>157000.0</v>
      </c>
      <c r="DB155" s="226"/>
      <c r="DC155" s="140">
        <v>144000.0</v>
      </c>
      <c r="DD155" s="226"/>
      <c r="DE155" s="226"/>
      <c r="DF155" s="302"/>
      <c r="DG155" s="226"/>
      <c r="DH155" s="226"/>
      <c r="DI155" s="226"/>
      <c r="DJ155" s="226"/>
      <c r="DK155" s="302"/>
      <c r="DL155" s="302"/>
      <c r="DM155" s="302"/>
      <c r="DN155" s="302"/>
      <c r="DO155" s="141">
        <f t="shared" si="58"/>
        <v>-13000</v>
      </c>
      <c r="DP155" s="162"/>
      <c r="DQ155" s="251">
        <v>43735.0</v>
      </c>
      <c r="DR155" s="163">
        <v>5.0</v>
      </c>
      <c r="DS155" s="163">
        <v>5.0</v>
      </c>
      <c r="DT155" s="163" t="s">
        <v>875</v>
      </c>
      <c r="DU155" s="163" t="s">
        <v>353</v>
      </c>
      <c r="DV155" s="163"/>
      <c r="DW155" s="163"/>
      <c r="DX155" s="163"/>
      <c r="DY155" s="163"/>
      <c r="DZ155" s="163"/>
      <c r="EA155" s="163">
        <v>35340.0</v>
      </c>
      <c r="EB155" s="163">
        <v>30000.0</v>
      </c>
      <c r="EC155" s="228"/>
      <c r="ED155" s="163">
        <v>5800.0</v>
      </c>
      <c r="EE155" s="163" t="s">
        <v>876</v>
      </c>
      <c r="EF155" s="228"/>
      <c r="EG155" s="228"/>
      <c r="EH155" s="228"/>
      <c r="EI155" s="228"/>
      <c r="EJ155" s="228"/>
      <c r="EK155" s="228"/>
      <c r="EL155" s="163">
        <v>420.0</v>
      </c>
      <c r="EM155" s="163" t="s">
        <v>365</v>
      </c>
      <c r="EN155" s="228"/>
      <c r="EO155" s="257">
        <f t="shared" si="23"/>
        <v>460</v>
      </c>
      <c r="EP155" s="228"/>
      <c r="EQ155" s="192"/>
      <c r="ER155" s="161" t="s">
        <v>271</v>
      </c>
      <c r="ES155" s="161">
        <v>18.0</v>
      </c>
      <c r="ET155" s="161" t="s">
        <v>265</v>
      </c>
      <c r="EU155" s="192"/>
      <c r="EV155" s="303"/>
      <c r="EW155" s="303"/>
      <c r="EX155" s="303"/>
      <c r="EY155" s="303"/>
      <c r="EZ155" s="161">
        <v>33000.0</v>
      </c>
      <c r="FA155" s="161">
        <v>33000.0</v>
      </c>
      <c r="FB155" s="303"/>
      <c r="FC155" s="303"/>
      <c r="FD155" s="303"/>
      <c r="FE155" s="192"/>
      <c r="FF155" s="303"/>
      <c r="FG155" s="192"/>
      <c r="FH155" s="192"/>
      <c r="FI155" s="192"/>
      <c r="FJ155" s="192"/>
      <c r="FK155" s="192"/>
      <c r="FL155" s="192"/>
      <c r="FM155" s="192"/>
      <c r="FN155" s="192"/>
      <c r="FO155" s="303"/>
      <c r="FP155" s="303"/>
      <c r="FQ155" s="303"/>
      <c r="FR155" s="303"/>
    </row>
    <row r="156">
      <c r="A156" s="101" t="s">
        <v>275</v>
      </c>
      <c r="B156" s="220">
        <v>43735.0</v>
      </c>
      <c r="C156" s="290">
        <v>43743.0</v>
      </c>
      <c r="D156" s="33" t="s">
        <v>57</v>
      </c>
      <c r="E156" s="104">
        <f t="shared" si="1"/>
        <v>33.5</v>
      </c>
      <c r="F156" s="104">
        <f t="shared" si="67"/>
        <v>12</v>
      </c>
      <c r="G156" s="104" t="str">
        <f t="shared" si="68"/>
        <v>Surf</v>
      </c>
      <c r="H156" s="104" t="str">
        <f t="shared" si="69"/>
        <v>ASIF</v>
      </c>
      <c r="I156" s="105" t="s">
        <v>380</v>
      </c>
      <c r="J156" s="106">
        <v>591.0</v>
      </c>
      <c r="K156" s="106">
        <v>65010.0</v>
      </c>
      <c r="L156" s="104"/>
      <c r="M156" s="104"/>
      <c r="N156" s="104"/>
      <c r="O156" s="107">
        <v>7000.0</v>
      </c>
      <c r="P156" s="107">
        <v>1500.0</v>
      </c>
      <c r="Q156" s="107">
        <v>3000.0</v>
      </c>
      <c r="R156" s="148">
        <v>150000.0</v>
      </c>
      <c r="S156" s="109"/>
      <c r="T156" s="109"/>
      <c r="U156" s="109"/>
      <c r="V156" s="110">
        <v>750.0</v>
      </c>
      <c r="W156" s="110">
        <v>3500.0</v>
      </c>
      <c r="X156" s="109"/>
      <c r="Y156" s="110" t="s">
        <v>342</v>
      </c>
      <c r="Z156" s="110">
        <v>500.0</v>
      </c>
      <c r="AA156" s="110">
        <v>500.0</v>
      </c>
      <c r="AB156" s="110"/>
      <c r="AC156" s="110"/>
      <c r="AD156" s="110" t="s">
        <v>323</v>
      </c>
      <c r="AE156" s="110">
        <v>500.0</v>
      </c>
      <c r="AF156" s="109"/>
      <c r="AG156" s="109"/>
      <c r="AH156" s="133"/>
      <c r="AI156" s="133"/>
      <c r="AJ156" s="113"/>
      <c r="AK156" s="133"/>
      <c r="AL156" s="133"/>
      <c r="AM156" s="113"/>
      <c r="AN156" s="109"/>
      <c r="AO156" s="109"/>
      <c r="AP156" s="113"/>
      <c r="AQ156" s="133"/>
      <c r="AR156" s="133"/>
      <c r="AS156" s="113"/>
      <c r="AT156" s="234"/>
      <c r="AU156" s="234"/>
      <c r="AV156" s="234"/>
      <c r="AW156" s="234"/>
      <c r="AX156" s="234"/>
      <c r="AY156" s="188"/>
      <c r="AZ156" s="245" t="s">
        <v>850</v>
      </c>
      <c r="BA156" s="245">
        <v>5000.0</v>
      </c>
      <c r="BB156" s="188"/>
      <c r="BC156" s="188"/>
      <c r="BD156" s="188"/>
      <c r="BE156" s="188"/>
      <c r="BF156" s="180"/>
      <c r="BG156" s="181"/>
      <c r="BH156" s="181"/>
      <c r="BI156" s="120">
        <v>21250.0</v>
      </c>
      <c r="BJ156" s="186">
        <f t="shared" si="77"/>
        <v>179500</v>
      </c>
      <c r="BK156" s="122">
        <v>30000.0</v>
      </c>
      <c r="BL156" s="240">
        <v>160000.0</v>
      </c>
      <c r="BM156" s="124">
        <f t="shared" si="6"/>
        <v>150000</v>
      </c>
      <c r="BN156" s="125" t="s">
        <v>47</v>
      </c>
      <c r="BO156" s="126">
        <f t="shared" si="46"/>
        <v>190000</v>
      </c>
      <c r="BP156" s="110">
        <v>15500.0</v>
      </c>
      <c r="BQ156" s="127">
        <f t="shared" si="73"/>
        <v>30000</v>
      </c>
      <c r="BR156" s="125" t="s">
        <v>47</v>
      </c>
      <c r="BS156" s="126">
        <f t="shared" si="60"/>
        <v>205500</v>
      </c>
      <c r="BT156" s="128">
        <f t="shared" si="10"/>
        <v>22500</v>
      </c>
      <c r="BU156" s="125" t="s">
        <v>59</v>
      </c>
      <c r="BV156" s="129">
        <f t="shared" si="11"/>
        <v>205500</v>
      </c>
      <c r="BW156" s="235"/>
      <c r="BX156" s="131">
        <f t="shared" si="12"/>
        <v>0</v>
      </c>
      <c r="BY156" s="131">
        <f t="shared" si="13"/>
        <v>0</v>
      </c>
      <c r="BZ156" s="131" t="str">
        <f t="shared" si="74"/>
        <v/>
      </c>
      <c r="CA156" s="132" t="str">
        <f t="shared" si="15"/>
        <v/>
      </c>
      <c r="CB156" s="109"/>
      <c r="CC156" s="109"/>
      <c r="CD156" s="109"/>
      <c r="CE156" s="109"/>
      <c r="CF156" s="133">
        <f t="shared" si="39"/>
        <v>205500</v>
      </c>
      <c r="CG156" s="133">
        <f t="shared" si="71"/>
        <v>26000</v>
      </c>
      <c r="CH156" s="119">
        <f t="shared" si="66"/>
        <v>-4000</v>
      </c>
      <c r="CI156" s="109"/>
      <c r="CJ156" s="109"/>
      <c r="CK156" s="109"/>
      <c r="CL156" s="183"/>
      <c r="CM156" s="182"/>
      <c r="CN156" s="135">
        <f t="shared" si="19"/>
        <v>202500</v>
      </c>
      <c r="CO156" s="135">
        <f t="shared" si="20"/>
        <v>108010</v>
      </c>
      <c r="CP156" s="136">
        <f t="shared" si="21"/>
        <v>94490</v>
      </c>
      <c r="CQ156" s="137">
        <v>43734.0</v>
      </c>
      <c r="CR156" s="138" t="s">
        <v>260</v>
      </c>
      <c r="CS156" s="138">
        <v>28.0</v>
      </c>
      <c r="CT156" s="140" t="s">
        <v>57</v>
      </c>
      <c r="CU156" s="140" t="s">
        <v>490</v>
      </c>
      <c r="CV156" s="302"/>
      <c r="CW156" s="302"/>
      <c r="CX156" s="302"/>
      <c r="CY156" s="302"/>
      <c r="CZ156" s="302"/>
      <c r="DA156" s="140">
        <v>160000.0</v>
      </c>
      <c r="DB156" s="226"/>
      <c r="DC156" s="140">
        <v>150000.0</v>
      </c>
      <c r="DD156" s="226"/>
      <c r="DE156" s="140">
        <v>10000.0</v>
      </c>
      <c r="DF156" s="302"/>
      <c r="DG156" s="226"/>
      <c r="DH156" s="226"/>
      <c r="DI156" s="226"/>
      <c r="DJ156" s="226"/>
      <c r="DK156" s="302"/>
      <c r="DL156" s="302"/>
      <c r="DM156" s="302"/>
      <c r="DN156" s="302"/>
      <c r="DO156" s="141">
        <f t="shared" si="58"/>
        <v>0</v>
      </c>
      <c r="DP156" s="155">
        <v>43718.0</v>
      </c>
      <c r="DQ156" s="251">
        <v>43735.0</v>
      </c>
      <c r="DR156" s="163">
        <v>5.5</v>
      </c>
      <c r="DS156" s="163">
        <v>5.5</v>
      </c>
      <c r="DT156" s="163" t="s">
        <v>283</v>
      </c>
      <c r="DU156" s="163" t="s">
        <v>371</v>
      </c>
      <c r="DV156" s="163"/>
      <c r="DW156" s="163"/>
      <c r="DX156" s="163"/>
      <c r="DY156" s="163"/>
      <c r="DZ156" s="163"/>
      <c r="EA156" s="163">
        <v>15500.0</v>
      </c>
      <c r="EB156" s="163">
        <v>30000.0</v>
      </c>
      <c r="EC156" s="228"/>
      <c r="ED156" s="228"/>
      <c r="EE156" s="228"/>
      <c r="EF156" s="228"/>
      <c r="EG156" s="228"/>
      <c r="EH156" s="228"/>
      <c r="EI156" s="228"/>
      <c r="EJ156" s="228"/>
      <c r="EK156" s="228"/>
      <c r="EL156" s="163">
        <v>15000.0</v>
      </c>
      <c r="EM156" s="163" t="s">
        <v>365</v>
      </c>
      <c r="EN156" s="322"/>
      <c r="EO156" s="257">
        <f t="shared" si="23"/>
        <v>14500</v>
      </c>
      <c r="EP156" s="322">
        <v>43656.0</v>
      </c>
      <c r="EQ156" s="192"/>
      <c r="ER156" s="161" t="s">
        <v>712</v>
      </c>
      <c r="ES156" s="161">
        <v>12.0</v>
      </c>
      <c r="ET156" s="161" t="s">
        <v>265</v>
      </c>
      <c r="EU156" s="161" t="s">
        <v>877</v>
      </c>
      <c r="EV156" s="303"/>
      <c r="EW156" s="303"/>
      <c r="EX156" s="303"/>
      <c r="EY156" s="303"/>
      <c r="EZ156" s="192"/>
      <c r="FA156" s="161">
        <v>22500.0</v>
      </c>
      <c r="FB156" s="303"/>
      <c r="FC156" s="303"/>
      <c r="FD156" s="303"/>
      <c r="FE156" s="192"/>
      <c r="FF156" s="303"/>
      <c r="FG156" s="192"/>
      <c r="FH156" s="192"/>
      <c r="FI156" s="192"/>
      <c r="FJ156" s="192"/>
      <c r="FK156" s="192"/>
      <c r="FL156" s="192"/>
      <c r="FM156" s="192"/>
      <c r="FN156" s="192"/>
      <c r="FO156" s="303"/>
      <c r="FP156" s="303"/>
      <c r="FQ156" s="303"/>
      <c r="FR156" s="303"/>
    </row>
    <row r="157">
      <c r="A157" s="323" t="s">
        <v>431</v>
      </c>
      <c r="B157" s="311">
        <v>43735.0</v>
      </c>
      <c r="C157" s="103">
        <v>43743.0</v>
      </c>
      <c r="D157" s="33" t="s">
        <v>57</v>
      </c>
      <c r="E157" s="104">
        <f t="shared" si="1"/>
        <v>30</v>
      </c>
      <c r="F157" s="104">
        <f t="shared" si="67"/>
        <v>11</v>
      </c>
      <c r="G157" s="104" t="str">
        <f t="shared" si="68"/>
        <v>Cloth</v>
      </c>
      <c r="H157" s="104" t="str">
        <f t="shared" si="69"/>
        <v>ASIF</v>
      </c>
      <c r="I157" s="105" t="s">
        <v>254</v>
      </c>
      <c r="J157" s="106">
        <v>595.0</v>
      </c>
      <c r="K157" s="106">
        <v>59500.0</v>
      </c>
      <c r="L157" s="104"/>
      <c r="M157" s="104"/>
      <c r="N157" s="104"/>
      <c r="O157" s="107">
        <v>7000.0</v>
      </c>
      <c r="P157" s="107">
        <v>1500.0</v>
      </c>
      <c r="Q157" s="107">
        <v>3000.0</v>
      </c>
      <c r="R157" s="148">
        <v>140000.0</v>
      </c>
      <c r="S157" s="109"/>
      <c r="T157" s="109"/>
      <c r="U157" s="109"/>
      <c r="V157" s="109"/>
      <c r="W157" s="110">
        <v>6000.0</v>
      </c>
      <c r="X157" s="110"/>
      <c r="Y157" s="110" t="s">
        <v>342</v>
      </c>
      <c r="Z157" s="110">
        <v>1000.0</v>
      </c>
      <c r="AA157" s="110">
        <v>500.0</v>
      </c>
      <c r="AB157" s="109"/>
      <c r="AC157" s="109"/>
      <c r="AD157" s="110" t="s">
        <v>878</v>
      </c>
      <c r="AE157" s="110">
        <v>1200.0</v>
      </c>
      <c r="AF157" s="110" t="s">
        <v>879</v>
      </c>
      <c r="AG157" s="110">
        <v>900.0</v>
      </c>
      <c r="AH157" s="133"/>
      <c r="AI157" s="133"/>
      <c r="AJ157" s="113"/>
      <c r="AK157" s="133"/>
      <c r="AL157" s="133"/>
      <c r="AM157" s="113"/>
      <c r="AN157" s="109"/>
      <c r="AO157" s="109"/>
      <c r="AP157" s="113"/>
      <c r="AQ157" s="133"/>
      <c r="AR157" s="133"/>
      <c r="AS157" s="113"/>
      <c r="AT157" s="234"/>
      <c r="AU157" s="234"/>
      <c r="AV157" s="234"/>
      <c r="AW157" s="234"/>
      <c r="AX157" s="234"/>
      <c r="AY157" s="188"/>
      <c r="AZ157" s="188"/>
      <c r="BA157" s="188"/>
      <c r="BB157" s="188"/>
      <c r="BC157" s="188"/>
      <c r="BD157" s="188"/>
      <c r="BE157" s="188"/>
      <c r="BF157" s="180"/>
      <c r="BG157" s="181"/>
      <c r="BH157" s="181"/>
      <c r="BI157" s="120">
        <v>20500.0</v>
      </c>
      <c r="BJ157" s="121">
        <f>Q157+R157+T157+V157+W157+Z157+AC157+AE157+AG157+AI157+AL157+AO157+AR157+BI157+BG157</f>
        <v>172600</v>
      </c>
      <c r="BK157" s="122">
        <v>30000.0</v>
      </c>
      <c r="BL157" s="240">
        <v>160000.0</v>
      </c>
      <c r="BM157" s="124">
        <f t="shared" si="6"/>
        <v>153000</v>
      </c>
      <c r="BN157" s="125" t="s">
        <v>47</v>
      </c>
      <c r="BO157" s="126">
        <f t="shared" si="46"/>
        <v>190000</v>
      </c>
      <c r="BP157" s="109"/>
      <c r="BQ157" s="127" t="str">
        <f t="shared" si="73"/>
        <v/>
      </c>
      <c r="BR157" s="125"/>
      <c r="BS157" s="126">
        <f t="shared" si="60"/>
        <v>190000</v>
      </c>
      <c r="BT157" s="128" t="str">
        <f t="shared" si="10"/>
        <v/>
      </c>
      <c r="BU157" s="125" t="s">
        <v>59</v>
      </c>
      <c r="BV157" s="129">
        <f t="shared" si="11"/>
        <v>190000</v>
      </c>
      <c r="BW157" s="235"/>
      <c r="BX157" s="131">
        <f t="shared" si="12"/>
        <v>0</v>
      </c>
      <c r="BY157" s="131">
        <f t="shared" si="13"/>
        <v>0</v>
      </c>
      <c r="BZ157" s="131" t="str">
        <f t="shared" si="74"/>
        <v/>
      </c>
      <c r="CA157" s="132" t="str">
        <f t="shared" si="15"/>
        <v/>
      </c>
      <c r="CB157" s="109"/>
      <c r="CC157" s="109"/>
      <c r="CD157" s="109"/>
      <c r="CE157" s="109"/>
      <c r="CF157" s="133">
        <f t="shared" si="39"/>
        <v>190000</v>
      </c>
      <c r="CG157" s="133">
        <f t="shared" si="71"/>
        <v>17400</v>
      </c>
      <c r="CH157" s="119">
        <f t="shared" si="66"/>
        <v>-12600</v>
      </c>
      <c r="CI157" s="109"/>
      <c r="CJ157" s="109"/>
      <c r="CK157" s="109"/>
      <c r="CL157" s="183"/>
      <c r="CM157" s="182"/>
      <c r="CN157" s="135">
        <f t="shared" si="19"/>
        <v>153000</v>
      </c>
      <c r="CO157" s="135">
        <f t="shared" si="20"/>
        <v>100100</v>
      </c>
      <c r="CP157" s="136">
        <f t="shared" si="21"/>
        <v>52900</v>
      </c>
      <c r="CQ157" s="137">
        <v>43734.0</v>
      </c>
      <c r="CR157" s="138" t="s">
        <v>260</v>
      </c>
      <c r="CS157" s="138">
        <v>30.0</v>
      </c>
      <c r="CT157" s="140" t="s">
        <v>57</v>
      </c>
      <c r="CU157" s="140" t="s">
        <v>370</v>
      </c>
      <c r="CV157" s="302"/>
      <c r="CW157" s="302"/>
      <c r="CX157" s="302"/>
      <c r="CY157" s="302"/>
      <c r="CZ157" s="302"/>
      <c r="DA157" s="140">
        <v>160000.0</v>
      </c>
      <c r="DB157" s="226"/>
      <c r="DC157" s="140">
        <v>153000.0</v>
      </c>
      <c r="DD157" s="226"/>
      <c r="DE157" s="226"/>
      <c r="DF157" s="302"/>
      <c r="DG157" s="226"/>
      <c r="DH157" s="140">
        <v>500.0</v>
      </c>
      <c r="DI157" s="226"/>
      <c r="DJ157" s="226"/>
      <c r="DK157" s="302"/>
      <c r="DL157" s="302"/>
      <c r="DM157" s="302"/>
      <c r="DN157" s="302"/>
      <c r="DO157" s="141">
        <f t="shared" si="58"/>
        <v>-6500</v>
      </c>
      <c r="DP157" s="162"/>
      <c r="DQ157" s="238"/>
      <c r="DR157" s="228"/>
      <c r="DS157" s="228"/>
      <c r="DT157" s="228"/>
      <c r="DU157" s="228"/>
      <c r="DV157" s="228"/>
      <c r="DW157" s="228"/>
      <c r="DX157" s="228"/>
      <c r="DY157" s="228"/>
      <c r="DZ157" s="228"/>
      <c r="EA157" s="228"/>
      <c r="EB157" s="228"/>
      <c r="EC157" s="228"/>
      <c r="ED157" s="228"/>
      <c r="EE157" s="228"/>
      <c r="EF157" s="228"/>
      <c r="EG157" s="228"/>
      <c r="EH157" s="228"/>
      <c r="EI157" s="228"/>
      <c r="EJ157" s="228"/>
      <c r="EK157" s="228"/>
      <c r="EL157" s="228"/>
      <c r="EM157" s="228"/>
      <c r="EN157" s="228"/>
      <c r="EO157" s="257">
        <f t="shared" si="23"/>
        <v>0</v>
      </c>
      <c r="EP157" s="228"/>
      <c r="EQ157" s="192"/>
      <c r="ER157" s="161" t="s">
        <v>479</v>
      </c>
      <c r="ES157" s="161">
        <v>11.0</v>
      </c>
      <c r="ET157" s="161" t="s">
        <v>265</v>
      </c>
      <c r="EU157" s="161" t="s">
        <v>877</v>
      </c>
      <c r="EV157" s="303"/>
      <c r="EW157" s="303"/>
      <c r="EX157" s="303"/>
      <c r="EY157" s="303"/>
      <c r="EZ157" s="192"/>
      <c r="FA157" s="192"/>
      <c r="FB157" s="303"/>
      <c r="FC157" s="303"/>
      <c r="FD157" s="303"/>
      <c r="FE157" s="192"/>
      <c r="FF157" s="303"/>
      <c r="FG157" s="192"/>
      <c r="FH157" s="192"/>
      <c r="FI157" s="192"/>
      <c r="FJ157" s="192"/>
      <c r="FK157" s="192"/>
      <c r="FL157" s="192"/>
      <c r="FM157" s="192"/>
      <c r="FN157" s="192"/>
      <c r="FO157" s="303"/>
      <c r="FP157" s="303"/>
      <c r="FQ157" s="303"/>
      <c r="FR157" s="303"/>
    </row>
    <row r="158">
      <c r="A158" s="324" t="s">
        <v>387</v>
      </c>
      <c r="B158" s="311">
        <v>43735.0</v>
      </c>
      <c r="C158" s="103">
        <v>43743.0</v>
      </c>
      <c r="D158" s="33" t="s">
        <v>57</v>
      </c>
      <c r="E158" s="104">
        <f t="shared" si="1"/>
        <v>30</v>
      </c>
      <c r="F158" s="104">
        <f t="shared" si="67"/>
        <v>13</v>
      </c>
      <c r="G158" s="104" t="str">
        <f t="shared" si="68"/>
        <v>Surf</v>
      </c>
      <c r="H158" s="104" t="str">
        <f t="shared" si="69"/>
        <v>Asif</v>
      </c>
      <c r="I158" s="105" t="s">
        <v>254</v>
      </c>
      <c r="J158" s="106">
        <v>530.0</v>
      </c>
      <c r="K158" s="106">
        <v>53000.0</v>
      </c>
      <c r="L158" s="104"/>
      <c r="M158" s="104"/>
      <c r="N158" s="104"/>
      <c r="O158" s="107">
        <v>7000.0</v>
      </c>
      <c r="P158" s="107">
        <v>1500.0</v>
      </c>
      <c r="Q158" s="107">
        <v>3000.0</v>
      </c>
      <c r="R158" s="148">
        <v>130000.0</v>
      </c>
      <c r="S158" s="109"/>
      <c r="T158" s="109"/>
      <c r="U158" s="109"/>
      <c r="V158" s="109"/>
      <c r="W158" s="110">
        <v>7000.0</v>
      </c>
      <c r="X158" s="109"/>
      <c r="Y158" s="110" t="s">
        <v>342</v>
      </c>
      <c r="Z158" s="110">
        <v>1000.0</v>
      </c>
      <c r="AA158" s="110">
        <v>500.0</v>
      </c>
      <c r="AB158" s="109"/>
      <c r="AC158" s="109"/>
      <c r="AD158" s="110" t="s">
        <v>323</v>
      </c>
      <c r="AE158" s="110">
        <v>500.0</v>
      </c>
      <c r="AF158" s="110" t="s">
        <v>794</v>
      </c>
      <c r="AG158" s="110">
        <v>350.0</v>
      </c>
      <c r="AH158" s="133"/>
      <c r="AI158" s="133"/>
      <c r="AJ158" s="113"/>
      <c r="AK158" s="197" t="s">
        <v>880</v>
      </c>
      <c r="AL158" s="197">
        <v>1200.0</v>
      </c>
      <c r="AM158" s="113"/>
      <c r="AN158" s="109"/>
      <c r="AO158" s="109"/>
      <c r="AP158" s="113"/>
      <c r="AQ158" s="197" t="s">
        <v>881</v>
      </c>
      <c r="AR158" s="133"/>
      <c r="AS158" s="160">
        <v>34000.0</v>
      </c>
      <c r="AT158" s="234"/>
      <c r="AU158" s="234"/>
      <c r="AV158" s="234"/>
      <c r="AW158" s="234"/>
      <c r="AX158" s="234"/>
      <c r="AY158" s="188"/>
      <c r="AZ158" s="188"/>
      <c r="BA158" s="188"/>
      <c r="BB158" s="188"/>
      <c r="BC158" s="188"/>
      <c r="BD158" s="188"/>
      <c r="BE158" s="188"/>
      <c r="BF158" s="180"/>
      <c r="BG158" s="181"/>
      <c r="BH158" s="181"/>
      <c r="BI158" s="120">
        <v>21450.0</v>
      </c>
      <c r="BJ158" s="121">
        <f>Q158+R158+T158+V158+W158+Z158+AC158+AE158+AG158+AI158+AL158+AO158+AR158+BI158+U158+S158</f>
        <v>164500</v>
      </c>
      <c r="BK158" s="122">
        <v>30000.0</v>
      </c>
      <c r="BL158" s="240">
        <v>155000.0</v>
      </c>
      <c r="BM158" s="124">
        <f t="shared" si="6"/>
        <v>145000</v>
      </c>
      <c r="BN158" s="125" t="s">
        <v>47</v>
      </c>
      <c r="BO158" s="126">
        <f t="shared" si="46"/>
        <v>185000</v>
      </c>
      <c r="BP158" s="109"/>
      <c r="BQ158" s="127" t="str">
        <f t="shared" si="73"/>
        <v/>
      </c>
      <c r="BR158" s="125"/>
      <c r="BS158" s="126">
        <f t="shared" si="60"/>
        <v>185000</v>
      </c>
      <c r="BT158" s="128">
        <f t="shared" si="10"/>
        <v>23000</v>
      </c>
      <c r="BU158" s="125" t="s">
        <v>59</v>
      </c>
      <c r="BV158" s="129">
        <f t="shared" si="11"/>
        <v>185000</v>
      </c>
      <c r="BW158" s="235"/>
      <c r="BX158" s="131">
        <f t="shared" si="12"/>
        <v>0</v>
      </c>
      <c r="BY158" s="131">
        <f t="shared" si="13"/>
        <v>0</v>
      </c>
      <c r="BZ158" s="131" t="str">
        <f t="shared" si="74"/>
        <v/>
      </c>
      <c r="CA158" s="132" t="str">
        <f t="shared" si="15"/>
        <v/>
      </c>
      <c r="CB158" s="109"/>
      <c r="CC158" s="109"/>
      <c r="CD158" s="109"/>
      <c r="CE158" s="109"/>
      <c r="CF158" s="133">
        <f t="shared" si="39"/>
        <v>185000</v>
      </c>
      <c r="CG158" s="133">
        <f t="shared" si="71"/>
        <v>20500</v>
      </c>
      <c r="CH158" s="119">
        <f t="shared" si="66"/>
        <v>-9500</v>
      </c>
      <c r="CI158" s="110">
        <v>23000.0</v>
      </c>
      <c r="CJ158" s="109"/>
      <c r="CK158" s="109"/>
      <c r="CL158" s="183"/>
      <c r="CM158" s="182"/>
      <c r="CN158" s="135">
        <f t="shared" si="19"/>
        <v>168000</v>
      </c>
      <c r="CO158" s="135">
        <f t="shared" si="20"/>
        <v>129500</v>
      </c>
      <c r="CP158" s="136">
        <f t="shared" si="21"/>
        <v>38500</v>
      </c>
      <c r="CQ158" s="137">
        <v>43735.0</v>
      </c>
      <c r="CR158" s="325" t="s">
        <v>260</v>
      </c>
      <c r="CS158" s="325">
        <v>30.0</v>
      </c>
      <c r="CT158" s="301" t="s">
        <v>57</v>
      </c>
      <c r="CU158" s="291" t="s">
        <v>435</v>
      </c>
      <c r="CV158" s="302"/>
      <c r="CW158" s="302"/>
      <c r="CX158" s="302"/>
      <c r="CY158" s="302"/>
      <c r="CZ158" s="302"/>
      <c r="DA158" s="301">
        <v>155000.0</v>
      </c>
      <c r="DB158" s="226"/>
      <c r="DC158" s="140">
        <v>145000.0</v>
      </c>
      <c r="DD158" s="226"/>
      <c r="DE158" s="140">
        <v>9500.0</v>
      </c>
      <c r="DF158" s="302"/>
      <c r="DG158" s="226"/>
      <c r="DH158" s="140">
        <v>500.0</v>
      </c>
      <c r="DI158" s="226"/>
      <c r="DJ158" s="226"/>
      <c r="DK158" s="302"/>
      <c r="DL158" s="302"/>
      <c r="DM158" s="302"/>
      <c r="DN158" s="302"/>
      <c r="DO158" s="141">
        <f t="shared" si="58"/>
        <v>0</v>
      </c>
      <c r="DP158" s="155">
        <v>43718.0</v>
      </c>
      <c r="DQ158" s="238"/>
      <c r="DR158" s="228"/>
      <c r="DS158" s="228"/>
      <c r="DT158" s="228"/>
      <c r="DU158" s="228"/>
      <c r="DV158" s="228"/>
      <c r="DW158" s="228"/>
      <c r="DX158" s="228"/>
      <c r="DY158" s="228"/>
      <c r="DZ158" s="228"/>
      <c r="EA158" s="228"/>
      <c r="EB158" s="228"/>
      <c r="EC158" s="228"/>
      <c r="ED158" s="228"/>
      <c r="EE158" s="228"/>
      <c r="EF158" s="228"/>
      <c r="EG158" s="228"/>
      <c r="EH158" s="228"/>
      <c r="EI158" s="228"/>
      <c r="EJ158" s="228"/>
      <c r="EK158" s="228"/>
      <c r="EL158" s="228"/>
      <c r="EM158" s="228"/>
      <c r="EN158" s="228"/>
      <c r="EO158" s="257">
        <f t="shared" si="23"/>
        <v>0</v>
      </c>
      <c r="EP158" s="228"/>
      <c r="EQ158" s="192"/>
      <c r="ER158" s="161" t="s">
        <v>712</v>
      </c>
      <c r="ES158" s="161">
        <v>13.0</v>
      </c>
      <c r="ET158" s="161" t="s">
        <v>265</v>
      </c>
      <c r="EU158" s="161" t="s">
        <v>315</v>
      </c>
      <c r="EV158" s="303"/>
      <c r="EW158" s="303"/>
      <c r="EX158" s="303"/>
      <c r="EY158" s="303"/>
      <c r="EZ158" s="192"/>
      <c r="FA158" s="161">
        <v>23000.0</v>
      </c>
      <c r="FB158" s="303"/>
      <c r="FC158" s="303"/>
      <c r="FD158" s="303"/>
      <c r="FE158" s="192"/>
      <c r="FF158" s="303"/>
      <c r="FG158" s="161" t="s">
        <v>0</v>
      </c>
      <c r="FH158" s="192"/>
      <c r="FI158" s="192"/>
      <c r="FJ158" s="192"/>
      <c r="FK158" s="192"/>
      <c r="FL158" s="192"/>
      <c r="FM158" s="192"/>
      <c r="FN158" s="192"/>
      <c r="FO158" s="303"/>
      <c r="FP158" s="303"/>
      <c r="FQ158" s="303"/>
      <c r="FR158" s="303"/>
    </row>
    <row r="159" ht="24.0" customHeight="1">
      <c r="A159" s="324" t="s">
        <v>39</v>
      </c>
      <c r="B159" s="311">
        <v>43735.0</v>
      </c>
      <c r="C159" s="103">
        <v>43742.0</v>
      </c>
      <c r="D159" s="33" t="s">
        <v>57</v>
      </c>
      <c r="E159" s="104">
        <f t="shared" si="1"/>
        <v>25</v>
      </c>
      <c r="F159" s="104">
        <f t="shared" si="67"/>
        <v>18</v>
      </c>
      <c r="G159" s="104" t="str">
        <f t="shared" si="68"/>
        <v>Crockery</v>
      </c>
      <c r="H159" s="104" t="str">
        <f t="shared" si="69"/>
        <v/>
      </c>
      <c r="I159" s="105" t="s">
        <v>254</v>
      </c>
      <c r="J159" s="106">
        <v>566.0</v>
      </c>
      <c r="K159" s="106">
        <v>56600.0</v>
      </c>
      <c r="L159" s="19" t="s">
        <v>13</v>
      </c>
      <c r="M159" s="19">
        <v>50.0</v>
      </c>
      <c r="N159" s="19">
        <v>6560.0</v>
      </c>
      <c r="O159" s="107">
        <v>7000.0</v>
      </c>
      <c r="P159" s="107">
        <v>1500.0</v>
      </c>
      <c r="Q159" s="107">
        <v>3000.0</v>
      </c>
      <c r="R159" s="241"/>
      <c r="S159" s="109"/>
      <c r="T159" s="109"/>
      <c r="U159" s="110">
        <v>1000.0</v>
      </c>
      <c r="V159" s="110">
        <v>2000.0</v>
      </c>
      <c r="W159" s="110">
        <v>6100.0</v>
      </c>
      <c r="X159" s="109"/>
      <c r="Y159" s="110" t="s">
        <v>342</v>
      </c>
      <c r="Z159" s="110">
        <v>1000.0</v>
      </c>
      <c r="AA159" s="110">
        <v>500.0</v>
      </c>
      <c r="AB159" s="109"/>
      <c r="AC159" s="109"/>
      <c r="AD159" s="110" t="s">
        <v>784</v>
      </c>
      <c r="AE159" s="110">
        <v>1100.0</v>
      </c>
      <c r="AF159" s="109"/>
      <c r="AG159" s="109"/>
      <c r="AH159" s="133"/>
      <c r="AI159" s="133"/>
      <c r="AJ159" s="113"/>
      <c r="AK159" s="133"/>
      <c r="AL159" s="133"/>
      <c r="AM159" s="113"/>
      <c r="AN159" s="109"/>
      <c r="AO159" s="109"/>
      <c r="AP159" s="113"/>
      <c r="AQ159" s="133"/>
      <c r="AR159" s="133"/>
      <c r="AS159" s="113"/>
      <c r="AT159" s="234"/>
      <c r="AU159" s="234"/>
      <c r="AV159" s="234"/>
      <c r="AW159" s="234"/>
      <c r="AX159" s="234"/>
      <c r="AY159" s="188"/>
      <c r="AZ159" s="245" t="s">
        <v>882</v>
      </c>
      <c r="BA159" s="245">
        <v>245000.0</v>
      </c>
      <c r="BB159" s="188"/>
      <c r="BC159" s="188"/>
      <c r="BD159" s="188"/>
      <c r="BE159" s="188"/>
      <c r="BF159" s="180"/>
      <c r="BG159" s="181"/>
      <c r="BH159" s="181"/>
      <c r="BI159" s="120">
        <v>19500.0</v>
      </c>
      <c r="BJ159" s="121">
        <f>Q159+R159+T159+V159+W159+Z159+AC159+AE159+AG159+AI159+AL159+AO159+AR159+BI159+X159+U159+S159</f>
        <v>33700</v>
      </c>
      <c r="BK159" s="122">
        <v>30000.0</v>
      </c>
      <c r="BL159" s="240">
        <v>148000.0</v>
      </c>
      <c r="BM159" s="124">
        <f t="shared" si="6"/>
        <v>138000</v>
      </c>
      <c r="BN159" s="125" t="s">
        <v>47</v>
      </c>
      <c r="BO159" s="126">
        <f t="shared" si="46"/>
        <v>178000</v>
      </c>
      <c r="BP159" s="109"/>
      <c r="BQ159" s="127" t="str">
        <f t="shared" si="73"/>
        <v/>
      </c>
      <c r="BR159" s="125"/>
      <c r="BS159" s="126">
        <f t="shared" si="60"/>
        <v>178000</v>
      </c>
      <c r="BT159" s="128">
        <f t="shared" si="10"/>
        <v>32000</v>
      </c>
      <c r="BU159" s="125" t="s">
        <v>47</v>
      </c>
      <c r="BV159" s="129">
        <f t="shared" si="11"/>
        <v>210000</v>
      </c>
      <c r="BW159" s="235"/>
      <c r="BX159" s="131">
        <f t="shared" si="12"/>
        <v>0</v>
      </c>
      <c r="BY159" s="131">
        <f t="shared" si="13"/>
        <v>0</v>
      </c>
      <c r="BZ159" s="131" t="str">
        <f t="shared" si="74"/>
        <v/>
      </c>
      <c r="CA159" s="132" t="str">
        <f t="shared" si="15"/>
        <v/>
      </c>
      <c r="CB159" s="109"/>
      <c r="CC159" s="109"/>
      <c r="CD159" s="109"/>
      <c r="CE159" s="109"/>
      <c r="CF159" s="133">
        <f t="shared" si="39"/>
        <v>210000</v>
      </c>
      <c r="CG159" s="133">
        <f t="shared" si="71"/>
        <v>176300</v>
      </c>
      <c r="CH159" s="119">
        <f t="shared" si="66"/>
        <v>146300</v>
      </c>
      <c r="CI159" s="109"/>
      <c r="CJ159" s="109"/>
      <c r="CK159" s="109"/>
      <c r="CL159" s="183"/>
      <c r="CM159" s="182"/>
      <c r="CN159" s="135">
        <f t="shared" si="19"/>
        <v>170000</v>
      </c>
      <c r="CO159" s="135">
        <f t="shared" si="20"/>
        <v>348860</v>
      </c>
      <c r="CP159" s="136">
        <f t="shared" si="21"/>
        <v>-178860</v>
      </c>
      <c r="CQ159" s="137">
        <v>43735.0</v>
      </c>
      <c r="CR159" s="325" t="s">
        <v>260</v>
      </c>
      <c r="CS159" s="325">
        <v>25.0</v>
      </c>
      <c r="CT159" s="301" t="s">
        <v>57</v>
      </c>
      <c r="CU159" s="154" t="s">
        <v>313</v>
      </c>
      <c r="CV159" s="302"/>
      <c r="CW159" s="302"/>
      <c r="CX159" s="302"/>
      <c r="CY159" s="302"/>
      <c r="CZ159" s="302"/>
      <c r="DA159" s="301">
        <v>148000.0</v>
      </c>
      <c r="DB159" s="226"/>
      <c r="DC159" s="140">
        <v>138000.0</v>
      </c>
      <c r="DD159" s="226"/>
      <c r="DE159" s="226"/>
      <c r="DF159" s="302"/>
      <c r="DG159" s="140">
        <v>1000.0</v>
      </c>
      <c r="DH159" s="140">
        <v>500.0</v>
      </c>
      <c r="DI159" s="226"/>
      <c r="DJ159" s="226"/>
      <c r="DK159" s="302"/>
      <c r="DL159" s="302"/>
      <c r="DM159" s="302"/>
      <c r="DN159" s="302"/>
      <c r="DO159" s="141">
        <f t="shared" si="58"/>
        <v>-8500</v>
      </c>
      <c r="DP159" s="162"/>
      <c r="DQ159" s="238"/>
      <c r="DR159" s="228"/>
      <c r="DS159" s="228"/>
      <c r="DT159" s="228"/>
      <c r="DU159" s="228"/>
      <c r="DV159" s="228"/>
      <c r="DW159" s="228"/>
      <c r="DX159" s="228"/>
      <c r="DY159" s="228"/>
      <c r="DZ159" s="228"/>
      <c r="EA159" s="228"/>
      <c r="EB159" s="228"/>
      <c r="EC159" s="228"/>
      <c r="ED159" s="228"/>
      <c r="EE159" s="228"/>
      <c r="EF159" s="228"/>
      <c r="EG159" s="228"/>
      <c r="EH159" s="228"/>
      <c r="EI159" s="228"/>
      <c r="EJ159" s="228"/>
      <c r="EK159" s="228"/>
      <c r="EL159" s="228"/>
      <c r="EM159" s="228"/>
      <c r="EN159" s="228"/>
      <c r="EO159" s="257">
        <f t="shared" si="23"/>
        <v>0</v>
      </c>
      <c r="EP159" s="228"/>
      <c r="EQ159" s="192"/>
      <c r="ER159" s="161" t="s">
        <v>271</v>
      </c>
      <c r="ES159" s="161">
        <v>18.0</v>
      </c>
      <c r="ET159" s="161" t="s">
        <v>265</v>
      </c>
      <c r="EU159" s="192"/>
      <c r="EV159" s="303"/>
      <c r="EW159" s="303"/>
      <c r="EX159" s="303"/>
      <c r="EY159" s="303"/>
      <c r="EZ159" s="161">
        <v>32000.0</v>
      </c>
      <c r="FA159" s="161">
        <v>32000.0</v>
      </c>
      <c r="FB159" s="303"/>
      <c r="FC159" s="303"/>
      <c r="FD159" s="303"/>
      <c r="FE159" s="192"/>
      <c r="FF159" s="303"/>
      <c r="FG159" s="192"/>
      <c r="FH159" s="192"/>
      <c r="FI159" s="192"/>
      <c r="FJ159" s="192"/>
      <c r="FK159" s="192"/>
      <c r="FL159" s="192"/>
      <c r="FM159" s="192"/>
      <c r="FN159" s="192"/>
      <c r="FO159" s="303"/>
      <c r="FP159" s="303"/>
      <c r="FQ159" s="303"/>
      <c r="FR159" s="303"/>
    </row>
    <row r="160">
      <c r="A160" s="324" t="s">
        <v>31</v>
      </c>
      <c r="B160" s="290">
        <v>43735.0</v>
      </c>
      <c r="C160" s="317">
        <v>43740.0</v>
      </c>
      <c r="D160" s="318" t="s">
        <v>68</v>
      </c>
      <c r="E160" s="315">
        <f t="shared" si="1"/>
        <v>23</v>
      </c>
      <c r="F160" s="104" t="str">
        <f t="shared" si="67"/>
        <v/>
      </c>
      <c r="G160" s="104" t="str">
        <f t="shared" si="68"/>
        <v/>
      </c>
      <c r="H160" s="104" t="str">
        <f t="shared" si="69"/>
        <v/>
      </c>
      <c r="I160" s="105" t="s">
        <v>380</v>
      </c>
      <c r="J160" s="106">
        <v>444.0</v>
      </c>
      <c r="K160" s="106">
        <v>48800.0</v>
      </c>
      <c r="L160" s="19" t="s">
        <v>13</v>
      </c>
      <c r="M160" s="19">
        <v>50.0</v>
      </c>
      <c r="N160" s="19">
        <v>6560.0</v>
      </c>
      <c r="O160" s="107">
        <v>7000.0</v>
      </c>
      <c r="P160" s="107">
        <v>1500.0</v>
      </c>
      <c r="Q160" s="107">
        <v>3000.0</v>
      </c>
      <c r="R160" s="241"/>
      <c r="S160" s="109"/>
      <c r="T160" s="109"/>
      <c r="U160" s="109"/>
      <c r="V160" s="110">
        <v>2450.0</v>
      </c>
      <c r="W160" s="110">
        <v>1150.0</v>
      </c>
      <c r="X160" s="109"/>
      <c r="Y160" s="109"/>
      <c r="Z160" s="109"/>
      <c r="AA160" s="109"/>
      <c r="AB160" s="110" t="s">
        <v>883</v>
      </c>
      <c r="AC160" s="110">
        <v>48800.0</v>
      </c>
      <c r="AD160" s="110" t="s">
        <v>323</v>
      </c>
      <c r="AE160" s="110">
        <v>500.0</v>
      </c>
      <c r="AF160" s="109"/>
      <c r="AG160" s="109"/>
      <c r="AH160" s="197" t="s">
        <v>884</v>
      </c>
      <c r="AI160" s="197">
        <v>28000.0</v>
      </c>
      <c r="AJ160" s="113"/>
      <c r="AK160" s="133"/>
      <c r="AL160" s="133"/>
      <c r="AM160" s="113"/>
      <c r="AN160" s="109"/>
      <c r="AO160" s="109"/>
      <c r="AP160" s="113"/>
      <c r="AQ160" s="314" t="s">
        <v>885</v>
      </c>
      <c r="AR160" s="133"/>
      <c r="AS160" s="160">
        <v>4000.0</v>
      </c>
      <c r="AT160" s="234"/>
      <c r="AU160" s="234"/>
      <c r="AV160" s="234"/>
      <c r="AW160" s="234"/>
      <c r="AX160" s="234"/>
      <c r="AY160" s="188"/>
      <c r="AZ160" s="188"/>
      <c r="BA160" s="188"/>
      <c r="BB160" s="188"/>
      <c r="BC160" s="188"/>
      <c r="BD160" s="188"/>
      <c r="BE160" s="188"/>
      <c r="BF160" s="180"/>
      <c r="BG160" s="181"/>
      <c r="BH160" s="181"/>
      <c r="BI160" s="120">
        <v>15600.0</v>
      </c>
      <c r="BJ160" s="121">
        <f t="shared" ref="BJ160:BJ161" si="78">Q160+R160+T160+V160+W160+Z160+AC160+AE160+AG160+AI160+AL160+AO160+AR160+BI160+U160+S160</f>
        <v>99500</v>
      </c>
      <c r="BK160" s="122">
        <v>30000.0</v>
      </c>
      <c r="BL160" s="240">
        <v>120000.0</v>
      </c>
      <c r="BM160" s="124">
        <f t="shared" si="6"/>
        <v>149000</v>
      </c>
      <c r="BN160" s="125" t="s">
        <v>47</v>
      </c>
      <c r="BO160" s="126">
        <f t="shared" si="46"/>
        <v>150000</v>
      </c>
      <c r="BP160" s="110">
        <v>0.0</v>
      </c>
      <c r="BQ160" s="127" t="str">
        <f t="shared" si="73"/>
        <v/>
      </c>
      <c r="BR160" s="125"/>
      <c r="BS160" s="126">
        <f t="shared" si="60"/>
        <v>150000</v>
      </c>
      <c r="BT160" s="326">
        <v>0.0</v>
      </c>
      <c r="BU160" s="125"/>
      <c r="BV160" s="129">
        <f t="shared" si="11"/>
        <v>150000</v>
      </c>
      <c r="BW160" s="235"/>
      <c r="BX160" s="131">
        <f t="shared" si="12"/>
        <v>0</v>
      </c>
      <c r="BY160" s="131">
        <f t="shared" si="13"/>
        <v>0</v>
      </c>
      <c r="BZ160" s="131" t="str">
        <f t="shared" si="74"/>
        <v/>
      </c>
      <c r="CA160" s="132" t="str">
        <f t="shared" si="15"/>
        <v/>
      </c>
      <c r="CB160" s="110" t="s">
        <v>886</v>
      </c>
      <c r="CC160" s="110">
        <v>50000.0</v>
      </c>
      <c r="CD160" s="109"/>
      <c r="CE160" s="109"/>
      <c r="CF160" s="133">
        <f t="shared" si="39"/>
        <v>200000</v>
      </c>
      <c r="CG160" s="133">
        <f t="shared" si="71"/>
        <v>100500</v>
      </c>
      <c r="CH160" s="119">
        <f t="shared" si="66"/>
        <v>70500</v>
      </c>
      <c r="CI160" s="109"/>
      <c r="CJ160" s="109"/>
      <c r="CK160" s="109"/>
      <c r="CL160" s="183"/>
      <c r="CM160" s="182"/>
      <c r="CN160" s="135">
        <f t="shared" si="19"/>
        <v>149000</v>
      </c>
      <c r="CO160" s="135">
        <f t="shared" si="20"/>
        <v>118560</v>
      </c>
      <c r="CP160" s="136">
        <f t="shared" si="21"/>
        <v>30440</v>
      </c>
      <c r="CQ160" s="137">
        <v>43735.0</v>
      </c>
      <c r="CR160" s="325" t="s">
        <v>260</v>
      </c>
      <c r="CS160" s="325">
        <v>23.0</v>
      </c>
      <c r="CT160" s="301" t="s">
        <v>887</v>
      </c>
      <c r="CU160" s="291" t="s">
        <v>888</v>
      </c>
      <c r="CV160" s="302"/>
      <c r="CW160" s="302"/>
      <c r="CX160" s="302"/>
      <c r="CY160" s="302"/>
      <c r="CZ160" s="302"/>
      <c r="DA160" s="301">
        <v>120000.0</v>
      </c>
      <c r="DB160" s="226"/>
      <c r="DC160" s="140">
        <v>149000.0</v>
      </c>
      <c r="DD160" s="226"/>
      <c r="DE160" s="226"/>
      <c r="DF160" s="302"/>
      <c r="DG160" s="226"/>
      <c r="DH160" s="226"/>
      <c r="DI160" s="226"/>
      <c r="DJ160" s="226"/>
      <c r="DK160" s="302"/>
      <c r="DL160" s="302"/>
      <c r="DM160" s="302"/>
      <c r="DN160" s="302"/>
      <c r="DO160" s="141">
        <f t="shared" si="58"/>
        <v>29000</v>
      </c>
      <c r="DP160" s="162"/>
      <c r="DQ160" s="238"/>
      <c r="DR160" s="228"/>
      <c r="DS160" s="228"/>
      <c r="DT160" s="228"/>
      <c r="DU160" s="228"/>
      <c r="DV160" s="228"/>
      <c r="DW160" s="228"/>
      <c r="DX160" s="228"/>
      <c r="DY160" s="228"/>
      <c r="DZ160" s="228"/>
      <c r="EA160" s="228"/>
      <c r="EB160" s="228"/>
      <c r="EC160" s="228"/>
      <c r="ED160" s="228"/>
      <c r="EE160" s="228"/>
      <c r="EF160" s="228"/>
      <c r="EG160" s="228"/>
      <c r="EH160" s="228"/>
      <c r="EI160" s="228"/>
      <c r="EJ160" s="228"/>
      <c r="EK160" s="228"/>
      <c r="EL160" s="228"/>
      <c r="EM160" s="228"/>
      <c r="EN160" s="228"/>
      <c r="EO160" s="257">
        <f t="shared" si="23"/>
        <v>0</v>
      </c>
      <c r="EP160" s="228"/>
      <c r="EQ160" s="309">
        <v>43740.0</v>
      </c>
      <c r="ER160" s="192"/>
      <c r="ES160" s="192"/>
      <c r="ET160" s="161" t="s">
        <v>265</v>
      </c>
      <c r="EU160" s="192"/>
      <c r="EV160" s="303"/>
      <c r="EW160" s="303"/>
      <c r="EX160" s="303"/>
      <c r="EY160" s="303"/>
      <c r="EZ160" s="192"/>
      <c r="FA160" s="192"/>
      <c r="FB160" s="303"/>
      <c r="FC160" s="303"/>
      <c r="FD160" s="303"/>
      <c r="FE160" s="192"/>
      <c r="FF160" s="303"/>
      <c r="FG160" s="192"/>
      <c r="FH160" s="192"/>
      <c r="FI160" s="192"/>
      <c r="FJ160" s="192"/>
      <c r="FK160" s="192"/>
      <c r="FL160" s="192"/>
      <c r="FM160" s="192"/>
      <c r="FN160" s="192"/>
      <c r="FO160" s="303"/>
      <c r="FP160" s="303"/>
      <c r="FQ160" s="303"/>
      <c r="FR160" s="303"/>
    </row>
    <row r="161">
      <c r="A161" s="324" t="s">
        <v>41</v>
      </c>
      <c r="B161" s="317">
        <v>43734.0</v>
      </c>
      <c r="C161" s="319">
        <v>43743.0</v>
      </c>
      <c r="D161" s="318" t="s">
        <v>68</v>
      </c>
      <c r="E161" s="315">
        <f t="shared" si="1"/>
        <v>17</v>
      </c>
      <c r="F161" s="104">
        <f t="shared" si="67"/>
        <v>13</v>
      </c>
      <c r="G161" s="104" t="str">
        <f t="shared" si="68"/>
        <v>Milk</v>
      </c>
      <c r="H161" s="104" t="str">
        <f t="shared" si="69"/>
        <v>Mushtaq</v>
      </c>
      <c r="I161" s="105" t="s">
        <v>254</v>
      </c>
      <c r="J161" s="106">
        <v>605.0</v>
      </c>
      <c r="K161" s="106">
        <v>60500.0</v>
      </c>
      <c r="L161" s="19" t="s">
        <v>13</v>
      </c>
      <c r="M161" s="19">
        <v>50.0</v>
      </c>
      <c r="N161" s="19">
        <v>6560.0</v>
      </c>
      <c r="O161" s="107">
        <v>7000.0</v>
      </c>
      <c r="P161" s="107">
        <v>1500.0</v>
      </c>
      <c r="Q161" s="107">
        <v>3000.0</v>
      </c>
      <c r="R161" s="241"/>
      <c r="S161" s="109"/>
      <c r="T161" s="109"/>
      <c r="U161" s="109"/>
      <c r="V161" s="109"/>
      <c r="W161" s="110">
        <v>2500.0</v>
      </c>
      <c r="X161" s="109"/>
      <c r="Y161" s="109"/>
      <c r="Z161" s="109"/>
      <c r="AA161" s="109"/>
      <c r="AB161" s="109"/>
      <c r="AC161" s="109"/>
      <c r="AD161" s="110" t="s">
        <v>889</v>
      </c>
      <c r="AE161" s="110">
        <v>660.0</v>
      </c>
      <c r="AF161" s="110" t="s">
        <v>890</v>
      </c>
      <c r="AG161" s="110">
        <v>6100.0</v>
      </c>
      <c r="AH161" s="133"/>
      <c r="AI161" s="133"/>
      <c r="AJ161" s="113"/>
      <c r="AK161" s="133"/>
      <c r="AL161" s="133"/>
      <c r="AM161" s="113"/>
      <c r="AN161" s="109"/>
      <c r="AO161" s="109"/>
      <c r="AP161" s="113"/>
      <c r="AQ161" s="133"/>
      <c r="AR161" s="133"/>
      <c r="AS161" s="113"/>
      <c r="AT161" s="234"/>
      <c r="AU161" s="234"/>
      <c r="AV161" s="234"/>
      <c r="AW161" s="234"/>
      <c r="AX161" s="234"/>
      <c r="AY161" s="188"/>
      <c r="AZ161" s="188"/>
      <c r="BA161" s="188"/>
      <c r="BB161" s="188"/>
      <c r="BC161" s="188"/>
      <c r="BD161" s="188"/>
      <c r="BE161" s="188"/>
      <c r="BF161" s="180"/>
      <c r="BG161" s="181"/>
      <c r="BH161" s="181"/>
      <c r="BI161" s="120">
        <v>20240.0</v>
      </c>
      <c r="BJ161" s="121">
        <f t="shared" si="78"/>
        <v>32500</v>
      </c>
      <c r="BK161" s="122">
        <v>30000.0</v>
      </c>
      <c r="BL161" s="235"/>
      <c r="BM161" s="124">
        <f t="shared" si="6"/>
        <v>93000</v>
      </c>
      <c r="BN161" s="125" t="s">
        <v>59</v>
      </c>
      <c r="BO161" s="126">
        <f t="shared" si="46"/>
        <v>30000</v>
      </c>
      <c r="BP161" s="109"/>
      <c r="BQ161" s="127" t="str">
        <f t="shared" si="73"/>
        <v/>
      </c>
      <c r="BR161" s="125"/>
      <c r="BS161" s="126">
        <f t="shared" si="60"/>
        <v>30000</v>
      </c>
      <c r="BT161" s="128">
        <f t="shared" ref="BT161:BT259" si="79">FA161</f>
        <v>24000</v>
      </c>
      <c r="BU161" s="125" t="s">
        <v>59</v>
      </c>
      <c r="BV161" s="129">
        <f t="shared" si="11"/>
        <v>30000</v>
      </c>
      <c r="BW161" s="240">
        <v>10000.0</v>
      </c>
      <c r="BX161" s="131">
        <f t="shared" si="12"/>
        <v>2500</v>
      </c>
      <c r="BY161" s="131">
        <f t="shared" si="13"/>
        <v>0</v>
      </c>
      <c r="BZ161" s="131" t="str">
        <f t="shared" si="74"/>
        <v/>
      </c>
      <c r="CA161" s="132" t="str">
        <f t="shared" si="15"/>
        <v/>
      </c>
      <c r="CB161" s="109"/>
      <c r="CC161" s="109"/>
      <c r="CD161" s="109"/>
      <c r="CE161" s="109"/>
      <c r="CF161" s="133">
        <f t="shared" si="39"/>
        <v>40000</v>
      </c>
      <c r="CG161" s="133">
        <f t="shared" si="71"/>
        <v>7500</v>
      </c>
      <c r="CH161" s="119">
        <f t="shared" si="66"/>
        <v>-22500</v>
      </c>
      <c r="CI161" s="109"/>
      <c r="CJ161" s="109"/>
      <c r="CK161" s="109"/>
      <c r="CL161" s="183"/>
      <c r="CM161" s="182"/>
      <c r="CN161" s="135">
        <f t="shared" si="19"/>
        <v>119500</v>
      </c>
      <c r="CO161" s="135">
        <f t="shared" si="20"/>
        <v>108060</v>
      </c>
      <c r="CP161" s="136">
        <f t="shared" si="21"/>
        <v>11440</v>
      </c>
      <c r="CQ161" s="137">
        <v>43735.0</v>
      </c>
      <c r="CR161" s="325" t="s">
        <v>260</v>
      </c>
      <c r="CS161" s="325">
        <v>17.0</v>
      </c>
      <c r="CT161" s="301" t="s">
        <v>891</v>
      </c>
      <c r="CU161" s="291" t="s">
        <v>420</v>
      </c>
      <c r="CV161" s="302"/>
      <c r="CW161" s="302"/>
      <c r="CX161" s="302"/>
      <c r="CY161" s="302"/>
      <c r="CZ161" s="302"/>
      <c r="DA161" s="302"/>
      <c r="DB161" s="226"/>
      <c r="DC161" s="140">
        <v>93000.0</v>
      </c>
      <c r="DD161" s="226"/>
      <c r="DE161" s="226"/>
      <c r="DF161" s="302"/>
      <c r="DG161" s="226"/>
      <c r="DH161" s="226"/>
      <c r="DI161" s="226"/>
      <c r="DJ161" s="226"/>
      <c r="DK161" s="302"/>
      <c r="DL161" s="302"/>
      <c r="DM161" s="302"/>
      <c r="DN161" s="302"/>
      <c r="DO161" s="141">
        <f t="shared" si="58"/>
        <v>93000</v>
      </c>
      <c r="DP161" s="162"/>
      <c r="DQ161" s="238"/>
      <c r="DR161" s="228"/>
      <c r="DS161" s="228"/>
      <c r="DT161" s="228"/>
      <c r="DU161" s="228"/>
      <c r="DV161" s="228"/>
      <c r="DW161" s="228"/>
      <c r="DX161" s="228"/>
      <c r="DY161" s="228"/>
      <c r="DZ161" s="228"/>
      <c r="EA161" s="228"/>
      <c r="EB161" s="228"/>
      <c r="EC161" s="228"/>
      <c r="ED161" s="228"/>
      <c r="EE161" s="228"/>
      <c r="EF161" s="228"/>
      <c r="EG161" s="228"/>
      <c r="EH161" s="228"/>
      <c r="EI161" s="228"/>
      <c r="EJ161" s="228"/>
      <c r="EK161" s="228"/>
      <c r="EL161" s="228"/>
      <c r="EM161" s="228"/>
      <c r="EN161" s="228"/>
      <c r="EO161" s="257">
        <f t="shared" si="23"/>
        <v>0</v>
      </c>
      <c r="EP161" s="228"/>
      <c r="EQ161" s="307">
        <v>43743.0</v>
      </c>
      <c r="ER161" s="161" t="s">
        <v>264</v>
      </c>
      <c r="ES161" s="161">
        <v>13.0</v>
      </c>
      <c r="ET161" s="161" t="s">
        <v>265</v>
      </c>
      <c r="EU161" s="161" t="s">
        <v>266</v>
      </c>
      <c r="EV161" s="303"/>
      <c r="EW161" s="303"/>
      <c r="EX161" s="303"/>
      <c r="EY161" s="303"/>
      <c r="EZ161" s="192"/>
      <c r="FA161" s="161">
        <v>24000.0</v>
      </c>
      <c r="FB161" s="303"/>
      <c r="FC161" s="303"/>
      <c r="FD161" s="303"/>
      <c r="FE161" s="192"/>
      <c r="FF161" s="303"/>
      <c r="FG161" s="192"/>
      <c r="FH161" s="192"/>
      <c r="FI161" s="192"/>
      <c r="FJ161" s="161">
        <v>2500.0</v>
      </c>
      <c r="FK161" s="192"/>
      <c r="FL161" s="192"/>
      <c r="FM161" s="192"/>
      <c r="FN161" s="192"/>
      <c r="FO161" s="303"/>
      <c r="FP161" s="303"/>
      <c r="FQ161" s="303"/>
      <c r="FR161" s="303"/>
    </row>
    <row r="162">
      <c r="A162" s="324" t="s">
        <v>316</v>
      </c>
      <c r="B162" s="317">
        <v>43735.0</v>
      </c>
      <c r="C162" s="319">
        <v>43742.0</v>
      </c>
      <c r="D162" s="318" t="s">
        <v>57</v>
      </c>
      <c r="E162" s="315">
        <f t="shared" si="1"/>
        <v>30</v>
      </c>
      <c r="F162" s="104">
        <f t="shared" si="67"/>
        <v>18</v>
      </c>
      <c r="G162" s="104" t="str">
        <f t="shared" si="68"/>
        <v>Crockery</v>
      </c>
      <c r="H162" s="104" t="str">
        <f t="shared" si="69"/>
        <v/>
      </c>
      <c r="I162" s="105" t="s">
        <v>380</v>
      </c>
      <c r="J162" s="106">
        <v>538.0</v>
      </c>
      <c r="K162" s="106">
        <v>59180.0</v>
      </c>
      <c r="L162" s="104"/>
      <c r="M162" s="104"/>
      <c r="N162" s="104"/>
      <c r="O162" s="107">
        <v>7000.0</v>
      </c>
      <c r="P162" s="107">
        <v>1500.0</v>
      </c>
      <c r="Q162" s="107">
        <v>3000.0</v>
      </c>
      <c r="R162" s="108">
        <v>50000.0</v>
      </c>
      <c r="S162" s="109"/>
      <c r="T162" s="109"/>
      <c r="U162" s="110"/>
      <c r="V162" s="110">
        <v>600.0</v>
      </c>
      <c r="W162" s="110">
        <v>3900.0</v>
      </c>
      <c r="X162" s="109"/>
      <c r="Y162" s="110" t="s">
        <v>342</v>
      </c>
      <c r="Z162" s="110">
        <v>1500.0</v>
      </c>
      <c r="AA162" s="110">
        <v>1000.0</v>
      </c>
      <c r="AB162" s="110" t="s">
        <v>892</v>
      </c>
      <c r="AC162" s="110">
        <v>1200.0</v>
      </c>
      <c r="AD162" s="110" t="s">
        <v>323</v>
      </c>
      <c r="AE162" s="110">
        <v>500.0</v>
      </c>
      <c r="AF162" s="109"/>
      <c r="AG162" s="109"/>
      <c r="AH162" s="197" t="s">
        <v>893</v>
      </c>
      <c r="AI162" s="197">
        <v>36000.0</v>
      </c>
      <c r="AJ162" s="113"/>
      <c r="AK162" s="133"/>
      <c r="AL162" s="133"/>
      <c r="AM162" s="113"/>
      <c r="AN162" s="109"/>
      <c r="AO162" s="109"/>
      <c r="AP162" s="113"/>
      <c r="AQ162" s="133"/>
      <c r="AR162" s="133"/>
      <c r="AS162" s="113"/>
      <c r="AT162" s="234"/>
      <c r="AU162" s="234"/>
      <c r="AV162" s="234"/>
      <c r="AW162" s="234"/>
      <c r="AX162" s="234"/>
      <c r="AY162" s="188"/>
      <c r="AZ162" s="188"/>
      <c r="BA162" s="188"/>
      <c r="BB162" s="188"/>
      <c r="BC162" s="188"/>
      <c r="BD162" s="188"/>
      <c r="BE162" s="188"/>
      <c r="BF162" s="180"/>
      <c r="BG162" s="181"/>
      <c r="BH162" s="181"/>
      <c r="BI162" s="120">
        <v>19500.0</v>
      </c>
      <c r="BJ162" s="121">
        <f>Q162+R162+T162+V162+W162+Z162+AC162+AE162+AG162+AI162+AL162+AO162+AR162+BI162+X162+U162+S162</f>
        <v>116200</v>
      </c>
      <c r="BK162" s="122">
        <v>30000.0</v>
      </c>
      <c r="BL162" s="240">
        <v>155000.0</v>
      </c>
      <c r="BM162" s="124">
        <f t="shared" si="6"/>
        <v>145000</v>
      </c>
      <c r="BN162" s="125" t="s">
        <v>47</v>
      </c>
      <c r="BO162" s="126">
        <f t="shared" si="46"/>
        <v>185000</v>
      </c>
      <c r="BP162" s="109"/>
      <c r="BQ162" s="127" t="str">
        <f t="shared" si="73"/>
        <v/>
      </c>
      <c r="BR162" s="125"/>
      <c r="BS162" s="126">
        <f t="shared" si="60"/>
        <v>185000</v>
      </c>
      <c r="BT162" s="128">
        <f t="shared" si="79"/>
        <v>33000</v>
      </c>
      <c r="BU162" s="125" t="s">
        <v>47</v>
      </c>
      <c r="BV162" s="129">
        <f t="shared" si="11"/>
        <v>218000</v>
      </c>
      <c r="BW162" s="235"/>
      <c r="BX162" s="131">
        <f t="shared" si="12"/>
        <v>0</v>
      </c>
      <c r="BY162" s="131">
        <f t="shared" si="13"/>
        <v>0</v>
      </c>
      <c r="BZ162" s="131" t="str">
        <f t="shared" si="74"/>
        <v/>
      </c>
      <c r="CA162" s="132" t="str">
        <f t="shared" si="15"/>
        <v/>
      </c>
      <c r="CB162" s="109"/>
      <c r="CC162" s="109"/>
      <c r="CD162" s="109"/>
      <c r="CE162" s="109"/>
      <c r="CF162" s="133">
        <f t="shared" si="39"/>
        <v>218000</v>
      </c>
      <c r="CG162" s="133">
        <f t="shared" si="71"/>
        <v>101800</v>
      </c>
      <c r="CH162" s="119">
        <f t="shared" si="66"/>
        <v>71800</v>
      </c>
      <c r="CI162" s="109"/>
      <c r="CJ162" s="109"/>
      <c r="CK162" s="109"/>
      <c r="CL162" s="183"/>
      <c r="CM162" s="182"/>
      <c r="CN162" s="135">
        <f t="shared" si="19"/>
        <v>178000</v>
      </c>
      <c r="CO162" s="135">
        <f t="shared" si="20"/>
        <v>132180</v>
      </c>
      <c r="CP162" s="136">
        <f t="shared" si="21"/>
        <v>45820</v>
      </c>
      <c r="CQ162" s="137">
        <v>43735.0</v>
      </c>
      <c r="CR162" s="325" t="s">
        <v>260</v>
      </c>
      <c r="CS162" s="325">
        <v>30.0</v>
      </c>
      <c r="CT162" s="301" t="s">
        <v>57</v>
      </c>
      <c r="CU162" s="291" t="s">
        <v>370</v>
      </c>
      <c r="CV162" s="302"/>
      <c r="CW162" s="302"/>
      <c r="CX162" s="302"/>
      <c r="CY162" s="302"/>
      <c r="CZ162" s="302"/>
      <c r="DA162" s="301">
        <v>155000.0</v>
      </c>
      <c r="DB162" s="226"/>
      <c r="DC162" s="140">
        <v>145000.0</v>
      </c>
      <c r="DD162" s="226"/>
      <c r="DE162" s="226"/>
      <c r="DF162" s="302"/>
      <c r="DG162" s="226"/>
      <c r="DH162" s="140">
        <v>1000.0</v>
      </c>
      <c r="DI162" s="226"/>
      <c r="DJ162" s="226"/>
      <c r="DK162" s="302"/>
      <c r="DL162" s="302"/>
      <c r="DM162" s="302"/>
      <c r="DN162" s="302"/>
      <c r="DO162" s="141">
        <f t="shared" si="58"/>
        <v>-9000</v>
      </c>
      <c r="DP162" s="162"/>
      <c r="DQ162" s="238"/>
      <c r="DR162" s="228"/>
      <c r="DS162" s="228"/>
      <c r="DT162" s="228"/>
      <c r="DU162" s="228"/>
      <c r="DV162" s="228"/>
      <c r="DW162" s="228"/>
      <c r="DX162" s="228"/>
      <c r="DY162" s="228"/>
      <c r="DZ162" s="228"/>
      <c r="EA162" s="228"/>
      <c r="EB162" s="228"/>
      <c r="EC162" s="228"/>
      <c r="ED162" s="228"/>
      <c r="EE162" s="228"/>
      <c r="EF162" s="228"/>
      <c r="EG162" s="228"/>
      <c r="EH162" s="228"/>
      <c r="EI162" s="228"/>
      <c r="EJ162" s="228"/>
      <c r="EK162" s="228"/>
      <c r="EL162" s="228"/>
      <c r="EM162" s="228"/>
      <c r="EN162" s="228"/>
      <c r="EO162" s="257">
        <f t="shared" si="23"/>
        <v>0</v>
      </c>
      <c r="EP162" s="228"/>
      <c r="EQ162" s="307">
        <v>43742.0</v>
      </c>
      <c r="ER162" s="161" t="s">
        <v>271</v>
      </c>
      <c r="ES162" s="161">
        <v>18.0</v>
      </c>
      <c r="ET162" s="161" t="s">
        <v>265</v>
      </c>
      <c r="EU162" s="192"/>
      <c r="EV162" s="303"/>
      <c r="EW162" s="303"/>
      <c r="EX162" s="303"/>
      <c r="EY162" s="303"/>
      <c r="EZ162" s="192"/>
      <c r="FA162" s="161">
        <v>33000.0</v>
      </c>
      <c r="FB162" s="303"/>
      <c r="FC162" s="303"/>
      <c r="FD162" s="303"/>
      <c r="FE162" s="192"/>
      <c r="FF162" s="303"/>
      <c r="FG162" s="192"/>
      <c r="FH162" s="192"/>
      <c r="FI162" s="192"/>
      <c r="FJ162" s="192"/>
      <c r="FK162" s="192"/>
      <c r="FL162" s="192"/>
      <c r="FM162" s="192"/>
      <c r="FN162" s="192"/>
      <c r="FO162" s="303"/>
      <c r="FP162" s="303"/>
      <c r="FQ162" s="303"/>
      <c r="FR162" s="303"/>
    </row>
    <row r="163">
      <c r="A163" s="324" t="s">
        <v>42</v>
      </c>
      <c r="B163" s="290">
        <v>43735.0</v>
      </c>
      <c r="C163" s="290">
        <v>43746.0</v>
      </c>
      <c r="D163" s="33" t="s">
        <v>57</v>
      </c>
      <c r="E163" s="104">
        <f t="shared" si="1"/>
        <v>27</v>
      </c>
      <c r="F163" s="104">
        <f t="shared" si="67"/>
        <v>11</v>
      </c>
      <c r="G163" s="104" t="str">
        <f t="shared" si="68"/>
        <v>Milk</v>
      </c>
      <c r="H163" s="104" t="str">
        <f t="shared" si="69"/>
        <v>Asif</v>
      </c>
      <c r="I163" s="105" t="s">
        <v>254</v>
      </c>
      <c r="J163" s="106">
        <v>505.0</v>
      </c>
      <c r="K163" s="106">
        <v>50500.0</v>
      </c>
      <c r="L163" s="19" t="s">
        <v>13</v>
      </c>
      <c r="M163" s="19">
        <v>50.0</v>
      </c>
      <c r="N163" s="19">
        <v>6560.0</v>
      </c>
      <c r="O163" s="107">
        <v>7000.0</v>
      </c>
      <c r="P163" s="107">
        <v>1500.0</v>
      </c>
      <c r="Q163" s="107">
        <v>3000.0</v>
      </c>
      <c r="R163" s="148">
        <v>92000.0</v>
      </c>
      <c r="S163" s="109"/>
      <c r="T163" s="109"/>
      <c r="U163" s="109"/>
      <c r="V163" s="110">
        <v>2000.0</v>
      </c>
      <c r="W163" s="110">
        <v>4500.0</v>
      </c>
      <c r="X163" s="109"/>
      <c r="Y163" s="110" t="s">
        <v>342</v>
      </c>
      <c r="Z163" s="110">
        <v>1000.0</v>
      </c>
      <c r="AA163" s="110">
        <v>500.0</v>
      </c>
      <c r="AB163" s="109"/>
      <c r="AC163" s="109"/>
      <c r="AD163" s="110" t="s">
        <v>894</v>
      </c>
      <c r="AE163" s="110">
        <v>5500.0</v>
      </c>
      <c r="AF163" s="110" t="s">
        <v>895</v>
      </c>
      <c r="AG163" s="110">
        <v>2700.0</v>
      </c>
      <c r="AH163" s="197" t="s">
        <v>896</v>
      </c>
      <c r="AI163" s="197">
        <v>22000.0</v>
      </c>
      <c r="AJ163" s="113"/>
      <c r="AK163" s="133"/>
      <c r="AL163" s="133"/>
      <c r="AM163" s="113"/>
      <c r="AN163" s="109"/>
      <c r="AO163" s="109"/>
      <c r="AP163" s="113"/>
      <c r="AQ163" s="197" t="s">
        <v>897</v>
      </c>
      <c r="AR163" s="197">
        <v>11000.0</v>
      </c>
      <c r="AS163" s="113"/>
      <c r="AT163" s="234"/>
      <c r="AU163" s="234"/>
      <c r="AV163" s="234"/>
      <c r="AW163" s="234"/>
      <c r="AX163" s="234"/>
      <c r="AY163" s="188"/>
      <c r="AZ163" s="188"/>
      <c r="BA163" s="188"/>
      <c r="BB163" s="188"/>
      <c r="BC163" s="188"/>
      <c r="BD163" s="188"/>
      <c r="BE163" s="188"/>
      <c r="BF163" s="180"/>
      <c r="BG163" s="181"/>
      <c r="BH163" s="181"/>
      <c r="BI163" s="120">
        <v>24000.0</v>
      </c>
      <c r="BJ163" s="121">
        <f>Q163+R163+T163+V163+W163+Z163+AC163+AE163+AG163+AI163+AL163+AO163+AR163+BI163+U163+S163+X163</f>
        <v>167700</v>
      </c>
      <c r="BK163" s="122">
        <v>30000.0</v>
      </c>
      <c r="BL163" s="240">
        <v>139000.0</v>
      </c>
      <c r="BM163" s="124">
        <f t="shared" si="6"/>
        <v>129000</v>
      </c>
      <c r="BN163" s="125" t="s">
        <v>47</v>
      </c>
      <c r="BO163" s="126">
        <f t="shared" si="46"/>
        <v>169000</v>
      </c>
      <c r="BP163" s="110">
        <v>38960.0</v>
      </c>
      <c r="BQ163" s="127">
        <f t="shared" si="73"/>
        <v>25000</v>
      </c>
      <c r="BR163" s="125" t="s">
        <v>47</v>
      </c>
      <c r="BS163" s="126">
        <f t="shared" si="60"/>
        <v>207960</v>
      </c>
      <c r="BT163" s="128">
        <f t="shared" si="79"/>
        <v>24000</v>
      </c>
      <c r="BU163" s="125" t="s">
        <v>59</v>
      </c>
      <c r="BV163" s="129">
        <f t="shared" si="11"/>
        <v>207960</v>
      </c>
      <c r="BW163" s="235"/>
      <c r="BX163" s="131">
        <f t="shared" si="12"/>
        <v>0</v>
      </c>
      <c r="BY163" s="131">
        <f t="shared" si="13"/>
        <v>0</v>
      </c>
      <c r="BZ163" s="131" t="str">
        <f t="shared" si="74"/>
        <v/>
      </c>
      <c r="CA163" s="132" t="str">
        <f t="shared" si="15"/>
        <v/>
      </c>
      <c r="CB163" s="109"/>
      <c r="CC163" s="109"/>
      <c r="CD163" s="109"/>
      <c r="CE163" s="109"/>
      <c r="CF163" s="133">
        <f t="shared" si="39"/>
        <v>207960</v>
      </c>
      <c r="CG163" s="133">
        <f t="shared" si="71"/>
        <v>40260</v>
      </c>
      <c r="CH163" s="119">
        <f t="shared" si="66"/>
        <v>10260</v>
      </c>
      <c r="CI163" s="109"/>
      <c r="CJ163" s="109"/>
      <c r="CK163" s="109"/>
      <c r="CL163" s="183"/>
      <c r="CM163" s="182"/>
      <c r="CN163" s="135">
        <f t="shared" si="19"/>
        <v>178000</v>
      </c>
      <c r="CO163" s="135">
        <f t="shared" si="20"/>
        <v>140760</v>
      </c>
      <c r="CP163" s="136">
        <f t="shared" si="21"/>
        <v>37240</v>
      </c>
      <c r="CQ163" s="137">
        <v>43736.0</v>
      </c>
      <c r="CR163" s="325" t="s">
        <v>260</v>
      </c>
      <c r="CS163" s="325">
        <v>23.0</v>
      </c>
      <c r="CT163" s="301" t="s">
        <v>57</v>
      </c>
      <c r="CU163" s="291" t="s">
        <v>358</v>
      </c>
      <c r="CV163" s="302"/>
      <c r="CW163" s="302"/>
      <c r="CX163" s="302"/>
      <c r="CY163" s="302"/>
      <c r="CZ163" s="302"/>
      <c r="DA163" s="301">
        <v>139000.0</v>
      </c>
      <c r="DB163" s="226"/>
      <c r="DC163" s="140">
        <v>129000.0</v>
      </c>
      <c r="DD163" s="226"/>
      <c r="DE163" s="140">
        <v>6000.0</v>
      </c>
      <c r="DF163" s="302"/>
      <c r="DG163" s="226"/>
      <c r="DH163" s="140">
        <v>500.0</v>
      </c>
      <c r="DI163" s="226"/>
      <c r="DJ163" s="226"/>
      <c r="DK163" s="302"/>
      <c r="DL163" s="302"/>
      <c r="DM163" s="302"/>
      <c r="DN163" s="302"/>
      <c r="DO163" s="141">
        <f t="shared" si="58"/>
        <v>-3500</v>
      </c>
      <c r="DP163" s="162"/>
      <c r="DQ163" s="251">
        <v>43736.0</v>
      </c>
      <c r="DR163" s="163">
        <v>4.0</v>
      </c>
      <c r="DS163" s="163">
        <v>4.0</v>
      </c>
      <c r="DT163" s="163" t="s">
        <v>283</v>
      </c>
      <c r="DU163" s="163" t="s">
        <v>353</v>
      </c>
      <c r="DV163" s="228"/>
      <c r="DW163" s="228"/>
      <c r="DX163" s="228"/>
      <c r="DY163" s="228"/>
      <c r="DZ163" s="228"/>
      <c r="EA163" s="163">
        <v>38960.0</v>
      </c>
      <c r="EB163" s="163">
        <v>25000.0</v>
      </c>
      <c r="EC163" s="228"/>
      <c r="ED163" s="163">
        <v>14500.0</v>
      </c>
      <c r="EE163" s="163" t="s">
        <v>569</v>
      </c>
      <c r="EF163" s="228"/>
      <c r="EG163" s="228"/>
      <c r="EH163" s="228"/>
      <c r="EI163" s="228"/>
      <c r="EJ163" s="228"/>
      <c r="EK163" s="228"/>
      <c r="EL163" s="228"/>
      <c r="EM163" s="228"/>
      <c r="EN163" s="228"/>
      <c r="EO163" s="257">
        <f t="shared" si="23"/>
        <v>540</v>
      </c>
      <c r="EP163" s="228"/>
      <c r="EQ163" s="192"/>
      <c r="ER163" s="161" t="s">
        <v>264</v>
      </c>
      <c r="ES163" s="161">
        <v>11.0</v>
      </c>
      <c r="ET163" s="161" t="s">
        <v>265</v>
      </c>
      <c r="EU163" s="161" t="s">
        <v>315</v>
      </c>
      <c r="EV163" s="303"/>
      <c r="EW163" s="303"/>
      <c r="EX163" s="303"/>
      <c r="EY163" s="303"/>
      <c r="EZ163" s="192"/>
      <c r="FA163" s="161">
        <v>24000.0</v>
      </c>
      <c r="FB163" s="303"/>
      <c r="FC163" s="303"/>
      <c r="FD163" s="303"/>
      <c r="FE163" s="192"/>
      <c r="FF163" s="303"/>
      <c r="FG163" s="161" t="s">
        <v>303</v>
      </c>
      <c r="FH163" s="192"/>
      <c r="FI163" s="192"/>
      <c r="FJ163" s="192"/>
      <c r="FK163" s="192"/>
      <c r="FL163" s="192"/>
      <c r="FM163" s="192"/>
      <c r="FN163" s="192"/>
      <c r="FO163" s="303"/>
      <c r="FP163" s="303"/>
      <c r="FQ163" s="303"/>
      <c r="FR163" s="303"/>
    </row>
    <row r="164">
      <c r="A164" s="324" t="s">
        <v>15</v>
      </c>
      <c r="B164" s="327">
        <v>43736.0</v>
      </c>
      <c r="C164" s="103">
        <v>43745.0</v>
      </c>
      <c r="D164" s="33" t="s">
        <v>57</v>
      </c>
      <c r="E164" s="104">
        <f t="shared" si="1"/>
        <v>31</v>
      </c>
      <c r="F164" s="104">
        <f t="shared" si="67"/>
        <v>18</v>
      </c>
      <c r="G164" s="104" t="str">
        <f t="shared" si="68"/>
        <v>Juice</v>
      </c>
      <c r="H164" s="104" t="str">
        <f t="shared" si="69"/>
        <v>Mushtaq</v>
      </c>
      <c r="I164" s="105" t="s">
        <v>254</v>
      </c>
      <c r="J164" s="106">
        <v>505.0</v>
      </c>
      <c r="K164" s="106">
        <v>52520.0</v>
      </c>
      <c r="L164" s="19" t="s">
        <v>13</v>
      </c>
      <c r="M164" s="19">
        <v>50.0</v>
      </c>
      <c r="N164" s="19">
        <v>6560.0</v>
      </c>
      <c r="O164" s="107">
        <v>7000.0</v>
      </c>
      <c r="P164" s="107">
        <v>1500.0</v>
      </c>
      <c r="Q164" s="107">
        <v>3000.0</v>
      </c>
      <c r="R164" s="148">
        <v>140000.0</v>
      </c>
      <c r="S164" s="109"/>
      <c r="T164" s="109"/>
      <c r="U164" s="109"/>
      <c r="V164" s="109"/>
      <c r="W164" s="110">
        <v>5200.0</v>
      </c>
      <c r="X164" s="109"/>
      <c r="Y164" s="110" t="s">
        <v>342</v>
      </c>
      <c r="Z164" s="110">
        <v>1000.0</v>
      </c>
      <c r="AA164" s="110">
        <v>500.0</v>
      </c>
      <c r="AB164" s="109"/>
      <c r="AC164" s="109"/>
      <c r="AD164" s="110" t="s">
        <v>323</v>
      </c>
      <c r="AE164" s="110">
        <v>500.0</v>
      </c>
      <c r="AF164" s="110" t="s">
        <v>295</v>
      </c>
      <c r="AG164" s="110">
        <v>300.0</v>
      </c>
      <c r="AH164" s="133"/>
      <c r="AI164" s="133"/>
      <c r="AJ164" s="113"/>
      <c r="AK164" s="133"/>
      <c r="AL164" s="133"/>
      <c r="AM164" s="113"/>
      <c r="AN164" s="109"/>
      <c r="AO164" s="109"/>
      <c r="AP164" s="113"/>
      <c r="AQ164" s="133"/>
      <c r="AR164" s="133"/>
      <c r="AS164" s="113"/>
      <c r="AT164" s="234"/>
      <c r="AU164" s="234"/>
      <c r="AV164" s="234"/>
      <c r="AW164" s="234"/>
      <c r="AX164" s="234"/>
      <c r="AY164" s="188"/>
      <c r="AZ164" s="245" t="s">
        <v>898</v>
      </c>
      <c r="BA164" s="245">
        <v>15000.0</v>
      </c>
      <c r="BB164" s="188"/>
      <c r="BC164" s="188"/>
      <c r="BD164" s="188"/>
      <c r="BE164" s="188"/>
      <c r="BF164" s="180"/>
      <c r="BG164" s="181"/>
      <c r="BH164" s="181"/>
      <c r="BI164" s="120">
        <v>23450.0</v>
      </c>
      <c r="BJ164" s="121">
        <f>Q164+R164+T164+V164+W164+Z164+AC164+AE164+AG164+AI164+AL164+AO164+AR164+BI164+S164+U164</f>
        <v>173450</v>
      </c>
      <c r="BK164" s="122">
        <v>30000.0</v>
      </c>
      <c r="BL164" s="240">
        <v>142000.0</v>
      </c>
      <c r="BM164" s="124">
        <f t="shared" si="6"/>
        <v>135000</v>
      </c>
      <c r="BN164" s="125" t="s">
        <v>47</v>
      </c>
      <c r="BO164" s="126">
        <f t="shared" si="46"/>
        <v>172000</v>
      </c>
      <c r="BP164" s="110">
        <v>14950.0</v>
      </c>
      <c r="BQ164" s="127">
        <f t="shared" si="73"/>
        <v>27000</v>
      </c>
      <c r="BR164" s="125" t="s">
        <v>47</v>
      </c>
      <c r="BS164" s="126">
        <f t="shared" si="60"/>
        <v>186950</v>
      </c>
      <c r="BT164" s="128">
        <f t="shared" si="79"/>
        <v>29000</v>
      </c>
      <c r="BU164" s="125" t="s">
        <v>47</v>
      </c>
      <c r="BV164" s="129">
        <f t="shared" si="11"/>
        <v>215950</v>
      </c>
      <c r="BW164" s="235"/>
      <c r="BX164" s="131">
        <f t="shared" si="12"/>
        <v>2500</v>
      </c>
      <c r="BY164" s="131">
        <f t="shared" si="13"/>
        <v>0</v>
      </c>
      <c r="BZ164" s="131" t="str">
        <f t="shared" si="74"/>
        <v/>
      </c>
      <c r="CA164" s="132" t="str">
        <f t="shared" si="15"/>
        <v/>
      </c>
      <c r="CB164" s="109"/>
      <c r="CC164" s="109"/>
      <c r="CD164" s="109"/>
      <c r="CE164" s="109"/>
      <c r="CF164" s="133">
        <f t="shared" si="39"/>
        <v>215950</v>
      </c>
      <c r="CG164" s="133">
        <f t="shared" si="71"/>
        <v>42500</v>
      </c>
      <c r="CH164" s="119">
        <f t="shared" si="66"/>
        <v>12500</v>
      </c>
      <c r="CI164" s="109"/>
      <c r="CJ164" s="109"/>
      <c r="CK164" s="109"/>
      <c r="CL164" s="183"/>
      <c r="CM164" s="182"/>
      <c r="CN164" s="135">
        <f t="shared" si="19"/>
        <v>193500</v>
      </c>
      <c r="CO164" s="135">
        <f t="shared" si="20"/>
        <v>115530</v>
      </c>
      <c r="CP164" s="136">
        <f t="shared" si="21"/>
        <v>77970</v>
      </c>
      <c r="CQ164" s="137">
        <v>43736.0</v>
      </c>
      <c r="CR164" s="325" t="s">
        <v>260</v>
      </c>
      <c r="CS164" s="325">
        <v>26.0</v>
      </c>
      <c r="CT164" s="301" t="s">
        <v>57</v>
      </c>
      <c r="CU164" s="291" t="s">
        <v>358</v>
      </c>
      <c r="CV164" s="302"/>
      <c r="CW164" s="302"/>
      <c r="CX164" s="302"/>
      <c r="CY164" s="302"/>
      <c r="CZ164" s="302"/>
      <c r="DA164" s="301">
        <v>142000.0</v>
      </c>
      <c r="DB164" s="226"/>
      <c r="DC164" s="140">
        <v>135000.0</v>
      </c>
      <c r="DD164" s="226"/>
      <c r="DE164" s="140">
        <v>9000.0</v>
      </c>
      <c r="DF164" s="302"/>
      <c r="DG164" s="226"/>
      <c r="DH164" s="140">
        <v>500.0</v>
      </c>
      <c r="DI164" s="226"/>
      <c r="DJ164" s="226"/>
      <c r="DK164" s="302"/>
      <c r="DL164" s="302"/>
      <c r="DM164" s="302"/>
      <c r="DN164" s="302"/>
      <c r="DO164" s="141">
        <f t="shared" si="58"/>
        <v>2500</v>
      </c>
      <c r="DP164" s="162"/>
      <c r="DQ164" s="251">
        <v>43736.0</v>
      </c>
      <c r="DR164" s="163">
        <v>5.0</v>
      </c>
      <c r="DS164" s="163">
        <v>5.0</v>
      </c>
      <c r="DT164" s="163" t="s">
        <v>283</v>
      </c>
      <c r="DU164" s="163" t="s">
        <v>284</v>
      </c>
      <c r="DV164" s="163"/>
      <c r="DW164" s="163"/>
      <c r="DX164" s="163"/>
      <c r="DY164" s="163"/>
      <c r="DZ164" s="163"/>
      <c r="EA164" s="163">
        <v>14950.0</v>
      </c>
      <c r="EB164" s="163">
        <v>27000.0</v>
      </c>
      <c r="EC164" s="228"/>
      <c r="ED164" s="228"/>
      <c r="EE164" s="228"/>
      <c r="EF164" s="228"/>
      <c r="EG164" s="228"/>
      <c r="EH164" s="228"/>
      <c r="EI164" s="228"/>
      <c r="EJ164" s="228"/>
      <c r="EK164" s="228"/>
      <c r="EL164" s="163">
        <v>12050.0</v>
      </c>
      <c r="EM164" s="163" t="s">
        <v>365</v>
      </c>
      <c r="EN164" s="228"/>
      <c r="EO164" s="257">
        <f t="shared" si="23"/>
        <v>12050</v>
      </c>
      <c r="EP164" s="228"/>
      <c r="EQ164" s="192"/>
      <c r="ER164" s="161" t="s">
        <v>427</v>
      </c>
      <c r="ES164" s="161">
        <v>18.0</v>
      </c>
      <c r="ET164" s="161" t="s">
        <v>265</v>
      </c>
      <c r="EU164" s="161" t="s">
        <v>266</v>
      </c>
      <c r="EV164" s="303"/>
      <c r="EW164" s="303"/>
      <c r="EX164" s="303"/>
      <c r="EY164" s="303"/>
      <c r="EZ164" s="161">
        <v>29000.0</v>
      </c>
      <c r="FA164" s="161">
        <v>29000.0</v>
      </c>
      <c r="FB164" s="303"/>
      <c r="FC164" s="303"/>
      <c r="FD164" s="303"/>
      <c r="FE164" s="192"/>
      <c r="FF164" s="303"/>
      <c r="FG164" s="192"/>
      <c r="FH164" s="192"/>
      <c r="FI164" s="161"/>
      <c r="FJ164" s="161">
        <v>2500.0</v>
      </c>
      <c r="FK164" s="192"/>
      <c r="FL164" s="192"/>
      <c r="FM164" s="192"/>
      <c r="FN164" s="192"/>
      <c r="FO164" s="303"/>
      <c r="FP164" s="303"/>
      <c r="FQ164" s="303"/>
      <c r="FR164" s="303"/>
    </row>
    <row r="165">
      <c r="A165" s="324" t="s">
        <v>12</v>
      </c>
      <c r="B165" s="327">
        <v>43736.0</v>
      </c>
      <c r="C165" s="103">
        <v>43743.0</v>
      </c>
      <c r="D165" s="33" t="s">
        <v>57</v>
      </c>
      <c r="E165" s="104">
        <f t="shared" si="1"/>
        <v>33</v>
      </c>
      <c r="F165" s="104">
        <f t="shared" si="67"/>
        <v>19</v>
      </c>
      <c r="G165" s="104" t="str">
        <f t="shared" si="68"/>
        <v>Juice</v>
      </c>
      <c r="H165" s="104" t="str">
        <f t="shared" si="69"/>
        <v>Asif</v>
      </c>
      <c r="I165" s="105" t="s">
        <v>254</v>
      </c>
      <c r="J165" s="106">
        <v>500.0</v>
      </c>
      <c r="K165" s="106">
        <v>52000.0</v>
      </c>
      <c r="L165" s="19" t="s">
        <v>13</v>
      </c>
      <c r="M165" s="19">
        <v>50.0</v>
      </c>
      <c r="N165" s="19">
        <v>6560.0</v>
      </c>
      <c r="O165" s="107">
        <v>7000.0</v>
      </c>
      <c r="P165" s="107">
        <v>1500.0</v>
      </c>
      <c r="Q165" s="107">
        <v>3000.0</v>
      </c>
      <c r="R165" s="148">
        <v>150000.0</v>
      </c>
      <c r="S165" s="109"/>
      <c r="T165" s="109"/>
      <c r="U165" s="109"/>
      <c r="V165" s="109"/>
      <c r="W165" s="110">
        <v>4400.0</v>
      </c>
      <c r="X165" s="109"/>
      <c r="Y165" s="110" t="s">
        <v>342</v>
      </c>
      <c r="Z165" s="110">
        <v>1000.0</v>
      </c>
      <c r="AA165" s="110">
        <v>500.0</v>
      </c>
      <c r="AB165" s="109"/>
      <c r="AC165" s="109"/>
      <c r="AD165" s="110" t="s">
        <v>323</v>
      </c>
      <c r="AE165" s="110">
        <v>500.0</v>
      </c>
      <c r="AF165" s="109"/>
      <c r="AG165" s="109"/>
      <c r="AH165" s="197" t="s">
        <v>339</v>
      </c>
      <c r="AI165" s="197">
        <v>9000.0</v>
      </c>
      <c r="AJ165" s="113"/>
      <c r="AK165" s="197" t="s">
        <v>899</v>
      </c>
      <c r="AL165" s="197">
        <v>2000.0</v>
      </c>
      <c r="AM165" s="113"/>
      <c r="AN165" s="109"/>
      <c r="AO165" s="109"/>
      <c r="AP165" s="113"/>
      <c r="AQ165" s="133"/>
      <c r="AR165" s="133"/>
      <c r="AS165" s="113"/>
      <c r="AT165" s="234"/>
      <c r="AU165" s="234"/>
      <c r="AV165" s="234"/>
      <c r="AW165" s="234"/>
      <c r="AX165" s="234"/>
      <c r="AY165" s="188"/>
      <c r="AZ165" s="188"/>
      <c r="BA165" s="188"/>
      <c r="BB165" s="188"/>
      <c r="BC165" s="188"/>
      <c r="BD165" s="188"/>
      <c r="BE165" s="188"/>
      <c r="BF165" s="180"/>
      <c r="BG165" s="181"/>
      <c r="BH165" s="181"/>
      <c r="BI165" s="120">
        <v>20100.0</v>
      </c>
      <c r="BJ165" s="121">
        <f>Q165+R165+T165+V165+W165+Z165+AC165+AE165+AG165+AI165+AL165+AO165+AR165+BI165+U165+S165</f>
        <v>190000</v>
      </c>
      <c r="BK165" s="122">
        <v>30000.0</v>
      </c>
      <c r="BL165" s="240">
        <v>157000.0</v>
      </c>
      <c r="BM165" s="124">
        <f t="shared" si="6"/>
        <v>148000</v>
      </c>
      <c r="BN165" s="125" t="s">
        <v>47</v>
      </c>
      <c r="BO165" s="126">
        <f t="shared" si="46"/>
        <v>187000</v>
      </c>
      <c r="BP165" s="110">
        <v>18000.0</v>
      </c>
      <c r="BQ165" s="127">
        <f t="shared" si="73"/>
        <v>18000</v>
      </c>
      <c r="BR165" s="125" t="s">
        <v>47</v>
      </c>
      <c r="BS165" s="126">
        <f t="shared" si="60"/>
        <v>205000</v>
      </c>
      <c r="BT165" s="128">
        <f t="shared" si="79"/>
        <v>28000</v>
      </c>
      <c r="BU165" s="125" t="s">
        <v>59</v>
      </c>
      <c r="BV165" s="129">
        <f t="shared" si="11"/>
        <v>205000</v>
      </c>
      <c r="BW165" s="235"/>
      <c r="BX165" s="131">
        <f t="shared" si="12"/>
        <v>0</v>
      </c>
      <c r="BY165" s="131">
        <f t="shared" si="13"/>
        <v>0</v>
      </c>
      <c r="BZ165" s="131" t="str">
        <f t="shared" si="74"/>
        <v/>
      </c>
      <c r="CA165" s="132" t="str">
        <f t="shared" si="15"/>
        <v/>
      </c>
      <c r="CB165" s="109"/>
      <c r="CC165" s="109"/>
      <c r="CD165" s="109"/>
      <c r="CE165" s="109"/>
      <c r="CF165" s="133">
        <f t="shared" si="39"/>
        <v>205000</v>
      </c>
      <c r="CG165" s="133">
        <f t="shared" si="71"/>
        <v>15000</v>
      </c>
      <c r="CH165" s="119">
        <f t="shared" si="66"/>
        <v>-15000</v>
      </c>
      <c r="CI165" s="109"/>
      <c r="CJ165" s="109"/>
      <c r="CK165" s="109"/>
      <c r="CL165" s="183"/>
      <c r="CM165" s="182"/>
      <c r="CN165" s="135">
        <f t="shared" si="19"/>
        <v>194000</v>
      </c>
      <c r="CO165" s="135">
        <f t="shared" si="20"/>
        <v>106560</v>
      </c>
      <c r="CP165" s="136">
        <f t="shared" si="21"/>
        <v>87440</v>
      </c>
      <c r="CQ165" s="137">
        <v>43736.0</v>
      </c>
      <c r="CR165" s="325" t="s">
        <v>260</v>
      </c>
      <c r="CS165" s="325">
        <v>30.0</v>
      </c>
      <c r="CT165" s="301" t="s">
        <v>57</v>
      </c>
      <c r="CU165" s="291" t="s">
        <v>370</v>
      </c>
      <c r="CV165" s="302"/>
      <c r="CW165" s="302"/>
      <c r="CX165" s="302"/>
      <c r="CY165" s="302"/>
      <c r="CZ165" s="302"/>
      <c r="DA165" s="301">
        <v>157000.0</v>
      </c>
      <c r="DB165" s="302"/>
      <c r="DC165" s="301">
        <v>148000.0</v>
      </c>
      <c r="DD165" s="226"/>
      <c r="DE165" s="140">
        <v>8500.0</v>
      </c>
      <c r="DF165" s="302"/>
      <c r="DG165" s="226"/>
      <c r="DH165" s="140">
        <v>500.0</v>
      </c>
      <c r="DI165" s="226"/>
      <c r="DJ165" s="226"/>
      <c r="DK165" s="302"/>
      <c r="DL165" s="302"/>
      <c r="DM165" s="302"/>
      <c r="DN165" s="302"/>
      <c r="DO165" s="141">
        <f t="shared" si="58"/>
        <v>0</v>
      </c>
      <c r="DP165" s="155">
        <v>43687.0</v>
      </c>
      <c r="DQ165" s="251">
        <v>43736.0</v>
      </c>
      <c r="DR165" s="163">
        <v>3.0</v>
      </c>
      <c r="DS165" s="163">
        <v>3.0</v>
      </c>
      <c r="DT165" s="163" t="s">
        <v>283</v>
      </c>
      <c r="DU165" s="163" t="s">
        <v>900</v>
      </c>
      <c r="DV165" s="163"/>
      <c r="DW165" s="163"/>
      <c r="DX165" s="163"/>
      <c r="DY165" s="163"/>
      <c r="DZ165" s="163"/>
      <c r="EA165" s="163">
        <v>18000.0</v>
      </c>
      <c r="EB165" s="163">
        <v>18000.0</v>
      </c>
      <c r="EC165" s="228"/>
      <c r="ED165" s="228"/>
      <c r="EE165" s="228"/>
      <c r="EF165" s="228"/>
      <c r="EG165" s="228"/>
      <c r="EH165" s="228"/>
      <c r="EI165" s="228"/>
      <c r="EJ165" s="228"/>
      <c r="EK165" s="228"/>
      <c r="EL165" s="228"/>
      <c r="EM165" s="228"/>
      <c r="EN165" s="322"/>
      <c r="EO165" s="257">
        <f t="shared" si="23"/>
        <v>0</v>
      </c>
      <c r="EP165" s="322">
        <v>43595.0</v>
      </c>
      <c r="EQ165" s="192"/>
      <c r="ER165" s="161" t="s">
        <v>427</v>
      </c>
      <c r="ES165" s="161">
        <v>19.0</v>
      </c>
      <c r="ET165" s="161" t="s">
        <v>265</v>
      </c>
      <c r="EU165" s="161" t="s">
        <v>315</v>
      </c>
      <c r="EV165" s="303"/>
      <c r="EW165" s="303"/>
      <c r="EX165" s="303"/>
      <c r="EY165" s="303"/>
      <c r="EZ165" s="192"/>
      <c r="FA165" s="161">
        <v>28000.0</v>
      </c>
      <c r="FB165" s="303"/>
      <c r="FC165" s="303"/>
      <c r="FD165" s="303"/>
      <c r="FE165" s="192"/>
      <c r="FF165" s="303"/>
      <c r="FG165" s="192"/>
      <c r="FH165" s="192"/>
      <c r="FI165" s="192"/>
      <c r="FJ165" s="192"/>
      <c r="FK165" s="192"/>
      <c r="FL165" s="192"/>
      <c r="FM165" s="192"/>
      <c r="FN165" s="192"/>
      <c r="FO165" s="303"/>
      <c r="FP165" s="303"/>
      <c r="FQ165" s="303"/>
      <c r="FR165" s="303"/>
    </row>
    <row r="166">
      <c r="A166" s="324" t="s">
        <v>14</v>
      </c>
      <c r="B166" s="327">
        <v>43736.0</v>
      </c>
      <c r="C166" s="103">
        <v>43745.0</v>
      </c>
      <c r="D166" s="33" t="s">
        <v>57</v>
      </c>
      <c r="E166" s="104">
        <f t="shared" si="1"/>
        <v>32</v>
      </c>
      <c r="F166" s="104">
        <f t="shared" si="67"/>
        <v>10</v>
      </c>
      <c r="G166" s="104" t="str">
        <f t="shared" si="68"/>
        <v>WC</v>
      </c>
      <c r="H166" s="104" t="str">
        <f t="shared" si="69"/>
        <v/>
      </c>
      <c r="I166" s="105" t="s">
        <v>254</v>
      </c>
      <c r="J166" s="106">
        <v>495.0</v>
      </c>
      <c r="K166" s="106">
        <v>51480.0</v>
      </c>
      <c r="L166" s="19" t="s">
        <v>13</v>
      </c>
      <c r="M166" s="19">
        <v>80.0</v>
      </c>
      <c r="N166" s="19">
        <v>10500.0</v>
      </c>
      <c r="O166" s="107">
        <v>7000.0</v>
      </c>
      <c r="P166" s="107">
        <v>1500.0</v>
      </c>
      <c r="Q166" s="107">
        <v>3000.0</v>
      </c>
      <c r="R166" s="148">
        <v>120000.0</v>
      </c>
      <c r="S166" s="109"/>
      <c r="T166" s="109"/>
      <c r="U166" s="109"/>
      <c r="V166" s="110">
        <v>950.0</v>
      </c>
      <c r="W166" s="110">
        <v>5700.0</v>
      </c>
      <c r="X166" s="109"/>
      <c r="Y166" s="110" t="s">
        <v>342</v>
      </c>
      <c r="Z166" s="110">
        <v>1000.0</v>
      </c>
      <c r="AA166" s="110">
        <v>500.0</v>
      </c>
      <c r="AB166" s="109"/>
      <c r="AC166" s="109"/>
      <c r="AD166" s="110" t="s">
        <v>323</v>
      </c>
      <c r="AE166" s="110">
        <v>1000.0</v>
      </c>
      <c r="AF166" s="110" t="s">
        <v>901</v>
      </c>
      <c r="AG166" s="110">
        <v>6000.0</v>
      </c>
      <c r="AH166" s="133"/>
      <c r="AI166" s="133"/>
      <c r="AJ166" s="113"/>
      <c r="AK166" s="133"/>
      <c r="AL166" s="133"/>
      <c r="AM166" s="113"/>
      <c r="AN166" s="109"/>
      <c r="AO166" s="109"/>
      <c r="AP166" s="113"/>
      <c r="AQ166" s="133"/>
      <c r="AR166" s="133"/>
      <c r="AS166" s="113"/>
      <c r="AT166" s="234"/>
      <c r="AU166" s="234"/>
      <c r="AV166" s="234"/>
      <c r="AW166" s="234"/>
      <c r="AX166" s="234"/>
      <c r="AY166" s="188"/>
      <c r="AZ166" s="188"/>
      <c r="BA166" s="188"/>
      <c r="BB166" s="188"/>
      <c r="BC166" s="188"/>
      <c r="BD166" s="188"/>
      <c r="BE166" s="188"/>
      <c r="BF166" s="180"/>
      <c r="BG166" s="181"/>
      <c r="BH166" s="181"/>
      <c r="BI166" s="120">
        <v>22050.0</v>
      </c>
      <c r="BJ166" s="121">
        <f t="shared" ref="BJ166:BJ167" si="80">Q166+R166+T166+V166+W166+Z166+AC166+AE166+AG166+AI166+AL166+AO166+AR166+BI166</f>
        <v>159700</v>
      </c>
      <c r="BK166" s="122">
        <v>30000.0</v>
      </c>
      <c r="BL166" s="240">
        <v>165000.0</v>
      </c>
      <c r="BM166" s="124">
        <f t="shared" si="6"/>
        <v>147000</v>
      </c>
      <c r="BN166" s="125" t="s">
        <v>47</v>
      </c>
      <c r="BO166" s="126">
        <f t="shared" si="46"/>
        <v>195000</v>
      </c>
      <c r="BP166" s="110">
        <v>40200.0</v>
      </c>
      <c r="BQ166" s="127">
        <f t="shared" si="73"/>
        <v>32000</v>
      </c>
      <c r="BR166" s="125" t="s">
        <v>47</v>
      </c>
      <c r="BS166" s="126">
        <f t="shared" si="60"/>
        <v>235200</v>
      </c>
      <c r="BT166" s="128">
        <f t="shared" si="79"/>
        <v>26000</v>
      </c>
      <c r="BU166" s="125" t="s">
        <v>47</v>
      </c>
      <c r="BV166" s="129">
        <f t="shared" si="11"/>
        <v>261200</v>
      </c>
      <c r="BW166" s="235"/>
      <c r="BX166" s="131">
        <f t="shared" si="12"/>
        <v>0</v>
      </c>
      <c r="BY166" s="131">
        <f t="shared" si="13"/>
        <v>0</v>
      </c>
      <c r="BZ166" s="131" t="str">
        <f t="shared" si="74"/>
        <v/>
      </c>
      <c r="CA166" s="132" t="str">
        <f t="shared" si="15"/>
        <v/>
      </c>
      <c r="CB166" s="109"/>
      <c r="CC166" s="109"/>
      <c r="CD166" s="109"/>
      <c r="CE166" s="109"/>
      <c r="CF166" s="133">
        <f t="shared" si="39"/>
        <v>261200</v>
      </c>
      <c r="CG166" s="133">
        <f t="shared" si="71"/>
        <v>101500</v>
      </c>
      <c r="CH166" s="119">
        <f t="shared" si="66"/>
        <v>71500</v>
      </c>
      <c r="CI166" s="109"/>
      <c r="CJ166" s="109"/>
      <c r="CK166" s="109"/>
      <c r="CL166" s="183"/>
      <c r="CM166" s="182"/>
      <c r="CN166" s="135">
        <f t="shared" si="19"/>
        <v>205000</v>
      </c>
      <c r="CO166" s="135">
        <f t="shared" si="20"/>
        <v>109680</v>
      </c>
      <c r="CP166" s="136">
        <f t="shared" si="21"/>
        <v>95320</v>
      </c>
      <c r="CQ166" s="137">
        <v>43736.0</v>
      </c>
      <c r="CR166" s="325" t="s">
        <v>260</v>
      </c>
      <c r="CS166" s="325">
        <v>27.0</v>
      </c>
      <c r="CT166" s="301" t="s">
        <v>57</v>
      </c>
      <c r="CU166" s="291" t="s">
        <v>490</v>
      </c>
      <c r="CV166" s="302"/>
      <c r="CW166" s="302"/>
      <c r="CX166" s="302"/>
      <c r="CY166" s="302"/>
      <c r="CZ166" s="302"/>
      <c r="DA166" s="301">
        <v>165000.0</v>
      </c>
      <c r="DB166" s="302"/>
      <c r="DC166" s="301">
        <v>147000.0</v>
      </c>
      <c r="DD166" s="226"/>
      <c r="DE166" s="140">
        <v>19500.0</v>
      </c>
      <c r="DF166" s="302"/>
      <c r="DG166" s="226"/>
      <c r="DH166" s="140">
        <v>500.0</v>
      </c>
      <c r="DI166" s="226"/>
      <c r="DJ166" s="226"/>
      <c r="DK166" s="302"/>
      <c r="DL166" s="302"/>
      <c r="DM166" s="302"/>
      <c r="DN166" s="302"/>
      <c r="DO166" s="141">
        <f t="shared" si="58"/>
        <v>2000</v>
      </c>
      <c r="DP166" s="162"/>
      <c r="DQ166" s="251">
        <v>43736.0</v>
      </c>
      <c r="DR166" s="163">
        <v>5.0</v>
      </c>
      <c r="DS166" s="163">
        <v>5.0</v>
      </c>
      <c r="DT166" s="163" t="s">
        <v>283</v>
      </c>
      <c r="DU166" s="163" t="s">
        <v>353</v>
      </c>
      <c r="DV166" s="163"/>
      <c r="DW166" s="163"/>
      <c r="DX166" s="163"/>
      <c r="DY166" s="163"/>
      <c r="DZ166" s="163"/>
      <c r="EA166" s="163">
        <v>40200.0</v>
      </c>
      <c r="EB166" s="163">
        <v>32000.0</v>
      </c>
      <c r="EC166" s="228"/>
      <c r="ED166" s="163">
        <v>9000.0</v>
      </c>
      <c r="EE166" s="163" t="s">
        <v>569</v>
      </c>
      <c r="EF166" s="228"/>
      <c r="EG166" s="228"/>
      <c r="EH166" s="228"/>
      <c r="EI166" s="228"/>
      <c r="EJ166" s="228"/>
      <c r="EK166" s="228"/>
      <c r="EL166" s="163">
        <v>800.0</v>
      </c>
      <c r="EM166" s="163" t="s">
        <v>365</v>
      </c>
      <c r="EN166" s="228"/>
      <c r="EO166" s="257">
        <f t="shared" si="23"/>
        <v>800</v>
      </c>
      <c r="EP166" s="228"/>
      <c r="EQ166" s="192"/>
      <c r="ER166" s="161" t="s">
        <v>770</v>
      </c>
      <c r="ES166" s="161">
        <v>10.0</v>
      </c>
      <c r="ET166" s="161" t="s">
        <v>265</v>
      </c>
      <c r="EU166" s="192"/>
      <c r="EV166" s="303"/>
      <c r="EW166" s="303"/>
      <c r="EX166" s="303"/>
      <c r="EY166" s="303"/>
      <c r="EZ166" s="161">
        <v>26000.0</v>
      </c>
      <c r="FA166" s="161">
        <v>26000.0</v>
      </c>
      <c r="FB166" s="303"/>
      <c r="FC166" s="303"/>
      <c r="FD166" s="303"/>
      <c r="FE166" s="192"/>
      <c r="FF166" s="303"/>
      <c r="FG166" s="192"/>
      <c r="FH166" s="192"/>
      <c r="FI166" s="192"/>
      <c r="FJ166" s="192"/>
      <c r="FK166" s="192"/>
      <c r="FL166" s="192"/>
      <c r="FM166" s="192"/>
      <c r="FN166" s="192"/>
      <c r="FO166" s="303"/>
      <c r="FP166" s="303"/>
      <c r="FQ166" s="303"/>
      <c r="FR166" s="303"/>
    </row>
    <row r="167">
      <c r="A167" s="324" t="s">
        <v>16</v>
      </c>
      <c r="B167" s="290">
        <v>43739.0</v>
      </c>
      <c r="C167" s="290">
        <v>43746.0</v>
      </c>
      <c r="D167" s="33" t="s">
        <v>57</v>
      </c>
      <c r="E167" s="104">
        <f t="shared" si="1"/>
        <v>35</v>
      </c>
      <c r="F167" s="104">
        <f t="shared" si="67"/>
        <v>14</v>
      </c>
      <c r="G167" s="104" t="str">
        <f t="shared" si="68"/>
        <v>Juice</v>
      </c>
      <c r="H167" s="104" t="str">
        <f t="shared" si="69"/>
        <v>Asif</v>
      </c>
      <c r="I167" s="105" t="s">
        <v>254</v>
      </c>
      <c r="J167" s="106">
        <v>589.0</v>
      </c>
      <c r="K167" s="106">
        <v>60118.0</v>
      </c>
      <c r="L167" s="19" t="s">
        <v>13</v>
      </c>
      <c r="M167" s="19">
        <v>50.0</v>
      </c>
      <c r="N167" s="19">
        <v>6560.0</v>
      </c>
      <c r="O167" s="107">
        <v>7000.0</v>
      </c>
      <c r="P167" s="107">
        <v>1500.0</v>
      </c>
      <c r="Q167" s="107">
        <v>3000.0</v>
      </c>
      <c r="R167" s="148">
        <v>130000.0</v>
      </c>
      <c r="S167" s="109"/>
      <c r="T167" s="109"/>
      <c r="U167" s="109"/>
      <c r="V167" s="109"/>
      <c r="W167" s="110">
        <v>4150.0</v>
      </c>
      <c r="X167" s="109"/>
      <c r="Y167" s="110" t="s">
        <v>57</v>
      </c>
      <c r="Z167" s="110">
        <v>800.0</v>
      </c>
      <c r="AA167" s="110">
        <v>800.0</v>
      </c>
      <c r="AB167" s="109"/>
      <c r="AC167" s="109"/>
      <c r="AD167" s="110" t="s">
        <v>902</v>
      </c>
      <c r="AE167" s="110">
        <v>3500.0</v>
      </c>
      <c r="AF167" s="110" t="s">
        <v>903</v>
      </c>
      <c r="AG167" s="110">
        <v>800.0</v>
      </c>
      <c r="AH167" s="133"/>
      <c r="AI167" s="133"/>
      <c r="AJ167" s="113"/>
      <c r="AK167" s="133"/>
      <c r="AL167" s="133"/>
      <c r="AM167" s="113"/>
      <c r="AN167" s="109"/>
      <c r="AO167" s="109"/>
      <c r="AP167" s="113"/>
      <c r="AQ167" s="133"/>
      <c r="AR167" s="133"/>
      <c r="AS167" s="113"/>
      <c r="AT167" s="234"/>
      <c r="AU167" s="234"/>
      <c r="AV167" s="234"/>
      <c r="AW167" s="234"/>
      <c r="AX167" s="234"/>
      <c r="AY167" s="188"/>
      <c r="AZ167" s="328">
        <v>43506.0</v>
      </c>
      <c r="BA167" s="245">
        <v>54000.0</v>
      </c>
      <c r="BB167" s="188"/>
      <c r="BC167" s="188"/>
      <c r="BD167" s="188"/>
      <c r="BE167" s="188"/>
      <c r="BF167" s="180"/>
      <c r="BG167" s="181"/>
      <c r="BH167" s="181"/>
      <c r="BI167" s="120">
        <v>22000.0</v>
      </c>
      <c r="BJ167" s="121">
        <f t="shared" si="80"/>
        <v>164250</v>
      </c>
      <c r="BK167" s="122">
        <v>30000.0</v>
      </c>
      <c r="BL167" s="240">
        <v>157000.0</v>
      </c>
      <c r="BM167" s="124">
        <f t="shared" si="6"/>
        <v>148000</v>
      </c>
      <c r="BN167" s="125" t="s">
        <v>47</v>
      </c>
      <c r="BO167" s="126">
        <f t="shared" si="46"/>
        <v>187000</v>
      </c>
      <c r="BP167" s="110">
        <v>36000.0</v>
      </c>
      <c r="BQ167" s="127">
        <f t="shared" si="73"/>
        <v>30000</v>
      </c>
      <c r="BR167" s="125" t="s">
        <v>47</v>
      </c>
      <c r="BS167" s="126">
        <f t="shared" si="60"/>
        <v>223000</v>
      </c>
      <c r="BT167" s="128">
        <f t="shared" si="79"/>
        <v>25000</v>
      </c>
      <c r="BU167" s="125" t="s">
        <v>59</v>
      </c>
      <c r="BV167" s="129">
        <f t="shared" si="11"/>
        <v>223000</v>
      </c>
      <c r="BW167" s="235"/>
      <c r="BX167" s="131">
        <f t="shared" si="12"/>
        <v>0</v>
      </c>
      <c r="BY167" s="131">
        <f t="shared" si="13"/>
        <v>0</v>
      </c>
      <c r="BZ167" s="131" t="str">
        <f t="shared" si="74"/>
        <v/>
      </c>
      <c r="CA167" s="132" t="str">
        <f t="shared" si="15"/>
        <v/>
      </c>
      <c r="CB167" s="109"/>
      <c r="CC167" s="109"/>
      <c r="CD167" s="109"/>
      <c r="CE167" s="109"/>
      <c r="CF167" s="133">
        <f t="shared" si="39"/>
        <v>223000</v>
      </c>
      <c r="CG167" s="133">
        <f t="shared" si="71"/>
        <v>58750</v>
      </c>
      <c r="CH167" s="119">
        <f t="shared" si="66"/>
        <v>28750</v>
      </c>
      <c r="CI167" s="109"/>
      <c r="CJ167" s="109"/>
      <c r="CK167" s="109"/>
      <c r="CL167" s="183"/>
      <c r="CM167" s="182"/>
      <c r="CN167" s="135">
        <f t="shared" si="19"/>
        <v>203000</v>
      </c>
      <c r="CO167" s="135">
        <f t="shared" si="20"/>
        <v>163428</v>
      </c>
      <c r="CP167" s="136">
        <f t="shared" si="21"/>
        <v>39572</v>
      </c>
      <c r="CQ167" s="137">
        <v>43736.0</v>
      </c>
      <c r="CR167" s="325" t="s">
        <v>260</v>
      </c>
      <c r="CS167" s="325">
        <v>30.0</v>
      </c>
      <c r="CT167" s="301" t="s">
        <v>57</v>
      </c>
      <c r="CU167" s="291" t="s">
        <v>490</v>
      </c>
      <c r="CV167" s="302"/>
      <c r="CW167" s="302"/>
      <c r="CX167" s="302"/>
      <c r="CY167" s="302"/>
      <c r="CZ167" s="302"/>
      <c r="DA167" s="301">
        <v>157000.0</v>
      </c>
      <c r="DB167" s="302"/>
      <c r="DC167" s="301">
        <v>148000.0</v>
      </c>
      <c r="DD167" s="226"/>
      <c r="DE167" s="140">
        <v>8500.0</v>
      </c>
      <c r="DF167" s="302"/>
      <c r="DG167" s="226"/>
      <c r="DH167" s="140">
        <v>500.0</v>
      </c>
      <c r="DI167" s="226"/>
      <c r="DJ167" s="226"/>
      <c r="DK167" s="302"/>
      <c r="DL167" s="302"/>
      <c r="DM167" s="302"/>
      <c r="DN167" s="302"/>
      <c r="DO167" s="141">
        <f t="shared" si="58"/>
        <v>0</v>
      </c>
      <c r="DP167" s="138" t="s">
        <v>904</v>
      </c>
      <c r="DQ167" s="251">
        <v>43736.0</v>
      </c>
      <c r="DR167" s="163">
        <v>5.0</v>
      </c>
      <c r="DS167" s="163">
        <v>5.0</v>
      </c>
      <c r="DT167" s="163" t="s">
        <v>283</v>
      </c>
      <c r="DU167" s="163" t="s">
        <v>353</v>
      </c>
      <c r="DV167" s="163"/>
      <c r="DW167" s="163"/>
      <c r="DX167" s="163"/>
      <c r="DY167" s="163"/>
      <c r="DZ167" s="163"/>
      <c r="EA167" s="163">
        <v>36000.0</v>
      </c>
      <c r="EB167" s="163">
        <v>30000.0</v>
      </c>
      <c r="EC167" s="228"/>
      <c r="ED167" s="163">
        <v>6000.0</v>
      </c>
      <c r="EE167" s="163" t="s">
        <v>569</v>
      </c>
      <c r="EF167" s="228"/>
      <c r="EG167" s="228"/>
      <c r="EH167" s="228"/>
      <c r="EI167" s="228"/>
      <c r="EJ167" s="228"/>
      <c r="EK167" s="228"/>
      <c r="EL167" s="228"/>
      <c r="EM167" s="228"/>
      <c r="EN167" s="322"/>
      <c r="EO167" s="257">
        <f t="shared" si="23"/>
        <v>0</v>
      </c>
      <c r="EP167" s="322">
        <v>43687.0</v>
      </c>
      <c r="EQ167" s="309">
        <v>43746.0</v>
      </c>
      <c r="ER167" s="161" t="s">
        <v>427</v>
      </c>
      <c r="ES167" s="161">
        <v>14.0</v>
      </c>
      <c r="ET167" s="161" t="s">
        <v>265</v>
      </c>
      <c r="EU167" s="161" t="s">
        <v>315</v>
      </c>
      <c r="EV167" s="303"/>
      <c r="EW167" s="303"/>
      <c r="EX167" s="303"/>
      <c r="EY167" s="303"/>
      <c r="EZ167" s="192"/>
      <c r="FA167" s="161">
        <v>25000.0</v>
      </c>
      <c r="FB167" s="303"/>
      <c r="FC167" s="303"/>
      <c r="FD167" s="303"/>
      <c r="FE167" s="192"/>
      <c r="FF167" s="303"/>
      <c r="FG167" s="192"/>
      <c r="FH167" s="192"/>
      <c r="FI167" s="192"/>
      <c r="FJ167" s="192"/>
      <c r="FK167" s="192"/>
      <c r="FL167" s="192"/>
      <c r="FM167" s="192"/>
      <c r="FN167" s="192"/>
      <c r="FO167" s="303"/>
      <c r="FP167" s="303"/>
      <c r="FQ167" s="303"/>
      <c r="FR167" s="303"/>
    </row>
    <row r="168">
      <c r="A168" s="324" t="s">
        <v>18</v>
      </c>
      <c r="B168" s="290">
        <v>43738.0</v>
      </c>
      <c r="C168" s="319">
        <v>43743.0</v>
      </c>
      <c r="D168" s="318" t="s">
        <v>57</v>
      </c>
      <c r="E168" s="315">
        <f t="shared" si="1"/>
        <v>29</v>
      </c>
      <c r="F168" s="104">
        <f t="shared" si="67"/>
        <v>19</v>
      </c>
      <c r="G168" s="104" t="str">
        <f t="shared" si="68"/>
        <v>Juice</v>
      </c>
      <c r="H168" s="104" t="str">
        <f t="shared" si="69"/>
        <v>asif</v>
      </c>
      <c r="I168" s="105" t="s">
        <v>254</v>
      </c>
      <c r="J168" s="106">
        <v>616.0</v>
      </c>
      <c r="K168" s="106">
        <v>64064.0</v>
      </c>
      <c r="L168" s="19" t="s">
        <v>13</v>
      </c>
      <c r="M168" s="19">
        <v>50.0</v>
      </c>
      <c r="N168" s="19">
        <v>6560.0</v>
      </c>
      <c r="O168" s="107">
        <v>7000.0</v>
      </c>
      <c r="P168" s="107">
        <v>1500.0</v>
      </c>
      <c r="Q168" s="107">
        <v>3000.0</v>
      </c>
      <c r="R168" s="108">
        <v>100000.0</v>
      </c>
      <c r="S168" s="109"/>
      <c r="T168" s="109"/>
      <c r="U168" s="109"/>
      <c r="V168" s="109"/>
      <c r="W168" s="110">
        <v>5200.0</v>
      </c>
      <c r="X168" s="109"/>
      <c r="Y168" s="110" t="s">
        <v>905</v>
      </c>
      <c r="Z168" s="110">
        <v>1000.0</v>
      </c>
      <c r="AA168" s="110">
        <v>500.0</v>
      </c>
      <c r="AB168" s="109"/>
      <c r="AC168" s="109"/>
      <c r="AD168" s="110" t="s">
        <v>906</v>
      </c>
      <c r="AE168" s="110">
        <v>1050.0</v>
      </c>
      <c r="AF168" s="109"/>
      <c r="AG168" s="109"/>
      <c r="AH168" s="197" t="s">
        <v>907</v>
      </c>
      <c r="AI168" s="197">
        <v>14000.0</v>
      </c>
      <c r="AJ168" s="113"/>
      <c r="AK168" s="197" t="s">
        <v>908</v>
      </c>
      <c r="AL168" s="197">
        <v>1000.0</v>
      </c>
      <c r="AM168" s="113"/>
      <c r="AN168" s="110" t="s">
        <v>909</v>
      </c>
      <c r="AO168" s="110">
        <v>300.0</v>
      </c>
      <c r="AP168" s="113"/>
      <c r="AQ168" s="133"/>
      <c r="AR168" s="133"/>
      <c r="AS168" s="113"/>
      <c r="AT168" s="234"/>
      <c r="AU168" s="234"/>
      <c r="AV168" s="234"/>
      <c r="AW168" s="234"/>
      <c r="AX168" s="234"/>
      <c r="AY168" s="188"/>
      <c r="AZ168" s="188"/>
      <c r="BA168" s="188"/>
      <c r="BB168" s="188"/>
      <c r="BC168" s="188"/>
      <c r="BD168" s="188"/>
      <c r="BE168" s="188"/>
      <c r="BF168" s="180"/>
      <c r="BG168" s="181"/>
      <c r="BH168" s="181"/>
      <c r="BI168" s="120">
        <v>18000.0</v>
      </c>
      <c r="BJ168" s="121">
        <f t="shared" ref="BJ168:BJ169" si="81">Q168+R168+T168+V168+W168+Z168+AC168+AE168+AG168+AI168+AL168+AO168+AR168+BI168+U168+S168</f>
        <v>143550</v>
      </c>
      <c r="BK168" s="122">
        <v>30000.0</v>
      </c>
      <c r="BL168" s="240">
        <v>142000.0</v>
      </c>
      <c r="BM168" s="124">
        <f t="shared" si="6"/>
        <v>135000</v>
      </c>
      <c r="BN168" s="125" t="s">
        <v>47</v>
      </c>
      <c r="BO168" s="126">
        <f t="shared" si="46"/>
        <v>172000</v>
      </c>
      <c r="BP168" s="110">
        <v>22100.0</v>
      </c>
      <c r="BQ168" s="127">
        <f t="shared" si="73"/>
        <v>18000</v>
      </c>
      <c r="BR168" s="125" t="s">
        <v>47</v>
      </c>
      <c r="BS168" s="126">
        <f t="shared" si="60"/>
        <v>194100</v>
      </c>
      <c r="BT168" s="128">
        <f t="shared" si="79"/>
        <v>28500</v>
      </c>
      <c r="BU168" s="125" t="s">
        <v>59</v>
      </c>
      <c r="BV168" s="129">
        <f t="shared" si="11"/>
        <v>194100</v>
      </c>
      <c r="BW168" s="235"/>
      <c r="BX168" s="131">
        <f t="shared" si="12"/>
        <v>0</v>
      </c>
      <c r="BY168" s="131">
        <f t="shared" si="13"/>
        <v>0</v>
      </c>
      <c r="BZ168" s="131" t="str">
        <f t="shared" si="74"/>
        <v/>
      </c>
      <c r="CA168" s="132" t="str">
        <f t="shared" si="15"/>
        <v/>
      </c>
      <c r="CB168" s="109"/>
      <c r="CC168" s="109"/>
      <c r="CD168" s="109"/>
      <c r="CE168" s="109"/>
      <c r="CF168" s="133">
        <f t="shared" si="39"/>
        <v>194100</v>
      </c>
      <c r="CG168" s="133">
        <f t="shared" si="71"/>
        <v>50550</v>
      </c>
      <c r="CH168" s="119">
        <f t="shared" si="66"/>
        <v>20550</v>
      </c>
      <c r="CI168" s="109"/>
      <c r="CJ168" s="109"/>
      <c r="CK168" s="109"/>
      <c r="CL168" s="183"/>
      <c r="CM168" s="182"/>
      <c r="CN168" s="135">
        <f t="shared" si="19"/>
        <v>181500</v>
      </c>
      <c r="CO168" s="135">
        <f t="shared" si="20"/>
        <v>122174</v>
      </c>
      <c r="CP168" s="136">
        <f t="shared" si="21"/>
        <v>59326</v>
      </c>
      <c r="CQ168" s="137">
        <v>43736.0</v>
      </c>
      <c r="CR168" s="325" t="s">
        <v>260</v>
      </c>
      <c r="CS168" s="325">
        <v>26.0</v>
      </c>
      <c r="CT168" s="301" t="s">
        <v>57</v>
      </c>
      <c r="CU168" s="291" t="s">
        <v>358</v>
      </c>
      <c r="CV168" s="302"/>
      <c r="CW168" s="302"/>
      <c r="CX168" s="302"/>
      <c r="CY168" s="302"/>
      <c r="CZ168" s="302"/>
      <c r="DA168" s="301">
        <v>142000.0</v>
      </c>
      <c r="DB168" s="226"/>
      <c r="DC168" s="140">
        <v>135000.0</v>
      </c>
      <c r="DD168" s="226"/>
      <c r="DE168" s="140">
        <v>9000.0</v>
      </c>
      <c r="DF168" s="302"/>
      <c r="DG168" s="226"/>
      <c r="DH168" s="140">
        <v>500.0</v>
      </c>
      <c r="DI168" s="226"/>
      <c r="DJ168" s="226"/>
      <c r="DK168" s="302"/>
      <c r="DL168" s="302"/>
      <c r="DM168" s="302"/>
      <c r="DN168" s="302"/>
      <c r="DO168" s="141">
        <f t="shared" si="58"/>
        <v>2500</v>
      </c>
      <c r="DP168" s="162"/>
      <c r="DQ168" s="251">
        <v>43736.0</v>
      </c>
      <c r="DR168" s="163">
        <v>3.0</v>
      </c>
      <c r="DS168" s="163">
        <v>3.0</v>
      </c>
      <c r="DT168" s="163" t="s">
        <v>283</v>
      </c>
      <c r="DU168" s="163" t="s">
        <v>284</v>
      </c>
      <c r="DV168" s="163"/>
      <c r="DW168" s="163"/>
      <c r="DX168" s="163"/>
      <c r="DY168" s="163"/>
      <c r="DZ168" s="163"/>
      <c r="EA168" s="163">
        <v>22100.0</v>
      </c>
      <c r="EB168" s="163">
        <v>18000.0</v>
      </c>
      <c r="EC168" s="228"/>
      <c r="ED168" s="228"/>
      <c r="EE168" s="228"/>
      <c r="EF168" s="163">
        <v>4100.0</v>
      </c>
      <c r="EG168" s="228"/>
      <c r="EH168" s="228"/>
      <c r="EI168" s="228"/>
      <c r="EJ168" s="228"/>
      <c r="EK168" s="228"/>
      <c r="EL168" s="228"/>
      <c r="EM168" s="228"/>
      <c r="EN168" s="322"/>
      <c r="EO168" s="257">
        <f t="shared" si="23"/>
        <v>0</v>
      </c>
      <c r="EP168" s="322">
        <v>43687.0</v>
      </c>
      <c r="EQ168" s="307">
        <v>43743.0</v>
      </c>
      <c r="ER168" s="161" t="s">
        <v>427</v>
      </c>
      <c r="ES168" s="161">
        <v>19.0</v>
      </c>
      <c r="ET168" s="161" t="s">
        <v>265</v>
      </c>
      <c r="EU168" s="161" t="s">
        <v>910</v>
      </c>
      <c r="EV168" s="303"/>
      <c r="EW168" s="303"/>
      <c r="EX168" s="303"/>
      <c r="EY168" s="303"/>
      <c r="EZ168" s="192"/>
      <c r="FA168" s="161">
        <v>28500.0</v>
      </c>
      <c r="FB168" s="303"/>
      <c r="FC168" s="303"/>
      <c r="FD168" s="303"/>
      <c r="FE168" s="192"/>
      <c r="FF168" s="303"/>
      <c r="FG168" s="192"/>
      <c r="FH168" s="192"/>
      <c r="FI168" s="192"/>
      <c r="FJ168" s="192"/>
      <c r="FK168" s="192"/>
      <c r="FL168" s="192"/>
      <c r="FM168" s="192"/>
      <c r="FN168" s="192"/>
      <c r="FO168" s="303"/>
      <c r="FP168" s="303"/>
      <c r="FQ168" s="303"/>
      <c r="FR168" s="303"/>
    </row>
    <row r="169">
      <c r="A169" s="324" t="s">
        <v>19</v>
      </c>
      <c r="B169" s="103">
        <v>43738.0</v>
      </c>
      <c r="C169" s="317">
        <v>43743.0</v>
      </c>
      <c r="D169" s="318" t="s">
        <v>57</v>
      </c>
      <c r="E169" s="315">
        <f t="shared" si="1"/>
        <v>33</v>
      </c>
      <c r="F169" s="104">
        <f t="shared" si="67"/>
        <v>19</v>
      </c>
      <c r="G169" s="104" t="str">
        <f t="shared" si="68"/>
        <v>Juice</v>
      </c>
      <c r="H169" s="104" t="str">
        <f t="shared" si="69"/>
        <v>Asif</v>
      </c>
      <c r="I169" s="105" t="s">
        <v>254</v>
      </c>
      <c r="J169" s="106">
        <v>586.0</v>
      </c>
      <c r="K169" s="106">
        <v>60840.0</v>
      </c>
      <c r="L169" s="19" t="s">
        <v>13</v>
      </c>
      <c r="M169" s="19">
        <v>50.0</v>
      </c>
      <c r="N169" s="19">
        <v>6560.0</v>
      </c>
      <c r="O169" s="107">
        <v>7000.0</v>
      </c>
      <c r="P169" s="107">
        <v>1500.0</v>
      </c>
      <c r="Q169" s="107">
        <v>3000.0</v>
      </c>
      <c r="R169" s="108">
        <v>130000.0</v>
      </c>
      <c r="S169" s="109"/>
      <c r="T169" s="109"/>
      <c r="U169" s="109"/>
      <c r="V169" s="109"/>
      <c r="W169" s="110">
        <v>2700.0</v>
      </c>
      <c r="X169" s="109"/>
      <c r="Y169" s="110" t="s">
        <v>342</v>
      </c>
      <c r="Z169" s="110">
        <v>1500.0</v>
      </c>
      <c r="AA169" s="110">
        <v>1000.0</v>
      </c>
      <c r="AB169" s="109"/>
      <c r="AC169" s="109"/>
      <c r="AD169" s="110" t="s">
        <v>323</v>
      </c>
      <c r="AE169" s="110">
        <v>500.0</v>
      </c>
      <c r="AF169" s="110" t="s">
        <v>911</v>
      </c>
      <c r="AG169" s="110">
        <v>350.0</v>
      </c>
      <c r="AH169" s="133"/>
      <c r="AI169" s="133"/>
      <c r="AJ169" s="113"/>
      <c r="AK169" s="133"/>
      <c r="AL169" s="133"/>
      <c r="AM169" s="113"/>
      <c r="AN169" s="110" t="s">
        <v>912</v>
      </c>
      <c r="AO169" s="110">
        <v>700.0</v>
      </c>
      <c r="AP169" s="113"/>
      <c r="AQ169" s="133"/>
      <c r="AR169" s="133"/>
      <c r="AS169" s="113"/>
      <c r="AT169" s="234"/>
      <c r="AU169" s="234"/>
      <c r="AV169" s="234"/>
      <c r="AW169" s="234"/>
      <c r="AX169" s="234"/>
      <c r="AY169" s="188"/>
      <c r="AZ169" s="188"/>
      <c r="BA169" s="188"/>
      <c r="BB169" s="188"/>
      <c r="BC169" s="188"/>
      <c r="BD169" s="188"/>
      <c r="BE169" s="188"/>
      <c r="BF169" s="180"/>
      <c r="BG169" s="181"/>
      <c r="BH169" s="181"/>
      <c r="BI169" s="120">
        <v>18000.0</v>
      </c>
      <c r="BJ169" s="121">
        <f t="shared" si="81"/>
        <v>156750</v>
      </c>
      <c r="BK169" s="122">
        <v>30000.0</v>
      </c>
      <c r="BL169" s="240">
        <v>157000.0</v>
      </c>
      <c r="BM169" s="124">
        <f t="shared" si="6"/>
        <v>148000</v>
      </c>
      <c r="BN169" s="125" t="s">
        <v>47</v>
      </c>
      <c r="BO169" s="126">
        <f t="shared" si="46"/>
        <v>187000</v>
      </c>
      <c r="BP169" s="110">
        <v>21940.0</v>
      </c>
      <c r="BQ169" s="127">
        <f t="shared" si="73"/>
        <v>15000</v>
      </c>
      <c r="BR169" s="125" t="s">
        <v>47</v>
      </c>
      <c r="BS169" s="126">
        <f t="shared" si="60"/>
        <v>208940</v>
      </c>
      <c r="BT169" s="128">
        <f t="shared" si="79"/>
        <v>28500</v>
      </c>
      <c r="BU169" s="125" t="s">
        <v>59</v>
      </c>
      <c r="BV169" s="129">
        <f t="shared" si="11"/>
        <v>208940</v>
      </c>
      <c r="BW169" s="235"/>
      <c r="BX169" s="131">
        <f t="shared" si="12"/>
        <v>0</v>
      </c>
      <c r="BY169" s="131">
        <f t="shared" si="13"/>
        <v>0</v>
      </c>
      <c r="BZ169" s="131" t="str">
        <f t="shared" si="74"/>
        <v/>
      </c>
      <c r="CA169" s="132" t="str">
        <f t="shared" si="15"/>
        <v/>
      </c>
      <c r="CB169" s="109"/>
      <c r="CC169" s="109"/>
      <c r="CD169" s="109"/>
      <c r="CE169" s="109"/>
      <c r="CF169" s="133">
        <f t="shared" si="39"/>
        <v>208940</v>
      </c>
      <c r="CG169" s="133">
        <f t="shared" si="71"/>
        <v>52190</v>
      </c>
      <c r="CH169" s="119">
        <f t="shared" si="66"/>
        <v>22190</v>
      </c>
      <c r="CI169" s="109"/>
      <c r="CJ169" s="109"/>
      <c r="CK169" s="109"/>
      <c r="CL169" s="183"/>
      <c r="CM169" s="182"/>
      <c r="CN169" s="135">
        <f t="shared" si="19"/>
        <v>191500</v>
      </c>
      <c r="CO169" s="135">
        <f t="shared" si="20"/>
        <v>102150</v>
      </c>
      <c r="CP169" s="136">
        <f t="shared" si="21"/>
        <v>89350</v>
      </c>
      <c r="CQ169" s="137">
        <v>43736.0</v>
      </c>
      <c r="CR169" s="325" t="s">
        <v>260</v>
      </c>
      <c r="CS169" s="325">
        <v>30.0</v>
      </c>
      <c r="CT169" s="301" t="s">
        <v>57</v>
      </c>
      <c r="CU169" s="291" t="s">
        <v>370</v>
      </c>
      <c r="CV169" s="302"/>
      <c r="CW169" s="302"/>
      <c r="CX169" s="302"/>
      <c r="CY169" s="302"/>
      <c r="CZ169" s="302"/>
      <c r="DA169" s="301">
        <v>157000.0</v>
      </c>
      <c r="DB169" s="302"/>
      <c r="DC169" s="301">
        <v>148000.0</v>
      </c>
      <c r="DD169" s="226"/>
      <c r="DE169" s="140">
        <v>8000.0</v>
      </c>
      <c r="DF169" s="302"/>
      <c r="DG169" s="226"/>
      <c r="DH169" s="140">
        <v>1000.0</v>
      </c>
      <c r="DI169" s="226"/>
      <c r="DJ169" s="226"/>
      <c r="DK169" s="302"/>
      <c r="DL169" s="302"/>
      <c r="DM169" s="302"/>
      <c r="DN169" s="302"/>
      <c r="DO169" s="141">
        <f t="shared" si="58"/>
        <v>0</v>
      </c>
      <c r="DP169" s="155">
        <v>43687.0</v>
      </c>
      <c r="DQ169" s="251">
        <v>43736.0</v>
      </c>
      <c r="DR169" s="163">
        <v>3.0</v>
      </c>
      <c r="DS169" s="163">
        <v>3.0</v>
      </c>
      <c r="DT169" s="163" t="s">
        <v>283</v>
      </c>
      <c r="DU169" s="163" t="s">
        <v>284</v>
      </c>
      <c r="DV169" s="163"/>
      <c r="DW169" s="163"/>
      <c r="DX169" s="163"/>
      <c r="DY169" s="163"/>
      <c r="DZ169" s="163"/>
      <c r="EA169" s="163">
        <v>21940.0</v>
      </c>
      <c r="EB169" s="163">
        <v>15000.0</v>
      </c>
      <c r="EC169" s="228"/>
      <c r="ED169" s="228"/>
      <c r="EE169" s="228"/>
      <c r="EF169" s="163">
        <v>6940.0</v>
      </c>
      <c r="EG169" s="228"/>
      <c r="EH169" s="228"/>
      <c r="EI169" s="228"/>
      <c r="EJ169" s="228"/>
      <c r="EK169" s="228"/>
      <c r="EL169" s="228"/>
      <c r="EM169" s="228"/>
      <c r="EN169" s="322"/>
      <c r="EO169" s="257">
        <f t="shared" si="23"/>
        <v>0</v>
      </c>
      <c r="EP169" s="322">
        <v>43687.0</v>
      </c>
      <c r="EQ169" s="192"/>
      <c r="ER169" s="161" t="s">
        <v>427</v>
      </c>
      <c r="ES169" s="161">
        <v>19.0</v>
      </c>
      <c r="ET169" s="161" t="s">
        <v>265</v>
      </c>
      <c r="EU169" s="161" t="s">
        <v>315</v>
      </c>
      <c r="EV169" s="303"/>
      <c r="EW169" s="303"/>
      <c r="EX169" s="303"/>
      <c r="EY169" s="303"/>
      <c r="EZ169" s="192"/>
      <c r="FA169" s="161">
        <v>28500.0</v>
      </c>
      <c r="FB169" s="303"/>
      <c r="FC169" s="303"/>
      <c r="FD169" s="303"/>
      <c r="FE169" s="192"/>
      <c r="FF169" s="303"/>
      <c r="FG169" s="161" t="s">
        <v>0</v>
      </c>
      <c r="FH169" s="192"/>
      <c r="FI169" s="192"/>
      <c r="FJ169" s="192"/>
      <c r="FK169" s="192"/>
      <c r="FL169" s="192"/>
      <c r="FM169" s="192"/>
      <c r="FN169" s="192"/>
      <c r="FO169" s="303"/>
      <c r="FP169" s="303"/>
      <c r="FQ169" s="303"/>
      <c r="FR169" s="303"/>
    </row>
    <row r="170">
      <c r="A170" s="324" t="s">
        <v>43</v>
      </c>
      <c r="B170" s="103">
        <v>43738.0</v>
      </c>
      <c r="C170" s="103">
        <v>43746.0</v>
      </c>
      <c r="D170" s="33" t="s">
        <v>57</v>
      </c>
      <c r="E170" s="104"/>
      <c r="F170" s="104">
        <f t="shared" si="67"/>
        <v>7</v>
      </c>
      <c r="G170" s="104" t="str">
        <f t="shared" si="68"/>
        <v>Washing Machine</v>
      </c>
      <c r="H170" s="104" t="str">
        <f t="shared" si="69"/>
        <v/>
      </c>
      <c r="I170" s="105" t="s">
        <v>254</v>
      </c>
      <c r="J170" s="106">
        <v>507.0</v>
      </c>
      <c r="K170" s="106">
        <v>51720.0</v>
      </c>
      <c r="L170" s="19" t="s">
        <v>13</v>
      </c>
      <c r="M170" s="19">
        <v>50.0</v>
      </c>
      <c r="N170" s="19">
        <v>6560.0</v>
      </c>
      <c r="O170" s="107">
        <v>7000.0</v>
      </c>
      <c r="P170" s="107">
        <v>1500.0</v>
      </c>
      <c r="Q170" s="107">
        <v>3000.0</v>
      </c>
      <c r="R170" s="148">
        <v>165000.0</v>
      </c>
      <c r="S170" s="109"/>
      <c r="T170" s="109"/>
      <c r="U170" s="109"/>
      <c r="V170" s="109"/>
      <c r="W170" s="110">
        <v>3800.0</v>
      </c>
      <c r="X170" s="110"/>
      <c r="Y170" s="110" t="s">
        <v>342</v>
      </c>
      <c r="Z170" s="110">
        <v>500.0</v>
      </c>
      <c r="AA170" s="110">
        <v>500.0</v>
      </c>
      <c r="AB170" s="109"/>
      <c r="AC170" s="109"/>
      <c r="AD170" s="110"/>
      <c r="AE170" s="110"/>
      <c r="AF170" s="110"/>
      <c r="AG170" s="110"/>
      <c r="AH170" s="197" t="s">
        <v>913</v>
      </c>
      <c r="AI170" s="197">
        <v>36000.0</v>
      </c>
      <c r="AJ170" s="113"/>
      <c r="AK170" s="133"/>
      <c r="AL170" s="133"/>
      <c r="AM170" s="113"/>
      <c r="AN170" s="109"/>
      <c r="AO170" s="109"/>
      <c r="AP170" s="113"/>
      <c r="AQ170" s="133"/>
      <c r="AR170" s="197"/>
      <c r="AS170" s="113"/>
      <c r="AT170" s="234"/>
      <c r="AU170" s="234"/>
      <c r="AV170" s="234"/>
      <c r="AW170" s="234"/>
      <c r="AX170" s="234"/>
      <c r="AY170" s="188"/>
      <c r="AZ170" s="188"/>
      <c r="BA170" s="188"/>
      <c r="BB170" s="188"/>
      <c r="BC170" s="188"/>
      <c r="BD170" s="188"/>
      <c r="BE170" s="188"/>
      <c r="BF170" s="180"/>
      <c r="BG170" s="181"/>
      <c r="BH170" s="181"/>
      <c r="BI170" s="120">
        <v>22000.0</v>
      </c>
      <c r="BJ170" s="121">
        <f>Q170+R170+T170+V170+W170+Z170+AC170+AE170+AG170+AI170+AL170+AO170+AR170+BI170+X170</f>
        <v>230300</v>
      </c>
      <c r="BK170" s="122">
        <v>30000.0</v>
      </c>
      <c r="BL170" s="240">
        <v>154000.0</v>
      </c>
      <c r="BM170" s="124">
        <f t="shared" si="6"/>
        <v>144000</v>
      </c>
      <c r="BN170" s="125" t="s">
        <v>47</v>
      </c>
      <c r="BO170" s="126">
        <f t="shared" si="46"/>
        <v>184000</v>
      </c>
      <c r="BP170" s="110">
        <v>34110.0</v>
      </c>
      <c r="BQ170" s="127">
        <f t="shared" si="73"/>
        <v>30000</v>
      </c>
      <c r="BR170" s="125" t="s">
        <v>47</v>
      </c>
      <c r="BS170" s="126">
        <f t="shared" si="60"/>
        <v>218110</v>
      </c>
      <c r="BT170" s="128">
        <f t="shared" si="79"/>
        <v>26000</v>
      </c>
      <c r="BU170" s="125" t="s">
        <v>47</v>
      </c>
      <c r="BV170" s="129">
        <f t="shared" si="11"/>
        <v>244110</v>
      </c>
      <c r="BW170" s="235"/>
      <c r="BX170" s="131">
        <f t="shared" si="12"/>
        <v>0</v>
      </c>
      <c r="BY170" s="131">
        <f t="shared" si="13"/>
        <v>0</v>
      </c>
      <c r="BZ170" s="131" t="str">
        <f t="shared" si="74"/>
        <v/>
      </c>
      <c r="CA170" s="132" t="str">
        <f t="shared" si="15"/>
        <v/>
      </c>
      <c r="CB170" s="110"/>
      <c r="CC170" s="110"/>
      <c r="CD170" s="109"/>
      <c r="CE170" s="109"/>
      <c r="CF170" s="133">
        <f t="shared" si="39"/>
        <v>244110</v>
      </c>
      <c r="CG170" s="133">
        <f t="shared" ref="CG170:CG171" si="82">CF170+CC170-BJ170-CE170</f>
        <v>13810</v>
      </c>
      <c r="CH170" s="119">
        <f t="shared" si="66"/>
        <v>-16190</v>
      </c>
      <c r="CI170" s="109"/>
      <c r="CJ170" s="109"/>
      <c r="CK170" s="109"/>
      <c r="CL170" s="183"/>
      <c r="CM170" s="182"/>
      <c r="CN170" s="135">
        <f t="shared" si="19"/>
        <v>200000</v>
      </c>
      <c r="CO170" s="135">
        <f t="shared" si="20"/>
        <v>132080</v>
      </c>
      <c r="CP170" s="136">
        <f t="shared" si="21"/>
        <v>67920</v>
      </c>
      <c r="CQ170" s="137">
        <v>43738.0</v>
      </c>
      <c r="CR170" s="325" t="s">
        <v>260</v>
      </c>
      <c r="CS170" s="325">
        <v>30.0</v>
      </c>
      <c r="CT170" s="301" t="s">
        <v>57</v>
      </c>
      <c r="CU170" s="291" t="s">
        <v>435</v>
      </c>
      <c r="CV170" s="302"/>
      <c r="CW170" s="302"/>
      <c r="CX170" s="302"/>
      <c r="CY170" s="302"/>
      <c r="CZ170" s="302"/>
      <c r="DA170" s="301">
        <v>154000.0</v>
      </c>
      <c r="DB170" s="301" t="s">
        <v>273</v>
      </c>
      <c r="DC170" s="301">
        <v>144000.0</v>
      </c>
      <c r="DD170" s="226"/>
      <c r="DE170" s="140">
        <v>10000.0</v>
      </c>
      <c r="DF170" s="302"/>
      <c r="DG170" s="226"/>
      <c r="DH170" s="226"/>
      <c r="DI170" s="226"/>
      <c r="DJ170" s="226"/>
      <c r="DK170" s="302"/>
      <c r="DL170" s="302"/>
      <c r="DM170" s="302"/>
      <c r="DN170" s="302"/>
      <c r="DO170" s="141">
        <f t="shared" si="58"/>
        <v>0</v>
      </c>
      <c r="DP170" s="155">
        <v>43718.0</v>
      </c>
      <c r="DQ170" s="251">
        <v>43738.0</v>
      </c>
      <c r="DR170" s="163">
        <v>5.0</v>
      </c>
      <c r="DS170" s="163">
        <v>5.0</v>
      </c>
      <c r="DT170" s="163" t="s">
        <v>283</v>
      </c>
      <c r="DU170" s="163" t="s">
        <v>284</v>
      </c>
      <c r="DV170" s="163"/>
      <c r="DW170" s="163"/>
      <c r="DX170" s="163"/>
      <c r="DY170" s="163"/>
      <c r="DZ170" s="163"/>
      <c r="EA170" s="163">
        <v>34110.0</v>
      </c>
      <c r="EB170" s="163">
        <v>30000.0</v>
      </c>
      <c r="EC170" s="228"/>
      <c r="ED170" s="228"/>
      <c r="EE170" s="228"/>
      <c r="EF170" s="228"/>
      <c r="EG170" s="228"/>
      <c r="EH170" s="228"/>
      <c r="EI170" s="228"/>
      <c r="EJ170" s="228"/>
      <c r="EK170" s="228"/>
      <c r="EL170" s="163">
        <v>4100.0</v>
      </c>
      <c r="EM170" s="163" t="s">
        <v>365</v>
      </c>
      <c r="EN170" s="322"/>
      <c r="EO170" s="257">
        <f t="shared" si="23"/>
        <v>-4110</v>
      </c>
      <c r="EP170" s="322">
        <v>43687.0</v>
      </c>
      <c r="EQ170" s="192"/>
      <c r="ER170" s="161" t="s">
        <v>914</v>
      </c>
      <c r="ES170" s="161">
        <v>7.0</v>
      </c>
      <c r="ET170" s="161" t="s">
        <v>265</v>
      </c>
      <c r="EU170" s="192"/>
      <c r="EV170" s="303"/>
      <c r="EW170" s="303"/>
      <c r="EX170" s="303"/>
      <c r="EY170" s="303"/>
      <c r="EZ170" s="192"/>
      <c r="FA170" s="161">
        <v>26000.0</v>
      </c>
      <c r="FB170" s="303"/>
      <c r="FC170" s="303"/>
      <c r="FD170" s="303"/>
      <c r="FE170" s="192"/>
      <c r="FF170" s="303"/>
      <c r="FG170" s="192"/>
      <c r="FH170" s="192"/>
      <c r="FI170" s="192"/>
      <c r="FJ170" s="192"/>
      <c r="FK170" s="192"/>
      <c r="FL170" s="192"/>
      <c r="FM170" s="192"/>
      <c r="FN170" s="192"/>
      <c r="FO170" s="303"/>
      <c r="FP170" s="303"/>
      <c r="FQ170" s="303"/>
      <c r="FR170" s="303"/>
    </row>
    <row r="171">
      <c r="A171" s="324" t="s">
        <v>44</v>
      </c>
      <c r="B171" s="311">
        <v>43738.0</v>
      </c>
      <c r="C171" s="103">
        <v>43746.0</v>
      </c>
      <c r="D171" s="33" t="s">
        <v>68</v>
      </c>
      <c r="E171" s="104">
        <f t="shared" ref="E171:E235" si="83">CS171+DS171</f>
        <v>20</v>
      </c>
      <c r="F171" s="104">
        <f t="shared" si="67"/>
        <v>10</v>
      </c>
      <c r="G171" s="104" t="str">
        <f t="shared" si="68"/>
        <v>Crockery</v>
      </c>
      <c r="H171" s="104" t="str">
        <f t="shared" si="69"/>
        <v/>
      </c>
      <c r="I171" s="105" t="s">
        <v>380</v>
      </c>
      <c r="J171" s="106">
        <v>523.0</v>
      </c>
      <c r="K171" s="106">
        <v>57530.0</v>
      </c>
      <c r="L171" s="19" t="s">
        <v>13</v>
      </c>
      <c r="M171" s="19">
        <v>50.0</v>
      </c>
      <c r="N171" s="19">
        <v>6560.0</v>
      </c>
      <c r="O171" s="107">
        <v>7000.0</v>
      </c>
      <c r="P171" s="107">
        <v>1500.0</v>
      </c>
      <c r="Q171" s="107">
        <v>3000.0</v>
      </c>
      <c r="R171" s="241"/>
      <c r="S171" s="109"/>
      <c r="T171" s="109"/>
      <c r="U171" s="109"/>
      <c r="V171" s="110">
        <v>1100.0</v>
      </c>
      <c r="W171" s="110">
        <v>1500.0</v>
      </c>
      <c r="X171" s="109"/>
      <c r="Y171" s="109"/>
      <c r="Z171" s="109"/>
      <c r="AA171" s="109"/>
      <c r="AB171" s="110" t="s">
        <v>915</v>
      </c>
      <c r="AC171" s="110">
        <v>300.0</v>
      </c>
      <c r="AD171" s="110" t="s">
        <v>916</v>
      </c>
      <c r="AE171" s="110">
        <v>500.0</v>
      </c>
      <c r="AF171" s="110" t="s">
        <v>865</v>
      </c>
      <c r="AG171" s="110">
        <v>1700.0</v>
      </c>
      <c r="AH171" s="133"/>
      <c r="AI171" s="133"/>
      <c r="AJ171" s="113"/>
      <c r="AK171" s="133"/>
      <c r="AL171" s="133"/>
      <c r="AM171" s="113"/>
      <c r="AN171" s="109"/>
      <c r="AO171" s="109"/>
      <c r="AP171" s="113"/>
      <c r="AQ171" s="133"/>
      <c r="AR171" s="133"/>
      <c r="AS171" s="113"/>
      <c r="AT171" s="247" t="s">
        <v>917</v>
      </c>
      <c r="AU171" s="247">
        <v>4000.0</v>
      </c>
      <c r="AV171" s="234"/>
      <c r="AW171" s="234"/>
      <c r="AX171" s="234"/>
      <c r="AY171" s="188"/>
      <c r="AZ171" s="188"/>
      <c r="BA171" s="188"/>
      <c r="BB171" s="188"/>
      <c r="BC171" s="188"/>
      <c r="BD171" s="188"/>
      <c r="BE171" s="188"/>
      <c r="BF171" s="180"/>
      <c r="BG171" s="181"/>
      <c r="BH171" s="181"/>
      <c r="BI171" s="120">
        <v>22000.0</v>
      </c>
      <c r="BJ171" s="121">
        <f>Q171+R171+T171+V171+W171+Z171+AC171+AE171+AG171+AI171+AL171+AO171+AR171+BI171+U171+S171</f>
        <v>30100</v>
      </c>
      <c r="BK171" s="122">
        <v>30000.0</v>
      </c>
      <c r="BL171" s="235"/>
      <c r="BM171" s="124">
        <f t="shared" si="6"/>
        <v>93000</v>
      </c>
      <c r="BN171" s="125" t="s">
        <v>59</v>
      </c>
      <c r="BO171" s="126">
        <f t="shared" si="46"/>
        <v>30000</v>
      </c>
      <c r="BP171" s="110">
        <v>31030.0</v>
      </c>
      <c r="BQ171" s="127">
        <f t="shared" si="73"/>
        <v>22000</v>
      </c>
      <c r="BR171" s="125" t="s">
        <v>47</v>
      </c>
      <c r="BS171" s="126">
        <f t="shared" si="60"/>
        <v>61030</v>
      </c>
      <c r="BT171" s="128">
        <f t="shared" si="79"/>
        <v>33000</v>
      </c>
      <c r="BU171" s="125" t="s">
        <v>59</v>
      </c>
      <c r="BV171" s="129">
        <f t="shared" si="11"/>
        <v>61030</v>
      </c>
      <c r="BW171" s="235"/>
      <c r="BX171" s="131">
        <f t="shared" si="12"/>
        <v>0</v>
      </c>
      <c r="BY171" s="282">
        <f t="shared" si="13"/>
        <v>0</v>
      </c>
      <c r="BZ171" s="131" t="str">
        <f t="shared" si="74"/>
        <v/>
      </c>
      <c r="CA171" s="132" t="str">
        <f t="shared" si="15"/>
        <v/>
      </c>
      <c r="CB171" s="109"/>
      <c r="CC171" s="109"/>
      <c r="CD171" s="109"/>
      <c r="CE171" s="109"/>
      <c r="CF171" s="133">
        <f t="shared" si="39"/>
        <v>61030</v>
      </c>
      <c r="CG171" s="133">
        <f t="shared" si="82"/>
        <v>30930</v>
      </c>
      <c r="CH171" s="119">
        <f t="shared" si="66"/>
        <v>930</v>
      </c>
      <c r="CI171" s="109"/>
      <c r="CJ171" s="109"/>
      <c r="CK171" s="109"/>
      <c r="CL171" s="183"/>
      <c r="CM171" s="182"/>
      <c r="CN171" s="285">
        <f t="shared" si="19"/>
        <v>148000</v>
      </c>
      <c r="CO171" s="135">
        <f t="shared" si="20"/>
        <v>102390</v>
      </c>
      <c r="CP171" s="286">
        <f t="shared" si="21"/>
        <v>45610</v>
      </c>
      <c r="CQ171" s="137">
        <v>43738.0</v>
      </c>
      <c r="CR171" s="325" t="s">
        <v>280</v>
      </c>
      <c r="CS171" s="325">
        <v>16.0</v>
      </c>
      <c r="CT171" s="301" t="s">
        <v>68</v>
      </c>
      <c r="CU171" s="291" t="s">
        <v>623</v>
      </c>
      <c r="CV171" s="302"/>
      <c r="CW171" s="302"/>
      <c r="CX171" s="302"/>
      <c r="CY171" s="302"/>
      <c r="CZ171" s="302"/>
      <c r="DA171" s="302"/>
      <c r="DB171" s="302"/>
      <c r="DC171" s="301">
        <v>93000.0</v>
      </c>
      <c r="DD171" s="226"/>
      <c r="DE171" s="226"/>
      <c r="DF171" s="302"/>
      <c r="DG171" s="226"/>
      <c r="DH171" s="226"/>
      <c r="DI171" s="226"/>
      <c r="DJ171" s="140">
        <v>1500.0</v>
      </c>
      <c r="DK171" s="302"/>
      <c r="DL171" s="301">
        <v>1500.0</v>
      </c>
      <c r="DM171" s="302"/>
      <c r="DN171" s="312">
        <v>43779.0</v>
      </c>
      <c r="DO171" s="141">
        <f t="shared" si="58"/>
        <v>93000</v>
      </c>
      <c r="DP171" s="162"/>
      <c r="DQ171" s="251">
        <v>43738.0</v>
      </c>
      <c r="DR171" s="163">
        <v>4.0</v>
      </c>
      <c r="DS171" s="163">
        <v>4.0</v>
      </c>
      <c r="DT171" s="163" t="s">
        <v>283</v>
      </c>
      <c r="DU171" s="163" t="s">
        <v>330</v>
      </c>
      <c r="DV171" s="228"/>
      <c r="DW171" s="228"/>
      <c r="DX171" s="228"/>
      <c r="DY171" s="228"/>
      <c r="DZ171" s="228"/>
      <c r="EA171" s="163">
        <v>31030.0</v>
      </c>
      <c r="EB171" s="163">
        <v>22000.0</v>
      </c>
      <c r="EC171" s="228"/>
      <c r="ED171" s="228"/>
      <c r="EE171" s="228"/>
      <c r="EF171" s="228"/>
      <c r="EG171" s="228"/>
      <c r="EH171" s="228"/>
      <c r="EI171" s="228"/>
      <c r="EJ171" s="228"/>
      <c r="EK171" s="228"/>
      <c r="EL171" s="228"/>
      <c r="EM171" s="228"/>
      <c r="EN171" s="228"/>
      <c r="EO171" s="257">
        <f t="shared" si="23"/>
        <v>-9030</v>
      </c>
      <c r="EP171" s="228"/>
      <c r="EQ171" s="192"/>
      <c r="ER171" s="161" t="s">
        <v>271</v>
      </c>
      <c r="ES171" s="161">
        <v>10.0</v>
      </c>
      <c r="ET171" s="161" t="s">
        <v>265</v>
      </c>
      <c r="EU171" s="192"/>
      <c r="EV171" s="303"/>
      <c r="EW171" s="303"/>
      <c r="EX171" s="303"/>
      <c r="EY171" s="303"/>
      <c r="EZ171" s="303"/>
      <c r="FA171" s="161">
        <v>33000.0</v>
      </c>
      <c r="FB171" s="303"/>
      <c r="FC171" s="303"/>
      <c r="FD171" s="303"/>
      <c r="FE171" s="192"/>
      <c r="FF171" s="303"/>
      <c r="FG171" s="192"/>
      <c r="FH171" s="192"/>
      <c r="FI171" s="192"/>
      <c r="FJ171" s="192"/>
      <c r="FK171" s="192"/>
      <c r="FL171" s="192"/>
      <c r="FM171" s="192"/>
      <c r="FN171" s="192"/>
      <c r="FO171" s="303"/>
      <c r="FP171" s="303"/>
      <c r="FQ171" s="303"/>
      <c r="FR171" s="303"/>
    </row>
    <row r="172">
      <c r="A172" s="324" t="s">
        <v>17</v>
      </c>
      <c r="B172" s="290">
        <v>43738.0</v>
      </c>
      <c r="C172" s="290">
        <v>43746.0</v>
      </c>
      <c r="D172" s="33" t="s">
        <v>57</v>
      </c>
      <c r="E172" s="104">
        <f t="shared" si="83"/>
        <v>31</v>
      </c>
      <c r="F172" s="104">
        <f t="shared" si="67"/>
        <v>8</v>
      </c>
      <c r="G172" s="104" t="str">
        <f t="shared" si="68"/>
        <v>WC</v>
      </c>
      <c r="H172" s="104" t="str">
        <f t="shared" si="69"/>
        <v>Mustafa</v>
      </c>
      <c r="I172" s="105" t="s">
        <v>254</v>
      </c>
      <c r="J172" s="106">
        <v>568.0</v>
      </c>
      <c r="K172" s="106">
        <v>57936.0</v>
      </c>
      <c r="L172" s="19" t="s">
        <v>13</v>
      </c>
      <c r="M172" s="19">
        <v>50.0</v>
      </c>
      <c r="N172" s="19">
        <v>6560.0</v>
      </c>
      <c r="O172" s="107">
        <v>7500.0</v>
      </c>
      <c r="P172" s="107">
        <v>1500.0</v>
      </c>
      <c r="Q172" s="107">
        <v>3000.0</v>
      </c>
      <c r="R172" s="148">
        <v>100000.0</v>
      </c>
      <c r="S172" s="109"/>
      <c r="T172" s="109"/>
      <c r="U172" s="110"/>
      <c r="V172" s="110">
        <v>1200.0</v>
      </c>
      <c r="W172" s="110">
        <v>3700.0</v>
      </c>
      <c r="X172" s="109"/>
      <c r="Y172" s="110" t="s">
        <v>342</v>
      </c>
      <c r="Z172" s="110">
        <v>500.0</v>
      </c>
      <c r="AA172" s="110">
        <v>500.0</v>
      </c>
      <c r="AB172" s="110" t="s">
        <v>918</v>
      </c>
      <c r="AC172" s="110">
        <v>1500.0</v>
      </c>
      <c r="AD172" s="110" t="s">
        <v>919</v>
      </c>
      <c r="AE172" s="110">
        <v>680.0</v>
      </c>
      <c r="AF172" s="109"/>
      <c r="AG172" s="109"/>
      <c r="AH172" s="133"/>
      <c r="AI172" s="133"/>
      <c r="AJ172" s="113"/>
      <c r="AK172" s="133"/>
      <c r="AL172" s="133"/>
      <c r="AM172" s="113"/>
      <c r="AN172" s="110"/>
      <c r="AO172" s="110"/>
      <c r="AP172" s="113"/>
      <c r="AQ172" s="197"/>
      <c r="AR172" s="133"/>
      <c r="AS172" s="113"/>
      <c r="AT172" s="234"/>
      <c r="AU172" s="234"/>
      <c r="AV172" s="234"/>
      <c r="AW172" s="234"/>
      <c r="AX172" s="234"/>
      <c r="AY172" s="188"/>
      <c r="AZ172" s="188"/>
      <c r="BA172" s="188"/>
      <c r="BB172" s="188"/>
      <c r="BC172" s="188"/>
      <c r="BD172" s="188"/>
      <c r="BE172" s="188"/>
      <c r="BF172" s="180"/>
      <c r="BG172" s="181"/>
      <c r="BH172" s="182"/>
      <c r="BI172" s="120">
        <v>22000.0</v>
      </c>
      <c r="BJ172" s="278">
        <f>Q172+R172+T172+V172+W172+Z172+AC172+AE172+AG172+AI172+AL172+AO172+AR172+BI172+U172+X172</f>
        <v>132580</v>
      </c>
      <c r="BK172" s="122">
        <v>30000.0</v>
      </c>
      <c r="BL172" s="240">
        <v>145000.0</v>
      </c>
      <c r="BM172" s="124">
        <f t="shared" si="6"/>
        <v>139000</v>
      </c>
      <c r="BN172" s="125" t="s">
        <v>47</v>
      </c>
      <c r="BO172" s="126">
        <f t="shared" si="46"/>
        <v>175000</v>
      </c>
      <c r="BP172" s="197">
        <v>10000.0</v>
      </c>
      <c r="BQ172" s="127">
        <f t="shared" si="73"/>
        <v>9000</v>
      </c>
      <c r="BR172" s="125" t="s">
        <v>47</v>
      </c>
      <c r="BS172" s="126">
        <f t="shared" si="60"/>
        <v>185000</v>
      </c>
      <c r="BT172" s="128">
        <f t="shared" si="79"/>
        <v>26000</v>
      </c>
      <c r="BU172" s="125" t="s">
        <v>47</v>
      </c>
      <c r="BV172" s="129">
        <f t="shared" si="11"/>
        <v>211000</v>
      </c>
      <c r="BW172" s="180"/>
      <c r="BX172" s="131">
        <f t="shared" si="12"/>
        <v>0</v>
      </c>
      <c r="BY172" s="282">
        <f t="shared" si="13"/>
        <v>0</v>
      </c>
      <c r="BZ172" s="131" t="str">
        <f t="shared" si="74"/>
        <v/>
      </c>
      <c r="CA172" s="132" t="str">
        <f t="shared" si="15"/>
        <v/>
      </c>
      <c r="CB172" s="109"/>
      <c r="CC172" s="109"/>
      <c r="CD172" s="109"/>
      <c r="CE172" s="109"/>
      <c r="CF172" s="133">
        <f t="shared" si="39"/>
        <v>211000</v>
      </c>
      <c r="CG172" s="133">
        <f t="shared" ref="CG172:CG259" si="84">CF172-BJ172-CE172</f>
        <v>78420</v>
      </c>
      <c r="CH172" s="119">
        <f t="shared" si="66"/>
        <v>48420</v>
      </c>
      <c r="CI172" s="133"/>
      <c r="CJ172" s="133"/>
      <c r="CK172" s="133"/>
      <c r="CL172" s="329"/>
      <c r="CM172" s="181"/>
      <c r="CN172" s="285">
        <f t="shared" si="19"/>
        <v>174000</v>
      </c>
      <c r="CO172" s="135">
        <f t="shared" si="20"/>
        <v>104576</v>
      </c>
      <c r="CP172" s="286">
        <f t="shared" si="21"/>
        <v>69424</v>
      </c>
      <c r="CQ172" s="137">
        <v>43739.0</v>
      </c>
      <c r="CR172" s="325" t="s">
        <v>260</v>
      </c>
      <c r="CS172" s="325">
        <v>30.0</v>
      </c>
      <c r="CT172" s="301" t="s">
        <v>57</v>
      </c>
      <c r="CU172" s="291" t="s">
        <v>435</v>
      </c>
      <c r="CV172" s="302"/>
      <c r="CW172" s="302"/>
      <c r="CX172" s="302"/>
      <c r="CY172" s="302"/>
      <c r="CZ172" s="302"/>
      <c r="DA172" s="301">
        <v>145000.0</v>
      </c>
      <c r="DB172" s="302"/>
      <c r="DC172" s="301">
        <v>139000.0</v>
      </c>
      <c r="DD172" s="226"/>
      <c r="DE172" s="226"/>
      <c r="DF172" s="302"/>
      <c r="DG172" s="226"/>
      <c r="DH172" s="226"/>
      <c r="DI172" s="226"/>
      <c r="DJ172" s="226"/>
      <c r="DK172" s="302"/>
      <c r="DL172" s="302"/>
      <c r="DM172" s="302"/>
      <c r="DN172" s="302"/>
      <c r="DO172" s="141">
        <f t="shared" si="58"/>
        <v>-6000</v>
      </c>
      <c r="DP172" s="330"/>
      <c r="DQ172" s="331">
        <v>43739.0</v>
      </c>
      <c r="DR172" s="275">
        <v>1.0</v>
      </c>
      <c r="DS172" s="275">
        <v>1.0</v>
      </c>
      <c r="DT172" s="275" t="s">
        <v>283</v>
      </c>
      <c r="DU172" s="275" t="s">
        <v>920</v>
      </c>
      <c r="DV172" s="275"/>
      <c r="DW172" s="275"/>
      <c r="DX172" s="275"/>
      <c r="DY172" s="275"/>
      <c r="DZ172" s="275"/>
      <c r="EA172" s="275">
        <v>1000.0</v>
      </c>
      <c r="EB172" s="275">
        <v>9000.0</v>
      </c>
      <c r="EC172" s="274"/>
      <c r="ED172" s="274"/>
      <c r="EE172" s="274"/>
      <c r="EF172" s="274"/>
      <c r="EG172" s="274"/>
      <c r="EH172" s="274"/>
      <c r="EI172" s="274"/>
      <c r="EJ172" s="274"/>
      <c r="EK172" s="274"/>
      <c r="EL172" s="275">
        <v>1000.0</v>
      </c>
      <c r="EM172" s="274"/>
      <c r="EN172" s="274"/>
      <c r="EO172" s="276">
        <f t="shared" si="23"/>
        <v>8000</v>
      </c>
      <c r="EP172" s="274"/>
      <c r="EQ172" s="192"/>
      <c r="ER172" s="161" t="s">
        <v>770</v>
      </c>
      <c r="ES172" s="161">
        <v>8.0</v>
      </c>
      <c r="ET172" s="161" t="s">
        <v>265</v>
      </c>
      <c r="EU172" s="161" t="s">
        <v>492</v>
      </c>
      <c r="EV172" s="303"/>
      <c r="EW172" s="303"/>
      <c r="EX172" s="303"/>
      <c r="EY172" s="303"/>
      <c r="EZ172" s="303"/>
      <c r="FA172" s="161">
        <v>26000.0</v>
      </c>
      <c r="FB172" s="303"/>
      <c r="FC172" s="303"/>
      <c r="FD172" s="303"/>
      <c r="FE172" s="192"/>
      <c r="FF172" s="303"/>
      <c r="FG172" s="192"/>
      <c r="FH172" s="192"/>
      <c r="FI172" s="192"/>
      <c r="FJ172" s="192"/>
      <c r="FK172" s="192"/>
      <c r="FL172" s="192"/>
      <c r="FM172" s="192"/>
      <c r="FN172" s="192"/>
      <c r="FO172" s="303"/>
      <c r="FP172" s="303"/>
      <c r="FQ172" s="303"/>
      <c r="FR172" s="303"/>
    </row>
    <row r="173">
      <c r="A173" s="324" t="s">
        <v>444</v>
      </c>
      <c r="B173" s="290">
        <v>43739.0</v>
      </c>
      <c r="C173" s="290">
        <v>43748.0</v>
      </c>
      <c r="D173" s="33" t="s">
        <v>68</v>
      </c>
      <c r="E173" s="104">
        <f t="shared" si="83"/>
        <v>21</v>
      </c>
      <c r="F173" s="104">
        <f t="shared" si="67"/>
        <v>11</v>
      </c>
      <c r="G173" s="104" t="str">
        <f t="shared" si="68"/>
        <v>Milk</v>
      </c>
      <c r="H173" s="104" t="str">
        <f t="shared" si="69"/>
        <v>Asif</v>
      </c>
      <c r="I173" s="105" t="s">
        <v>254</v>
      </c>
      <c r="J173" s="106">
        <v>584.0</v>
      </c>
      <c r="K173" s="106">
        <v>59570.0</v>
      </c>
      <c r="L173" s="104"/>
      <c r="M173" s="104"/>
      <c r="N173" s="104"/>
      <c r="O173" s="107">
        <v>7000.0</v>
      </c>
      <c r="P173" s="107">
        <v>1500.0</v>
      </c>
      <c r="Q173" s="107">
        <v>3000.0</v>
      </c>
      <c r="R173" s="241"/>
      <c r="S173" s="109"/>
      <c r="T173" s="109"/>
      <c r="U173" s="109"/>
      <c r="V173" s="110">
        <v>1000.0</v>
      </c>
      <c r="W173" s="110">
        <v>4500.0</v>
      </c>
      <c r="X173" s="109"/>
      <c r="Y173" s="109"/>
      <c r="Z173" s="109"/>
      <c r="AA173" s="109"/>
      <c r="AB173" s="109"/>
      <c r="AC173" s="109"/>
      <c r="AD173" s="110" t="s">
        <v>921</v>
      </c>
      <c r="AE173" s="110">
        <v>500.0</v>
      </c>
      <c r="AF173" s="109"/>
      <c r="AG173" s="109"/>
      <c r="AH173" s="197" t="s">
        <v>922</v>
      </c>
      <c r="AI173" s="197">
        <v>14000.0</v>
      </c>
      <c r="AJ173" s="113"/>
      <c r="AK173" s="197" t="s">
        <v>923</v>
      </c>
      <c r="AL173" s="197">
        <v>1500.0</v>
      </c>
      <c r="AM173" s="113"/>
      <c r="AN173" s="109"/>
      <c r="AO173" s="109"/>
      <c r="AP173" s="113"/>
      <c r="AQ173" s="133"/>
      <c r="AR173" s="133"/>
      <c r="AS173" s="113"/>
      <c r="AT173" s="234"/>
      <c r="AU173" s="234"/>
      <c r="AV173" s="234"/>
      <c r="AW173" s="234"/>
      <c r="AX173" s="234"/>
      <c r="AY173" s="188"/>
      <c r="AZ173" s="188"/>
      <c r="BA173" s="188"/>
      <c r="BB173" s="188"/>
      <c r="BC173" s="188"/>
      <c r="BD173" s="188"/>
      <c r="BE173" s="188"/>
      <c r="BF173" s="180"/>
      <c r="BG173" s="181"/>
      <c r="BH173" s="181"/>
      <c r="BI173" s="120">
        <v>21500.0</v>
      </c>
      <c r="BJ173" s="121">
        <f>Q173+R173+T173+V173+W173+Z173+AC173+AE173+AG173+AI173+AL173+AO173+AR173+BI173+U173+S173+T173</f>
        <v>46000</v>
      </c>
      <c r="BK173" s="122">
        <v>30000.0</v>
      </c>
      <c r="BL173" s="235"/>
      <c r="BM173" s="124">
        <f t="shared" si="6"/>
        <v>88000</v>
      </c>
      <c r="BN173" s="125" t="s">
        <v>59</v>
      </c>
      <c r="BO173" s="126">
        <f t="shared" si="46"/>
        <v>30000</v>
      </c>
      <c r="BP173" s="110">
        <v>39810.0</v>
      </c>
      <c r="BQ173" s="127">
        <f t="shared" si="73"/>
        <v>25000</v>
      </c>
      <c r="BR173" s="125" t="s">
        <v>47</v>
      </c>
      <c r="BS173" s="126">
        <f t="shared" si="60"/>
        <v>69810</v>
      </c>
      <c r="BT173" s="128">
        <f t="shared" si="79"/>
        <v>25000</v>
      </c>
      <c r="BU173" s="125" t="s">
        <v>59</v>
      </c>
      <c r="BV173" s="129">
        <f t="shared" si="11"/>
        <v>69810</v>
      </c>
      <c r="BW173" s="235"/>
      <c r="BX173" s="131">
        <f t="shared" si="12"/>
        <v>2000</v>
      </c>
      <c r="BY173" s="282">
        <f t="shared" si="13"/>
        <v>0</v>
      </c>
      <c r="BZ173" s="131" t="str">
        <f t="shared" si="74"/>
        <v/>
      </c>
      <c r="CA173" s="132" t="str">
        <f t="shared" si="15"/>
        <v/>
      </c>
      <c r="CB173" s="109"/>
      <c r="CC173" s="109"/>
      <c r="CD173" s="109"/>
      <c r="CE173" s="109"/>
      <c r="CF173" s="133">
        <f t="shared" si="39"/>
        <v>69810</v>
      </c>
      <c r="CG173" s="133">
        <f t="shared" si="84"/>
        <v>23810</v>
      </c>
      <c r="CH173" s="119">
        <f t="shared" si="66"/>
        <v>-6190</v>
      </c>
      <c r="CI173" s="109"/>
      <c r="CJ173" s="109"/>
      <c r="CK173" s="109"/>
      <c r="CL173" s="183"/>
      <c r="CM173" s="182"/>
      <c r="CN173" s="285">
        <f t="shared" si="19"/>
        <v>140000</v>
      </c>
      <c r="CO173" s="135">
        <f t="shared" si="20"/>
        <v>114070</v>
      </c>
      <c r="CP173" s="286">
        <f t="shared" si="21"/>
        <v>25930</v>
      </c>
      <c r="CQ173" s="137">
        <v>43739.0</v>
      </c>
      <c r="CR173" s="325" t="s">
        <v>260</v>
      </c>
      <c r="CS173" s="325">
        <v>16.0</v>
      </c>
      <c r="CT173" s="301" t="s">
        <v>68</v>
      </c>
      <c r="CU173" s="291" t="s">
        <v>924</v>
      </c>
      <c r="CV173" s="302"/>
      <c r="CW173" s="301">
        <v>90000.0</v>
      </c>
      <c r="CX173" s="302"/>
      <c r="CY173" s="302"/>
      <c r="CZ173" s="312">
        <v>43779.0</v>
      </c>
      <c r="DA173" s="301">
        <v>90000.0</v>
      </c>
      <c r="DB173" s="302"/>
      <c r="DC173" s="301">
        <v>88000.0</v>
      </c>
      <c r="DD173" s="226"/>
      <c r="DE173" s="226"/>
      <c r="DF173" s="302"/>
      <c r="DG173" s="226"/>
      <c r="DH173" s="226"/>
      <c r="DI173" s="140">
        <v>2000.0</v>
      </c>
      <c r="DJ173" s="226"/>
      <c r="DK173" s="302"/>
      <c r="DL173" s="302"/>
      <c r="DM173" s="302"/>
      <c r="DN173" s="302"/>
      <c r="DO173" s="141">
        <f t="shared" si="58"/>
        <v>0</v>
      </c>
      <c r="DP173" s="332">
        <v>43779.0</v>
      </c>
      <c r="DQ173" s="251">
        <v>43739.0</v>
      </c>
      <c r="DR173" s="163">
        <v>5.0</v>
      </c>
      <c r="DS173" s="163">
        <v>5.0</v>
      </c>
      <c r="DT173" s="163" t="s">
        <v>283</v>
      </c>
      <c r="DU173" s="163" t="s">
        <v>353</v>
      </c>
      <c r="DV173" s="228"/>
      <c r="DW173" s="228"/>
      <c r="DX173" s="228"/>
      <c r="DY173" s="228"/>
      <c r="DZ173" s="228"/>
      <c r="EA173" s="163">
        <v>39810.0</v>
      </c>
      <c r="EB173" s="163">
        <v>25000.0</v>
      </c>
      <c r="EC173" s="228"/>
      <c r="ED173" s="228"/>
      <c r="EE173" s="228"/>
      <c r="EF173" s="228"/>
      <c r="EG173" s="228"/>
      <c r="EH173" s="228"/>
      <c r="EI173" s="163" t="s">
        <v>273</v>
      </c>
      <c r="EJ173" s="228"/>
      <c r="EK173" s="228"/>
      <c r="EL173" s="228"/>
      <c r="EM173" s="163" t="s">
        <v>365</v>
      </c>
      <c r="EN173" s="228"/>
      <c r="EO173" s="257">
        <f t="shared" si="23"/>
        <v>-14810</v>
      </c>
      <c r="EP173" s="228"/>
      <c r="EQ173" s="192"/>
      <c r="ER173" s="161" t="s">
        <v>264</v>
      </c>
      <c r="ES173" s="161">
        <v>11.0</v>
      </c>
      <c r="ET173" s="161" t="s">
        <v>265</v>
      </c>
      <c r="EU173" s="161" t="s">
        <v>315</v>
      </c>
      <c r="EV173" s="303"/>
      <c r="EW173" s="303"/>
      <c r="EX173" s="303"/>
      <c r="EY173" s="303"/>
      <c r="EZ173" s="303"/>
      <c r="FA173" s="313">
        <v>25000.0</v>
      </c>
      <c r="FB173" s="303"/>
      <c r="FC173" s="303"/>
      <c r="FD173" s="303"/>
      <c r="FE173" s="192"/>
      <c r="FF173" s="303"/>
      <c r="FG173" s="192"/>
      <c r="FH173" s="192"/>
      <c r="FI173" s="192"/>
      <c r="FJ173" s="192"/>
      <c r="FK173" s="192"/>
      <c r="FL173" s="192"/>
      <c r="FM173" s="192"/>
      <c r="FN173" s="192"/>
      <c r="FO173" s="303"/>
      <c r="FP173" s="303"/>
      <c r="FQ173" s="303"/>
      <c r="FR173" s="303"/>
    </row>
    <row r="174">
      <c r="A174" s="324" t="s">
        <v>20</v>
      </c>
      <c r="B174" s="311">
        <v>43739.0</v>
      </c>
      <c r="C174" s="103">
        <v>43749.0</v>
      </c>
      <c r="D174" s="33" t="s">
        <v>68</v>
      </c>
      <c r="E174" s="104">
        <f t="shared" si="83"/>
        <v>36.7</v>
      </c>
      <c r="F174" s="104">
        <f t="shared" si="67"/>
        <v>13</v>
      </c>
      <c r="G174" s="104" t="str">
        <f t="shared" si="68"/>
        <v>Milk</v>
      </c>
      <c r="H174" s="104" t="str">
        <f t="shared" si="69"/>
        <v>Asif</v>
      </c>
      <c r="I174" s="105" t="s">
        <v>254</v>
      </c>
      <c r="J174" s="106">
        <v>570.0</v>
      </c>
      <c r="K174" s="106">
        <v>58140.0</v>
      </c>
      <c r="L174" s="19" t="s">
        <v>13</v>
      </c>
      <c r="M174" s="19">
        <v>50.0</v>
      </c>
      <c r="N174" s="19">
        <v>6560.0</v>
      </c>
      <c r="O174" s="333">
        <v>7000.0</v>
      </c>
      <c r="P174" s="333">
        <v>1500.0</v>
      </c>
      <c r="Q174" s="333">
        <v>3000.0</v>
      </c>
      <c r="R174" s="241"/>
      <c r="S174" s="109"/>
      <c r="T174" s="109"/>
      <c r="U174" s="109"/>
      <c r="V174" s="109"/>
      <c r="W174" s="110">
        <v>4800.0</v>
      </c>
      <c r="X174" s="109"/>
      <c r="Y174" s="109"/>
      <c r="Z174" s="109"/>
      <c r="AA174" s="109"/>
      <c r="AB174" s="110" t="s">
        <v>925</v>
      </c>
      <c r="AC174" s="110">
        <v>30000.0</v>
      </c>
      <c r="AD174" s="110" t="s">
        <v>926</v>
      </c>
      <c r="AE174" s="110">
        <v>3400.0</v>
      </c>
      <c r="AF174" s="110" t="s">
        <v>927</v>
      </c>
      <c r="AG174" s="110">
        <v>1000.0</v>
      </c>
      <c r="AH174" s="197" t="s">
        <v>928</v>
      </c>
      <c r="AI174" s="197">
        <v>14000.0</v>
      </c>
      <c r="AJ174" s="113"/>
      <c r="AK174" s="133"/>
      <c r="AL174" s="133"/>
      <c r="AM174" s="113"/>
      <c r="AN174" s="109"/>
      <c r="AO174" s="109"/>
      <c r="AP174" s="113"/>
      <c r="AQ174" s="133"/>
      <c r="AR174" s="133"/>
      <c r="AS174" s="113"/>
      <c r="AT174" s="234"/>
      <c r="AU174" s="234"/>
      <c r="AV174" s="234"/>
      <c r="AW174" s="234"/>
      <c r="AX174" s="234"/>
      <c r="AY174" s="188"/>
      <c r="AZ174" s="188"/>
      <c r="BA174" s="188"/>
      <c r="BB174" s="188"/>
      <c r="BC174" s="188"/>
      <c r="BD174" s="188"/>
      <c r="BE174" s="188"/>
      <c r="BF174" s="180"/>
      <c r="BG174" s="181"/>
      <c r="BH174" s="181"/>
      <c r="BI174" s="120">
        <v>22000.0</v>
      </c>
      <c r="BJ174" s="121">
        <f>Q174+R174+T174+V174+W174+Z174+AC174+AE174+AG174+AI174+AL174+AO174+AR174+BI174</f>
        <v>78200</v>
      </c>
      <c r="BK174" s="122">
        <v>30000.0</v>
      </c>
      <c r="BL174" s="240">
        <v>143000.0</v>
      </c>
      <c r="BM174" s="124">
        <f t="shared" si="6"/>
        <v>135000</v>
      </c>
      <c r="BN174" s="125" t="s">
        <v>47</v>
      </c>
      <c r="BO174" s="126">
        <f t="shared" si="46"/>
        <v>173000</v>
      </c>
      <c r="BP174" s="110">
        <v>30800.0</v>
      </c>
      <c r="BQ174" s="127">
        <f t="shared" si="73"/>
        <v>30000</v>
      </c>
      <c r="BR174" s="125" t="s">
        <v>47</v>
      </c>
      <c r="BS174" s="126">
        <f t="shared" si="60"/>
        <v>203800</v>
      </c>
      <c r="BT174" s="128">
        <f t="shared" si="79"/>
        <v>27000</v>
      </c>
      <c r="BU174" s="125" t="s">
        <v>59</v>
      </c>
      <c r="BV174" s="129">
        <f t="shared" si="11"/>
        <v>203800</v>
      </c>
      <c r="BW174" s="235"/>
      <c r="BX174" s="131">
        <f t="shared" si="12"/>
        <v>0</v>
      </c>
      <c r="BY174" s="282">
        <f t="shared" si="13"/>
        <v>2500</v>
      </c>
      <c r="BZ174" s="131" t="str">
        <f t="shared" si="74"/>
        <v/>
      </c>
      <c r="CA174" s="132" t="str">
        <f t="shared" si="15"/>
        <v/>
      </c>
      <c r="CB174" s="109"/>
      <c r="CC174" s="109"/>
      <c r="CD174" s="109"/>
      <c r="CE174" s="109"/>
      <c r="CF174" s="133">
        <f t="shared" si="39"/>
        <v>203800</v>
      </c>
      <c r="CG174" s="133">
        <f t="shared" si="84"/>
        <v>125600</v>
      </c>
      <c r="CH174" s="119">
        <f t="shared" si="66"/>
        <v>95600</v>
      </c>
      <c r="CI174" s="109"/>
      <c r="CJ174" s="109"/>
      <c r="CK174" s="109"/>
      <c r="CL174" s="183"/>
      <c r="CM174" s="182"/>
      <c r="CN174" s="285">
        <f t="shared" si="19"/>
        <v>194500</v>
      </c>
      <c r="CO174" s="135">
        <f t="shared" si="20"/>
        <v>121400</v>
      </c>
      <c r="CP174" s="286">
        <f t="shared" si="21"/>
        <v>73100</v>
      </c>
      <c r="CQ174" s="137">
        <v>43739.0</v>
      </c>
      <c r="CR174" s="325" t="s">
        <v>260</v>
      </c>
      <c r="CS174" s="325">
        <v>30.0</v>
      </c>
      <c r="CT174" s="301" t="s">
        <v>68</v>
      </c>
      <c r="CU174" s="291" t="s">
        <v>370</v>
      </c>
      <c r="CV174" s="302"/>
      <c r="CW174" s="302"/>
      <c r="CX174" s="302"/>
      <c r="CY174" s="302"/>
      <c r="CZ174" s="302"/>
      <c r="DA174" s="301">
        <v>143000.0</v>
      </c>
      <c r="DB174" s="302"/>
      <c r="DC174" s="301">
        <v>135000.0</v>
      </c>
      <c r="DD174" s="226"/>
      <c r="DE174" s="140">
        <v>8000.0</v>
      </c>
      <c r="DF174" s="302"/>
      <c r="DG174" s="226"/>
      <c r="DH174" s="226"/>
      <c r="DI174" s="226"/>
      <c r="DJ174" s="226"/>
      <c r="DK174" s="302"/>
      <c r="DL174" s="302"/>
      <c r="DM174" s="302"/>
      <c r="DN174" s="302"/>
      <c r="DO174" s="141">
        <f t="shared" si="58"/>
        <v>0</v>
      </c>
      <c r="DP174" s="325" t="s">
        <v>904</v>
      </c>
      <c r="DQ174" s="251">
        <v>43740.0</v>
      </c>
      <c r="DR174" s="163">
        <v>6.0</v>
      </c>
      <c r="DS174" s="163">
        <v>6.7</v>
      </c>
      <c r="DT174" s="163" t="s">
        <v>283</v>
      </c>
      <c r="DU174" s="163" t="s">
        <v>330</v>
      </c>
      <c r="DV174" s="228"/>
      <c r="DW174" s="228"/>
      <c r="DX174" s="228"/>
      <c r="DY174" s="228"/>
      <c r="DZ174" s="228"/>
      <c r="EA174" s="163">
        <v>30800.0</v>
      </c>
      <c r="EB174" s="163">
        <v>30000.0</v>
      </c>
      <c r="EC174" s="163">
        <v>2500.0</v>
      </c>
      <c r="ED174" s="228"/>
      <c r="EE174" s="228"/>
      <c r="EF174" s="228"/>
      <c r="EG174" s="228"/>
      <c r="EH174" s="228"/>
      <c r="EI174" s="228"/>
      <c r="EJ174" s="228"/>
      <c r="EK174" s="228"/>
      <c r="EL174" s="228"/>
      <c r="EM174" s="228"/>
      <c r="EN174" s="228"/>
      <c r="EO174" s="257">
        <f t="shared" si="23"/>
        <v>1700</v>
      </c>
      <c r="EP174" s="228"/>
      <c r="EQ174" s="309">
        <v>43749.0</v>
      </c>
      <c r="ER174" s="161" t="s">
        <v>264</v>
      </c>
      <c r="ES174" s="161">
        <v>13.0</v>
      </c>
      <c r="ET174" s="161" t="s">
        <v>265</v>
      </c>
      <c r="EU174" s="161" t="s">
        <v>315</v>
      </c>
      <c r="EV174" s="303"/>
      <c r="EW174" s="303"/>
      <c r="EX174" s="303"/>
      <c r="EY174" s="303"/>
      <c r="EZ174" s="303"/>
      <c r="FA174" s="313">
        <v>27000.0</v>
      </c>
      <c r="FB174" s="303"/>
      <c r="FC174" s="303"/>
      <c r="FD174" s="303"/>
      <c r="FE174" s="192"/>
      <c r="FF174" s="303"/>
      <c r="FG174" s="192"/>
      <c r="FH174" s="192"/>
      <c r="FI174" s="192"/>
      <c r="FJ174" s="192"/>
      <c r="FK174" s="192"/>
      <c r="FL174" s="192"/>
      <c r="FM174" s="192"/>
      <c r="FN174" s="192"/>
      <c r="FO174" s="303"/>
      <c r="FP174" s="303"/>
      <c r="FQ174" s="303"/>
      <c r="FR174" s="303"/>
    </row>
    <row r="175">
      <c r="A175" s="324" t="s">
        <v>23</v>
      </c>
      <c r="B175" s="311">
        <v>43739.0</v>
      </c>
      <c r="C175" s="103">
        <v>43746.0</v>
      </c>
      <c r="D175" s="318" t="s">
        <v>96</v>
      </c>
      <c r="E175" s="315">
        <f t="shared" si="83"/>
        <v>31</v>
      </c>
      <c r="F175" s="104">
        <f t="shared" si="67"/>
        <v>18</v>
      </c>
      <c r="G175" s="104" t="str">
        <f t="shared" si="68"/>
        <v>Gatta</v>
      </c>
      <c r="H175" s="104" t="str">
        <f t="shared" si="69"/>
        <v>Asif</v>
      </c>
      <c r="I175" s="334" t="s">
        <v>254</v>
      </c>
      <c r="J175" s="335" t="s">
        <v>929</v>
      </c>
      <c r="K175" s="335" t="s">
        <v>930</v>
      </c>
      <c r="L175" s="19" t="s">
        <v>13</v>
      </c>
      <c r="M175" s="19">
        <v>50.0</v>
      </c>
      <c r="N175" s="19">
        <v>6560.0</v>
      </c>
      <c r="O175" s="336">
        <v>7000.0</v>
      </c>
      <c r="P175" s="336">
        <v>1500.0</v>
      </c>
      <c r="Q175" s="336">
        <v>3000.0</v>
      </c>
      <c r="R175" s="108">
        <v>130000.0</v>
      </c>
      <c r="S175" s="110">
        <v>1500.0</v>
      </c>
      <c r="T175" s="109"/>
      <c r="U175" s="109"/>
      <c r="V175" s="110"/>
      <c r="W175" s="110">
        <v>4300.0</v>
      </c>
      <c r="X175" s="109"/>
      <c r="Y175" s="110"/>
      <c r="Z175" s="110"/>
      <c r="AA175" s="110"/>
      <c r="AB175" s="110"/>
      <c r="AC175" s="110"/>
      <c r="AD175" s="110" t="s">
        <v>323</v>
      </c>
      <c r="AE175" s="110">
        <v>500.0</v>
      </c>
      <c r="AF175" s="110" t="s">
        <v>931</v>
      </c>
      <c r="AG175" s="110">
        <v>1700.0</v>
      </c>
      <c r="AH175" s="197" t="s">
        <v>792</v>
      </c>
      <c r="AI175" s="197">
        <v>14000.0</v>
      </c>
      <c r="AJ175" s="113"/>
      <c r="AK175" s="133"/>
      <c r="AL175" s="133"/>
      <c r="AM175" s="113"/>
      <c r="AN175" s="109"/>
      <c r="AO175" s="109"/>
      <c r="AP175" s="113"/>
      <c r="AQ175" s="133"/>
      <c r="AR175" s="133"/>
      <c r="AS175" s="113"/>
      <c r="AT175" s="234"/>
      <c r="AU175" s="234"/>
      <c r="AV175" s="234"/>
      <c r="AW175" s="234"/>
      <c r="AX175" s="234"/>
      <c r="AY175" s="188"/>
      <c r="AZ175" s="188"/>
      <c r="BA175" s="188"/>
      <c r="BB175" s="188"/>
      <c r="BC175" s="188"/>
      <c r="BD175" s="188"/>
      <c r="BE175" s="188"/>
      <c r="BF175" s="180"/>
      <c r="BG175" s="181"/>
      <c r="BH175" s="181"/>
      <c r="BI175" s="120">
        <v>19000.0</v>
      </c>
      <c r="BJ175" s="270">
        <f>Q175+R175+T175+V175+W175+Z175+AC175+AE175+AG175+AI175+AL175+AO175+AR175+BI175+BG175+X175+U175+S175</f>
        <v>174000</v>
      </c>
      <c r="BK175" s="122">
        <v>30000.0</v>
      </c>
      <c r="BL175" s="240">
        <v>156000.0</v>
      </c>
      <c r="BM175" s="124">
        <f t="shared" si="6"/>
        <v>145000</v>
      </c>
      <c r="BN175" s="125" t="s">
        <v>47</v>
      </c>
      <c r="BO175" s="126">
        <f t="shared" si="46"/>
        <v>186000</v>
      </c>
      <c r="BP175" s="109"/>
      <c r="BQ175" s="337" t="str">
        <f t="shared" si="73"/>
        <v/>
      </c>
      <c r="BR175" s="125"/>
      <c r="BS175" s="126">
        <f t="shared" si="60"/>
        <v>186000</v>
      </c>
      <c r="BT175" s="128">
        <f t="shared" si="79"/>
        <v>30000</v>
      </c>
      <c r="BU175" s="125" t="s">
        <v>59</v>
      </c>
      <c r="BV175" s="129">
        <f t="shared" si="11"/>
        <v>186000</v>
      </c>
      <c r="BW175" s="180"/>
      <c r="BX175" s="282">
        <f t="shared" si="12"/>
        <v>0</v>
      </c>
      <c r="BY175" s="282">
        <f t="shared" si="13"/>
        <v>0</v>
      </c>
      <c r="BZ175" s="283" t="s">
        <v>688</v>
      </c>
      <c r="CA175" s="284" t="str">
        <f t="shared" si="15"/>
        <v/>
      </c>
      <c r="CB175" s="109"/>
      <c r="CC175" s="109"/>
      <c r="CD175" s="110" t="s">
        <v>932</v>
      </c>
      <c r="CE175" s="110">
        <v>1500.0</v>
      </c>
      <c r="CF175" s="133">
        <f t="shared" si="39"/>
        <v>186000</v>
      </c>
      <c r="CG175" s="133">
        <f t="shared" si="84"/>
        <v>10500</v>
      </c>
      <c r="CH175" s="119">
        <f t="shared" si="66"/>
        <v>-19500</v>
      </c>
      <c r="CI175" s="109"/>
      <c r="CJ175" s="109"/>
      <c r="CK175" s="109"/>
      <c r="CL175" s="183"/>
      <c r="CM175" s="182"/>
      <c r="CN175" s="285">
        <f t="shared" si="19"/>
        <v>175000</v>
      </c>
      <c r="CO175" s="285">
        <f t="shared" si="20"/>
        <v>117100</v>
      </c>
      <c r="CP175" s="286">
        <f t="shared" si="21"/>
        <v>57900</v>
      </c>
      <c r="CQ175" s="137">
        <v>43739.0</v>
      </c>
      <c r="CR175" s="325" t="s">
        <v>260</v>
      </c>
      <c r="CS175" s="325">
        <v>31.0</v>
      </c>
      <c r="CT175" s="301" t="s">
        <v>96</v>
      </c>
      <c r="CU175" s="291" t="s">
        <v>732</v>
      </c>
      <c r="CV175" s="301">
        <v>156000.0</v>
      </c>
      <c r="CW175" s="302"/>
      <c r="CX175" s="302"/>
      <c r="CY175" s="302"/>
      <c r="CZ175" s="302"/>
      <c r="DA175" s="301">
        <v>156000.0</v>
      </c>
      <c r="DB175" s="302"/>
      <c r="DC175" s="301">
        <v>145000.0</v>
      </c>
      <c r="DD175" s="226"/>
      <c r="DE175" s="140"/>
      <c r="DF175" s="302"/>
      <c r="DG175" s="226"/>
      <c r="DH175" s="140">
        <v>500.0</v>
      </c>
      <c r="DI175" s="226"/>
      <c r="DJ175" s="226"/>
      <c r="DK175" s="302"/>
      <c r="DL175" s="302"/>
      <c r="DM175" s="302"/>
      <c r="DN175" s="302"/>
      <c r="DO175" s="141">
        <f t="shared" si="58"/>
        <v>-10500</v>
      </c>
      <c r="DP175" s="325"/>
      <c r="DQ175" s="251"/>
      <c r="DR175" s="338"/>
      <c r="DS175" s="338"/>
      <c r="DT175" s="338"/>
      <c r="DU175" s="338"/>
      <c r="DV175" s="338"/>
      <c r="DW175" s="338"/>
      <c r="DX175" s="338"/>
      <c r="DY175" s="338"/>
      <c r="DZ175" s="338"/>
      <c r="EA175" s="338"/>
      <c r="EB175" s="338"/>
      <c r="EC175" s="338"/>
      <c r="ED175" s="338"/>
      <c r="EE175" s="338"/>
      <c r="EF175" s="338"/>
      <c r="EG175" s="338"/>
      <c r="EH175" s="338"/>
      <c r="EI175" s="338"/>
      <c r="EJ175" s="338"/>
      <c r="EK175" s="338"/>
      <c r="EL175" s="338"/>
      <c r="EM175" s="338"/>
      <c r="EN175" s="338"/>
      <c r="EO175" s="257"/>
      <c r="EP175" s="338"/>
      <c r="EQ175" s="192"/>
      <c r="ER175" s="161" t="s">
        <v>933</v>
      </c>
      <c r="ES175" s="161">
        <v>18.0</v>
      </c>
      <c r="ET175" s="161" t="s">
        <v>265</v>
      </c>
      <c r="EU175" s="161" t="s">
        <v>315</v>
      </c>
      <c r="EV175" s="303"/>
      <c r="EW175" s="303"/>
      <c r="EX175" s="303"/>
      <c r="EY175" s="303"/>
      <c r="EZ175" s="303"/>
      <c r="FA175" s="339">
        <v>30000.0</v>
      </c>
      <c r="FB175" s="303"/>
      <c r="FC175" s="303"/>
      <c r="FD175" s="303"/>
      <c r="FE175" s="192"/>
      <c r="FF175" s="303"/>
      <c r="FG175" s="161" t="s">
        <v>303</v>
      </c>
      <c r="FH175" s="192"/>
      <c r="FI175" s="192"/>
      <c r="FJ175" s="192"/>
      <c r="FK175" s="192"/>
      <c r="FL175" s="192"/>
      <c r="FM175" s="192"/>
      <c r="FN175" s="192"/>
      <c r="FO175" s="303"/>
      <c r="FP175" s="303"/>
      <c r="FQ175" s="303"/>
      <c r="FR175" s="303"/>
    </row>
    <row r="176">
      <c r="A176" s="324" t="s">
        <v>22</v>
      </c>
      <c r="B176" s="311">
        <v>43739.0</v>
      </c>
      <c r="C176" s="103">
        <v>43749.0</v>
      </c>
      <c r="D176" s="318" t="s">
        <v>57</v>
      </c>
      <c r="E176" s="315">
        <f t="shared" si="83"/>
        <v>28</v>
      </c>
      <c r="F176" s="315" t="str">
        <f t="shared" si="67"/>
        <v/>
      </c>
      <c r="G176" s="315" t="str">
        <f t="shared" si="68"/>
        <v/>
      </c>
      <c r="H176" s="315" t="str">
        <f t="shared" si="69"/>
        <v/>
      </c>
      <c r="I176" s="334" t="s">
        <v>254</v>
      </c>
      <c r="J176" s="335" t="s">
        <v>934</v>
      </c>
      <c r="K176" s="335" t="s">
        <v>935</v>
      </c>
      <c r="L176" s="19" t="s">
        <v>13</v>
      </c>
      <c r="M176" s="19">
        <v>50.0</v>
      </c>
      <c r="N176" s="19">
        <v>6560.0</v>
      </c>
      <c r="O176" s="336">
        <v>7000.0</v>
      </c>
      <c r="P176" s="336">
        <v>1500.0</v>
      </c>
      <c r="Q176" s="336">
        <v>3000.0</v>
      </c>
      <c r="R176" s="241"/>
      <c r="S176" s="109"/>
      <c r="T176" s="109"/>
      <c r="U176" s="109"/>
      <c r="V176" s="110"/>
      <c r="W176" s="110">
        <v>4000.0</v>
      </c>
      <c r="X176" s="109"/>
      <c r="Y176" s="110" t="s">
        <v>936</v>
      </c>
      <c r="Z176" s="110">
        <v>700.0</v>
      </c>
      <c r="AA176" s="110">
        <v>700.0</v>
      </c>
      <c r="AB176" s="110" t="s">
        <v>937</v>
      </c>
      <c r="AC176" s="110">
        <v>12000.0</v>
      </c>
      <c r="AD176" s="110" t="s">
        <v>323</v>
      </c>
      <c r="AE176" s="110">
        <v>600.0</v>
      </c>
      <c r="AF176" s="110" t="s">
        <v>671</v>
      </c>
      <c r="AG176" s="110">
        <v>4900.0</v>
      </c>
      <c r="AH176" s="133"/>
      <c r="AI176" s="133"/>
      <c r="AJ176" s="113"/>
      <c r="AK176" s="133"/>
      <c r="AL176" s="133"/>
      <c r="AM176" s="113"/>
      <c r="AN176" s="109"/>
      <c r="AO176" s="109"/>
      <c r="AP176" s="113"/>
      <c r="AQ176" s="133"/>
      <c r="AR176" s="133"/>
      <c r="AS176" s="113"/>
      <c r="AT176" s="234"/>
      <c r="AU176" s="234"/>
      <c r="AV176" s="234"/>
      <c r="AW176" s="234"/>
      <c r="AX176" s="234"/>
      <c r="AY176" s="188"/>
      <c r="AZ176" s="188"/>
      <c r="BA176" s="188"/>
      <c r="BB176" s="188"/>
      <c r="BC176" s="188"/>
      <c r="BD176" s="188"/>
      <c r="BE176" s="188"/>
      <c r="BF176" s="180"/>
      <c r="BG176" s="181"/>
      <c r="BH176" s="181"/>
      <c r="BI176" s="120">
        <v>21800.0</v>
      </c>
      <c r="BJ176" s="121">
        <f>Q176+R176+T176+V176+W176+Z176+AC176+AE176+AG176+AI176+AL176+AO176+AR176+BI176+BG176+X176+U176</f>
        <v>47000</v>
      </c>
      <c r="BK176" s="122">
        <v>30000.0</v>
      </c>
      <c r="BL176" s="240">
        <v>147000.0</v>
      </c>
      <c r="BM176" s="124">
        <f t="shared" si="6"/>
        <v>137000</v>
      </c>
      <c r="BN176" s="125" t="s">
        <v>47</v>
      </c>
      <c r="BO176" s="126">
        <f t="shared" si="46"/>
        <v>177000</v>
      </c>
      <c r="BP176" s="109"/>
      <c r="BQ176" s="124">
        <v>0.0</v>
      </c>
      <c r="BR176" s="125"/>
      <c r="BS176" s="126">
        <f t="shared" si="60"/>
        <v>177000</v>
      </c>
      <c r="BT176" s="128">
        <f t="shared" si="79"/>
        <v>23000</v>
      </c>
      <c r="BU176" s="125"/>
      <c r="BV176" s="129">
        <f t="shared" si="11"/>
        <v>177000</v>
      </c>
      <c r="BW176" s="180"/>
      <c r="BX176" s="131">
        <f t="shared" si="12"/>
        <v>0</v>
      </c>
      <c r="BY176" s="282"/>
      <c r="BZ176" s="131" t="str">
        <f t="shared" ref="BZ176:BZ211" si="85">FK176</f>
        <v/>
      </c>
      <c r="CA176" s="132" t="str">
        <f t="shared" si="15"/>
        <v/>
      </c>
      <c r="CB176" s="109"/>
      <c r="CC176" s="109"/>
      <c r="CD176" s="109"/>
      <c r="CE176" s="109"/>
      <c r="CF176" s="133">
        <f t="shared" si="39"/>
        <v>177000</v>
      </c>
      <c r="CG176" s="133">
        <f t="shared" si="84"/>
        <v>130000</v>
      </c>
      <c r="CH176" s="119">
        <f t="shared" si="66"/>
        <v>100000</v>
      </c>
      <c r="CI176" s="109"/>
      <c r="CJ176" s="109"/>
      <c r="CK176" s="109"/>
      <c r="CL176" s="183"/>
      <c r="CM176" s="182"/>
      <c r="CN176" s="285">
        <f t="shared" si="19"/>
        <v>160000</v>
      </c>
      <c r="CO176" s="285">
        <f t="shared" si="20"/>
        <v>96470</v>
      </c>
      <c r="CP176" s="286">
        <f t="shared" si="21"/>
        <v>63530</v>
      </c>
      <c r="CQ176" s="137">
        <v>43739.0</v>
      </c>
      <c r="CR176" s="325" t="s">
        <v>260</v>
      </c>
      <c r="CS176" s="325">
        <v>28.0</v>
      </c>
      <c r="CT176" s="301" t="s">
        <v>57</v>
      </c>
      <c r="CU176" s="291" t="s">
        <v>370</v>
      </c>
      <c r="CV176" s="302"/>
      <c r="CW176" s="302"/>
      <c r="CX176" s="302"/>
      <c r="CY176" s="302"/>
      <c r="CZ176" s="302"/>
      <c r="DA176" s="301">
        <v>147000.0</v>
      </c>
      <c r="DB176" s="302"/>
      <c r="DC176" s="301">
        <v>137000.0</v>
      </c>
      <c r="DD176" s="226"/>
      <c r="DE176" s="140">
        <v>10000.0</v>
      </c>
      <c r="DF176" s="302"/>
      <c r="DG176" s="226"/>
      <c r="DH176" s="226"/>
      <c r="DI176" s="226"/>
      <c r="DJ176" s="226"/>
      <c r="DK176" s="302"/>
      <c r="DL176" s="302"/>
      <c r="DM176" s="302"/>
      <c r="DN176" s="302"/>
      <c r="DO176" s="141">
        <f t="shared" si="58"/>
        <v>0</v>
      </c>
      <c r="DP176" s="325" t="s">
        <v>904</v>
      </c>
      <c r="DQ176" s="251"/>
      <c r="DR176" s="338"/>
      <c r="DS176" s="338"/>
      <c r="DT176" s="338"/>
      <c r="DU176" s="338"/>
      <c r="DV176" s="338"/>
      <c r="DW176" s="338"/>
      <c r="DX176" s="338"/>
      <c r="DY176" s="338"/>
      <c r="DZ176" s="338"/>
      <c r="EA176" s="338"/>
      <c r="EB176" s="338"/>
      <c r="EC176" s="338"/>
      <c r="ED176" s="338"/>
      <c r="EE176" s="338"/>
      <c r="EF176" s="338"/>
      <c r="EG176" s="338"/>
      <c r="EH176" s="338"/>
      <c r="EI176" s="338"/>
      <c r="EJ176" s="338"/>
      <c r="EK176" s="338"/>
      <c r="EL176" s="338"/>
      <c r="EM176" s="338"/>
      <c r="EN176" s="338"/>
      <c r="EO176" s="257">
        <f t="shared" ref="EO176:EO259" si="86">EB176+EC176+ED176+EF176+EH176+EJ176+EK176-EA176</f>
        <v>0</v>
      </c>
      <c r="EP176" s="338"/>
      <c r="EQ176" s="192"/>
      <c r="ER176" s="192"/>
      <c r="ES176" s="192"/>
      <c r="ET176" s="161" t="s">
        <v>265</v>
      </c>
      <c r="EU176" s="192"/>
      <c r="EV176" s="303"/>
      <c r="EW176" s="303"/>
      <c r="EX176" s="303"/>
      <c r="EY176" s="303"/>
      <c r="EZ176" s="303"/>
      <c r="FA176" s="339">
        <v>23000.0</v>
      </c>
      <c r="FB176" s="303"/>
      <c r="FC176" s="303"/>
      <c r="FD176" s="303"/>
      <c r="FE176" s="192"/>
      <c r="FF176" s="303"/>
      <c r="FG176" s="192"/>
      <c r="FH176" s="192"/>
      <c r="FI176" s="192"/>
      <c r="FJ176" s="192"/>
      <c r="FK176" s="192"/>
      <c r="FL176" s="192"/>
      <c r="FM176" s="192"/>
      <c r="FN176" s="192"/>
      <c r="FO176" s="303"/>
      <c r="FP176" s="303"/>
      <c r="FQ176" s="303"/>
      <c r="FR176" s="303"/>
    </row>
    <row r="177">
      <c r="A177" s="324" t="s">
        <v>45</v>
      </c>
      <c r="B177" s="317">
        <v>43738.0</v>
      </c>
      <c r="C177" s="319">
        <v>43749.0</v>
      </c>
      <c r="D177" s="318" t="s">
        <v>68</v>
      </c>
      <c r="E177" s="315">
        <f t="shared" si="83"/>
        <v>21</v>
      </c>
      <c r="F177" s="104">
        <f t="shared" si="67"/>
        <v>12</v>
      </c>
      <c r="G177" s="104" t="str">
        <f t="shared" si="68"/>
        <v>Cloth Seal</v>
      </c>
      <c r="H177" s="104" t="str">
        <f t="shared" si="69"/>
        <v>A.K Goods</v>
      </c>
      <c r="I177" s="105" t="s">
        <v>254</v>
      </c>
      <c r="J177" s="106">
        <v>530.0</v>
      </c>
      <c r="K177" s="106">
        <v>55120.0</v>
      </c>
      <c r="L177" s="19" t="s">
        <v>13</v>
      </c>
      <c r="M177" s="19">
        <v>50.0</v>
      </c>
      <c r="N177" s="19">
        <v>6560.0</v>
      </c>
      <c r="O177" s="107">
        <v>7000.0</v>
      </c>
      <c r="P177" s="107">
        <v>1500.0</v>
      </c>
      <c r="Q177" s="107">
        <v>3000.0</v>
      </c>
      <c r="R177" s="241"/>
      <c r="S177" s="110">
        <v>1500.0</v>
      </c>
      <c r="T177" s="110">
        <v>200.0</v>
      </c>
      <c r="U177" s="110">
        <v>2000.0</v>
      </c>
      <c r="V177" s="109"/>
      <c r="W177" s="110">
        <v>3700.0</v>
      </c>
      <c r="X177" s="110">
        <v>500.0</v>
      </c>
      <c r="Y177" s="109"/>
      <c r="Z177" s="109"/>
      <c r="AA177" s="109"/>
      <c r="AB177" s="110" t="s">
        <v>400</v>
      </c>
      <c r="AC177" s="110">
        <v>3000.0</v>
      </c>
      <c r="AD177" s="110" t="s">
        <v>323</v>
      </c>
      <c r="AE177" s="110">
        <v>500.0</v>
      </c>
      <c r="AF177" s="110" t="s">
        <v>938</v>
      </c>
      <c r="AG177" s="110">
        <v>3000.0</v>
      </c>
      <c r="AH177" s="133"/>
      <c r="AI177" s="133"/>
      <c r="AJ177" s="113"/>
      <c r="AK177" s="133"/>
      <c r="AL177" s="133"/>
      <c r="AM177" s="113"/>
      <c r="AN177" s="109"/>
      <c r="AO177" s="109"/>
      <c r="AP177" s="113"/>
      <c r="AQ177" s="133"/>
      <c r="AR177" s="133"/>
      <c r="AS177" s="113"/>
      <c r="AT177" s="247" t="s">
        <v>939</v>
      </c>
      <c r="AU177" s="247">
        <v>600.0</v>
      </c>
      <c r="AV177" s="234"/>
      <c r="AW177" s="234"/>
      <c r="AX177" s="247" t="s">
        <v>940</v>
      </c>
      <c r="AY177" s="245">
        <v>1000.0</v>
      </c>
      <c r="AZ177" s="188"/>
      <c r="BA177" s="188"/>
      <c r="BB177" s="188"/>
      <c r="BC177" s="188"/>
      <c r="BD177" s="188"/>
      <c r="BE177" s="188"/>
      <c r="BF177" s="180"/>
      <c r="BG177" s="181"/>
      <c r="BH177" s="181"/>
      <c r="BI177" s="120">
        <v>23000.0</v>
      </c>
      <c r="BJ177" s="121">
        <f t="shared" ref="BJ177:BJ179" si="87">Q177+R177+T177+V177+W177+Z177+AC177+AE177+AG177+AI177+AL177+AO177+AR177+BI177+X177+U177+S177</f>
        <v>40400</v>
      </c>
      <c r="BK177" s="122">
        <v>30000.0</v>
      </c>
      <c r="BL177" s="235"/>
      <c r="BM177" s="124">
        <f t="shared" si="6"/>
        <v>88000</v>
      </c>
      <c r="BN177" s="125" t="s">
        <v>59</v>
      </c>
      <c r="BO177" s="126">
        <f t="shared" si="46"/>
        <v>30000</v>
      </c>
      <c r="BP177" s="110">
        <v>25990.0</v>
      </c>
      <c r="BQ177" s="127">
        <f t="shared" ref="BQ177:BQ259" si="88">EB177</f>
        <v>25000</v>
      </c>
      <c r="BR177" s="125" t="s">
        <v>47</v>
      </c>
      <c r="BS177" s="126">
        <f t="shared" si="60"/>
        <v>55990</v>
      </c>
      <c r="BT177" s="128">
        <f t="shared" si="79"/>
        <v>24000</v>
      </c>
      <c r="BU177" s="125"/>
      <c r="BV177" s="129">
        <f t="shared" si="11"/>
        <v>55990</v>
      </c>
      <c r="BW177" s="240">
        <v>10000.0</v>
      </c>
      <c r="BX177" s="131">
        <f t="shared" si="12"/>
        <v>2000</v>
      </c>
      <c r="BY177" s="131">
        <f t="shared" ref="BY177:BY259" si="89">FM177+EC177</f>
        <v>0</v>
      </c>
      <c r="BZ177" s="131" t="str">
        <f t="shared" si="85"/>
        <v/>
      </c>
      <c r="CA177" s="132" t="str">
        <f t="shared" si="15"/>
        <v/>
      </c>
      <c r="CB177" s="109"/>
      <c r="CC177" s="109"/>
      <c r="CD177" s="109"/>
      <c r="CE177" s="109"/>
      <c r="CF177" s="133">
        <f t="shared" si="39"/>
        <v>65990</v>
      </c>
      <c r="CG177" s="133">
        <f t="shared" si="84"/>
        <v>25590</v>
      </c>
      <c r="CH177" s="119">
        <f t="shared" si="66"/>
        <v>-4410</v>
      </c>
      <c r="CI177" s="109"/>
      <c r="CJ177" s="109"/>
      <c r="CK177" s="109"/>
      <c r="CL177" s="183"/>
      <c r="CM177" s="182"/>
      <c r="CN177" s="135">
        <f t="shared" si="19"/>
        <v>139000</v>
      </c>
      <c r="CO177" s="135">
        <f t="shared" si="20"/>
        <v>106580</v>
      </c>
      <c r="CP177" s="136">
        <f t="shared" si="21"/>
        <v>32420</v>
      </c>
      <c r="CQ177" s="137">
        <v>43739.0</v>
      </c>
      <c r="CR177" s="325" t="s">
        <v>280</v>
      </c>
      <c r="CS177" s="325">
        <v>16.0</v>
      </c>
      <c r="CT177" s="301" t="s">
        <v>68</v>
      </c>
      <c r="CU177" s="291" t="s">
        <v>924</v>
      </c>
      <c r="CV177" s="302"/>
      <c r="CW177" s="301">
        <v>90000.0</v>
      </c>
      <c r="CX177" s="302"/>
      <c r="CY177" s="302"/>
      <c r="CZ177" s="302"/>
      <c r="DA177" s="301">
        <v>90000.0</v>
      </c>
      <c r="DB177" s="302"/>
      <c r="DC177" s="301">
        <v>88000.0</v>
      </c>
      <c r="DD177" s="226"/>
      <c r="DE177" s="226"/>
      <c r="DF177" s="302"/>
      <c r="DG177" s="226"/>
      <c r="DH177" s="226"/>
      <c r="DI177" s="140">
        <v>2000.0</v>
      </c>
      <c r="DJ177" s="140">
        <v>2500.0</v>
      </c>
      <c r="DK177" s="302"/>
      <c r="DL177" s="302"/>
      <c r="DM177" s="302"/>
      <c r="DN177" s="302"/>
      <c r="DO177" s="141">
        <f t="shared" si="58"/>
        <v>2500</v>
      </c>
      <c r="DP177" s="332">
        <v>43779.0</v>
      </c>
      <c r="DQ177" s="251">
        <v>43739.0</v>
      </c>
      <c r="DR177" s="163">
        <v>5.0</v>
      </c>
      <c r="DS177" s="163">
        <v>5.0</v>
      </c>
      <c r="DT177" s="163" t="s">
        <v>283</v>
      </c>
      <c r="DU177" s="163" t="s">
        <v>330</v>
      </c>
      <c r="DV177" s="228"/>
      <c r="DW177" s="228"/>
      <c r="DX177" s="228"/>
      <c r="DY177" s="228"/>
      <c r="DZ177" s="228"/>
      <c r="EA177" s="163">
        <v>26040.0</v>
      </c>
      <c r="EB177" s="163">
        <v>25000.0</v>
      </c>
      <c r="EC177" s="228"/>
      <c r="ED177" s="163">
        <v>3000.0</v>
      </c>
      <c r="EE177" s="228"/>
      <c r="EF177" s="228"/>
      <c r="EG177" s="228"/>
      <c r="EH177" s="228"/>
      <c r="EI177" s="228"/>
      <c r="EJ177" s="228"/>
      <c r="EK177" s="228"/>
      <c r="EL177" s="228"/>
      <c r="EM177" s="163"/>
      <c r="EN177" s="228"/>
      <c r="EO177" s="257">
        <f t="shared" si="86"/>
        <v>1960</v>
      </c>
      <c r="EP177" s="228"/>
      <c r="EQ177" s="309">
        <v>43749.0</v>
      </c>
      <c r="ER177" s="161" t="s">
        <v>337</v>
      </c>
      <c r="ES177" s="161">
        <v>12.0</v>
      </c>
      <c r="ET177" s="161" t="s">
        <v>265</v>
      </c>
      <c r="EU177" s="161" t="s">
        <v>483</v>
      </c>
      <c r="EV177" s="303"/>
      <c r="EW177" s="303"/>
      <c r="EX177" s="303"/>
      <c r="EY177" s="303"/>
      <c r="EZ177" s="192"/>
      <c r="FA177" s="161">
        <v>24000.0</v>
      </c>
      <c r="FB177" s="303"/>
      <c r="FC177" s="303"/>
      <c r="FD177" s="303"/>
      <c r="FE177" s="192"/>
      <c r="FF177" s="303"/>
      <c r="FG177" s="192"/>
      <c r="FH177" s="192"/>
      <c r="FI177" s="192"/>
      <c r="FJ177" s="192"/>
      <c r="FK177" s="192"/>
      <c r="FL177" s="192"/>
      <c r="FM177" s="192"/>
      <c r="FN177" s="192"/>
      <c r="FO177" s="303"/>
      <c r="FP177" s="303"/>
      <c r="FQ177" s="303"/>
      <c r="FR177" s="303"/>
    </row>
    <row r="178">
      <c r="A178" s="340" t="s">
        <v>21</v>
      </c>
      <c r="B178" s="317">
        <v>43739.0</v>
      </c>
      <c r="C178" s="319">
        <v>43750.0</v>
      </c>
      <c r="D178" s="318" t="s">
        <v>68</v>
      </c>
      <c r="E178" s="315">
        <f t="shared" si="83"/>
        <v>21</v>
      </c>
      <c r="F178" s="104">
        <f t="shared" si="67"/>
        <v>15</v>
      </c>
      <c r="G178" s="104" t="str">
        <f t="shared" si="68"/>
        <v>Chemical</v>
      </c>
      <c r="H178" s="104" t="str">
        <f t="shared" si="69"/>
        <v>Anees</v>
      </c>
      <c r="I178" s="105" t="s">
        <v>254</v>
      </c>
      <c r="J178" s="106">
        <v>462.0</v>
      </c>
      <c r="K178" s="106">
        <v>47130.0</v>
      </c>
      <c r="L178" s="19" t="s">
        <v>13</v>
      </c>
      <c r="M178" s="19">
        <v>50.0</v>
      </c>
      <c r="N178" s="19">
        <v>6560.0</v>
      </c>
      <c r="O178" s="107">
        <v>7000.0</v>
      </c>
      <c r="P178" s="107">
        <v>1500.0</v>
      </c>
      <c r="Q178" s="107">
        <v>3000.0</v>
      </c>
      <c r="R178" s="241"/>
      <c r="S178" s="110">
        <v>1850.0</v>
      </c>
      <c r="T178" s="109"/>
      <c r="U178" s="109"/>
      <c r="V178" s="109"/>
      <c r="W178" s="110">
        <v>4000.0</v>
      </c>
      <c r="X178" s="110">
        <v>500.0</v>
      </c>
      <c r="Y178" s="109"/>
      <c r="Z178" s="109"/>
      <c r="AA178" s="109"/>
      <c r="AB178" s="110" t="s">
        <v>941</v>
      </c>
      <c r="AC178" s="110">
        <v>11000.0</v>
      </c>
      <c r="AD178" s="110" t="s">
        <v>942</v>
      </c>
      <c r="AE178" s="110">
        <v>300.0</v>
      </c>
      <c r="AF178" s="110" t="s">
        <v>323</v>
      </c>
      <c r="AG178" s="110">
        <v>500.0</v>
      </c>
      <c r="AH178" s="133"/>
      <c r="AI178" s="133"/>
      <c r="AJ178" s="113"/>
      <c r="AK178" s="133"/>
      <c r="AL178" s="133"/>
      <c r="AM178" s="113"/>
      <c r="AN178" s="109"/>
      <c r="AO178" s="109"/>
      <c r="AP178" s="113"/>
      <c r="AQ178" s="133"/>
      <c r="AR178" s="133"/>
      <c r="AS178" s="113"/>
      <c r="AT178" s="247" t="s">
        <v>943</v>
      </c>
      <c r="AU178" s="247">
        <v>14000.0</v>
      </c>
      <c r="AV178" s="234"/>
      <c r="AW178" s="234"/>
      <c r="AX178" s="234"/>
      <c r="AY178" s="188"/>
      <c r="AZ178" s="188"/>
      <c r="BA178" s="188"/>
      <c r="BB178" s="188"/>
      <c r="BC178" s="188"/>
      <c r="BD178" s="188"/>
      <c r="BE178" s="188"/>
      <c r="BF178" s="180"/>
      <c r="BG178" s="181"/>
      <c r="BH178" s="181"/>
      <c r="BI178" s="120">
        <v>23000.0</v>
      </c>
      <c r="BJ178" s="121">
        <f t="shared" si="87"/>
        <v>44150</v>
      </c>
      <c r="BK178" s="122">
        <v>30000.0</v>
      </c>
      <c r="BL178" s="235"/>
      <c r="BM178" s="124">
        <f t="shared" si="6"/>
        <v>88000</v>
      </c>
      <c r="BN178" s="125" t="s">
        <v>59</v>
      </c>
      <c r="BO178" s="126">
        <f t="shared" si="46"/>
        <v>30000</v>
      </c>
      <c r="BP178" s="110">
        <v>26260.0</v>
      </c>
      <c r="BQ178" s="127">
        <f t="shared" si="88"/>
        <v>25000</v>
      </c>
      <c r="BR178" s="125" t="s">
        <v>47</v>
      </c>
      <c r="BS178" s="126">
        <f t="shared" si="60"/>
        <v>56260</v>
      </c>
      <c r="BT178" s="128">
        <f t="shared" si="79"/>
        <v>27000</v>
      </c>
      <c r="BU178" s="125" t="s">
        <v>59</v>
      </c>
      <c r="BV178" s="129">
        <f t="shared" si="11"/>
        <v>56260</v>
      </c>
      <c r="BW178" s="240">
        <v>10000.0</v>
      </c>
      <c r="BX178" s="131">
        <f t="shared" si="12"/>
        <v>6000</v>
      </c>
      <c r="BY178" s="131">
        <f t="shared" si="89"/>
        <v>0</v>
      </c>
      <c r="BZ178" s="131" t="str">
        <f t="shared" si="85"/>
        <v/>
      </c>
      <c r="CA178" s="132" t="str">
        <f t="shared" si="15"/>
        <v/>
      </c>
      <c r="CB178" s="109"/>
      <c r="CC178" s="109"/>
      <c r="CD178" s="109"/>
      <c r="CE178" s="109"/>
      <c r="CF178" s="133">
        <f t="shared" si="39"/>
        <v>66260</v>
      </c>
      <c r="CG178" s="133">
        <f t="shared" si="84"/>
        <v>22110</v>
      </c>
      <c r="CH178" s="119">
        <f t="shared" si="66"/>
        <v>-7890</v>
      </c>
      <c r="CI178" s="109"/>
      <c r="CJ178" s="109"/>
      <c r="CK178" s="109"/>
      <c r="CL178" s="183"/>
      <c r="CM178" s="182"/>
      <c r="CN178" s="135">
        <f t="shared" si="19"/>
        <v>146000</v>
      </c>
      <c r="CO178" s="135">
        <f t="shared" si="20"/>
        <v>95340</v>
      </c>
      <c r="CP178" s="136">
        <f t="shared" si="21"/>
        <v>50660</v>
      </c>
      <c r="CQ178" s="137">
        <v>43739.0</v>
      </c>
      <c r="CR178" s="325" t="s">
        <v>260</v>
      </c>
      <c r="CS178" s="325">
        <v>16.0</v>
      </c>
      <c r="CT178" s="301" t="s">
        <v>68</v>
      </c>
      <c r="CU178" s="291" t="s">
        <v>924</v>
      </c>
      <c r="CV178" s="302"/>
      <c r="CW178" s="301">
        <v>94000.0</v>
      </c>
      <c r="CX178" s="302"/>
      <c r="CY178" s="302"/>
      <c r="CZ178" s="302"/>
      <c r="DA178" s="301">
        <v>94000.0</v>
      </c>
      <c r="DB178" s="302"/>
      <c r="DC178" s="301">
        <v>88000.0</v>
      </c>
      <c r="DD178" s="226"/>
      <c r="DE178" s="226"/>
      <c r="DF178" s="302"/>
      <c r="DG178" s="226"/>
      <c r="DH178" s="226"/>
      <c r="DI178" s="140">
        <v>6000.0</v>
      </c>
      <c r="DJ178" s="226"/>
      <c r="DK178" s="302"/>
      <c r="DL178" s="301"/>
      <c r="DM178" s="302"/>
      <c r="DN178" s="302"/>
      <c r="DO178" s="141">
        <f t="shared" si="58"/>
        <v>0</v>
      </c>
      <c r="DP178" s="330"/>
      <c r="DQ178" s="251">
        <v>43739.0</v>
      </c>
      <c r="DR178" s="163">
        <v>5.0</v>
      </c>
      <c r="DS178" s="163">
        <v>5.0</v>
      </c>
      <c r="DT178" s="163" t="s">
        <v>283</v>
      </c>
      <c r="DU178" s="163" t="s">
        <v>330</v>
      </c>
      <c r="DV178" s="228"/>
      <c r="DW178" s="228"/>
      <c r="DX178" s="228"/>
      <c r="DY178" s="228"/>
      <c r="DZ178" s="228"/>
      <c r="EA178" s="163">
        <v>26260.0</v>
      </c>
      <c r="EB178" s="163">
        <v>25000.0</v>
      </c>
      <c r="EC178" s="228"/>
      <c r="ED178" s="163">
        <v>3000.0</v>
      </c>
      <c r="EE178" s="228"/>
      <c r="EF178" s="228"/>
      <c r="EG178" s="228"/>
      <c r="EH178" s="228"/>
      <c r="EI178" s="228"/>
      <c r="EJ178" s="228"/>
      <c r="EK178" s="228"/>
      <c r="EL178" s="228"/>
      <c r="EM178" s="163"/>
      <c r="EN178" s="228"/>
      <c r="EO178" s="257">
        <f t="shared" si="86"/>
        <v>1740</v>
      </c>
      <c r="EP178" s="228"/>
      <c r="EQ178" s="309">
        <v>43750.0</v>
      </c>
      <c r="ER178" s="161" t="s">
        <v>653</v>
      </c>
      <c r="ES178" s="161">
        <v>15.0</v>
      </c>
      <c r="ET178" s="161" t="s">
        <v>265</v>
      </c>
      <c r="EU178" s="161" t="s">
        <v>944</v>
      </c>
      <c r="EV178" s="303"/>
      <c r="EW178" s="303"/>
      <c r="EX178" s="303"/>
      <c r="EY178" s="303"/>
      <c r="EZ178" s="192"/>
      <c r="FA178" s="161">
        <v>27000.0</v>
      </c>
      <c r="FB178" s="303"/>
      <c r="FC178" s="303"/>
      <c r="FD178" s="303"/>
      <c r="FE178" s="192"/>
      <c r="FF178" s="303"/>
      <c r="FG178" s="192"/>
      <c r="FH178" s="192"/>
      <c r="FI178" s="192"/>
      <c r="FJ178" s="192"/>
      <c r="FK178" s="192"/>
      <c r="FL178" s="192"/>
      <c r="FM178" s="192"/>
      <c r="FN178" s="192"/>
      <c r="FO178" s="303"/>
      <c r="FP178" s="303"/>
      <c r="FQ178" s="303"/>
      <c r="FR178" s="303"/>
    </row>
    <row r="179">
      <c r="A179" s="324" t="s">
        <v>24</v>
      </c>
      <c r="B179" s="317">
        <v>43739.0</v>
      </c>
      <c r="C179" s="319">
        <v>43746.0</v>
      </c>
      <c r="D179" s="318" t="s">
        <v>96</v>
      </c>
      <c r="E179" s="315">
        <f t="shared" si="83"/>
        <v>31</v>
      </c>
      <c r="F179" s="104">
        <f t="shared" si="67"/>
        <v>14</v>
      </c>
      <c r="G179" s="104" t="str">
        <f t="shared" si="68"/>
        <v>Milk</v>
      </c>
      <c r="H179" s="104" t="str">
        <f t="shared" si="69"/>
        <v>Asif</v>
      </c>
      <c r="I179" s="341"/>
      <c r="J179" s="106">
        <v>449.0</v>
      </c>
      <c r="K179" s="106">
        <v>45800.0</v>
      </c>
      <c r="L179" s="19" t="s">
        <v>13</v>
      </c>
      <c r="M179" s="19">
        <v>50.0</v>
      </c>
      <c r="N179" s="19">
        <v>6560.0</v>
      </c>
      <c r="O179" s="107">
        <v>7000.0</v>
      </c>
      <c r="P179" s="107">
        <v>1500.0</v>
      </c>
      <c r="Q179" s="107">
        <v>3000.0</v>
      </c>
      <c r="R179" s="108">
        <v>100000.0</v>
      </c>
      <c r="S179" s="109"/>
      <c r="T179" s="109"/>
      <c r="U179" s="109"/>
      <c r="V179" s="110">
        <v>750.0</v>
      </c>
      <c r="W179" s="110">
        <v>4300.0</v>
      </c>
      <c r="X179" s="109"/>
      <c r="Y179" s="110" t="s">
        <v>945</v>
      </c>
      <c r="Z179" s="110">
        <v>1000.0</v>
      </c>
      <c r="AA179" s="110">
        <v>500.0</v>
      </c>
      <c r="AB179" s="109"/>
      <c r="AC179" s="109"/>
      <c r="AD179" s="110" t="s">
        <v>946</v>
      </c>
      <c r="AE179" s="110">
        <v>800.0</v>
      </c>
      <c r="AF179" s="109"/>
      <c r="AG179" s="109"/>
      <c r="AH179" s="197" t="s">
        <v>947</v>
      </c>
      <c r="AI179" s="197">
        <v>36000.0</v>
      </c>
      <c r="AJ179" s="113"/>
      <c r="AK179" s="133"/>
      <c r="AL179" s="133"/>
      <c r="AM179" s="113"/>
      <c r="AN179" s="109"/>
      <c r="AO179" s="109"/>
      <c r="AP179" s="113"/>
      <c r="AQ179" s="133"/>
      <c r="AR179" s="133"/>
      <c r="AS179" s="113"/>
      <c r="AT179" s="234"/>
      <c r="AU179" s="234"/>
      <c r="AV179" s="234"/>
      <c r="AW179" s="234"/>
      <c r="AX179" s="247" t="s">
        <v>948</v>
      </c>
      <c r="AY179" s="245">
        <v>8000.0</v>
      </c>
      <c r="AZ179" s="188"/>
      <c r="BA179" s="188"/>
      <c r="BB179" s="188"/>
      <c r="BC179" s="188"/>
      <c r="BD179" s="188"/>
      <c r="BE179" s="188"/>
      <c r="BF179" s="180"/>
      <c r="BG179" s="181"/>
      <c r="BH179" s="181"/>
      <c r="BI179" s="120">
        <v>19500.0</v>
      </c>
      <c r="BJ179" s="121">
        <f t="shared" si="87"/>
        <v>165350</v>
      </c>
      <c r="BK179" s="122">
        <v>30000.0</v>
      </c>
      <c r="BL179" s="240">
        <v>156000.0</v>
      </c>
      <c r="BM179" s="124">
        <f t="shared" si="6"/>
        <v>145000</v>
      </c>
      <c r="BN179" s="125" t="s">
        <v>47</v>
      </c>
      <c r="BO179" s="126">
        <f t="shared" si="46"/>
        <v>186000</v>
      </c>
      <c r="BP179" s="109"/>
      <c r="BQ179" s="127" t="str">
        <f t="shared" si="88"/>
        <v/>
      </c>
      <c r="BR179" s="125"/>
      <c r="BS179" s="126">
        <f t="shared" si="60"/>
        <v>186000</v>
      </c>
      <c r="BT179" s="128">
        <f t="shared" si="79"/>
        <v>25500</v>
      </c>
      <c r="BU179" s="125" t="s">
        <v>59</v>
      </c>
      <c r="BV179" s="129">
        <f t="shared" si="11"/>
        <v>186000</v>
      </c>
      <c r="BW179" s="235"/>
      <c r="BX179" s="282">
        <f t="shared" si="12"/>
        <v>0</v>
      </c>
      <c r="BY179" s="282">
        <f t="shared" si="89"/>
        <v>0</v>
      </c>
      <c r="BZ179" s="282" t="str">
        <f t="shared" si="85"/>
        <v/>
      </c>
      <c r="CA179" s="284" t="str">
        <f t="shared" si="15"/>
        <v/>
      </c>
      <c r="CB179" s="109"/>
      <c r="CC179" s="109"/>
      <c r="CD179" s="109"/>
      <c r="CE179" s="109"/>
      <c r="CF179" s="133">
        <f t="shared" si="39"/>
        <v>186000</v>
      </c>
      <c r="CG179" s="133">
        <f t="shared" si="84"/>
        <v>20650</v>
      </c>
      <c r="CH179" s="119">
        <f t="shared" si="66"/>
        <v>-9350</v>
      </c>
      <c r="CI179" s="109"/>
      <c r="CJ179" s="109"/>
      <c r="CK179" s="109"/>
      <c r="CL179" s="183"/>
      <c r="CM179" s="182"/>
      <c r="CN179" s="285">
        <f t="shared" si="19"/>
        <v>170500</v>
      </c>
      <c r="CO179" s="135">
        <f t="shared" si="20"/>
        <v>133710</v>
      </c>
      <c r="CP179" s="286">
        <f t="shared" si="21"/>
        <v>36790</v>
      </c>
      <c r="CQ179" s="137">
        <v>43739.0</v>
      </c>
      <c r="CR179" s="325" t="s">
        <v>260</v>
      </c>
      <c r="CS179" s="325">
        <v>31.0</v>
      </c>
      <c r="CT179" s="301" t="s">
        <v>96</v>
      </c>
      <c r="CU179" s="291" t="s">
        <v>732</v>
      </c>
      <c r="CV179" s="302"/>
      <c r="CW179" s="302"/>
      <c r="CX179" s="302"/>
      <c r="CY179" s="302"/>
      <c r="CZ179" s="302"/>
      <c r="DA179" s="301">
        <v>156000.0</v>
      </c>
      <c r="DB179" s="302"/>
      <c r="DC179" s="301">
        <v>145000.0</v>
      </c>
      <c r="DD179" s="226"/>
      <c r="DE179" s="226"/>
      <c r="DF179" s="302"/>
      <c r="DG179" s="226"/>
      <c r="DH179" s="140">
        <v>500.0</v>
      </c>
      <c r="DI179" s="226"/>
      <c r="DJ179" s="226"/>
      <c r="DK179" s="302"/>
      <c r="DL179" s="302"/>
      <c r="DM179" s="302"/>
      <c r="DN179" s="302"/>
      <c r="DO179" s="141">
        <f t="shared" si="58"/>
        <v>-10500</v>
      </c>
      <c r="DP179" s="330"/>
      <c r="DQ179" s="238"/>
      <c r="DR179" s="263"/>
      <c r="DS179" s="263"/>
      <c r="DT179" s="263"/>
      <c r="DU179" s="263"/>
      <c r="DV179" s="263"/>
      <c r="DW179" s="263"/>
      <c r="DX179" s="263"/>
      <c r="DY179" s="263"/>
      <c r="DZ179" s="263"/>
      <c r="EA179" s="263"/>
      <c r="EB179" s="263"/>
      <c r="EC179" s="263"/>
      <c r="ED179" s="263"/>
      <c r="EE179" s="263"/>
      <c r="EF179" s="263"/>
      <c r="EG179" s="263"/>
      <c r="EH179" s="263"/>
      <c r="EI179" s="263"/>
      <c r="EJ179" s="263"/>
      <c r="EK179" s="263"/>
      <c r="EL179" s="263"/>
      <c r="EM179" s="263"/>
      <c r="EN179" s="263"/>
      <c r="EO179" s="257">
        <f t="shared" si="86"/>
        <v>0</v>
      </c>
      <c r="EP179" s="263"/>
      <c r="EQ179" s="307">
        <v>43746.0</v>
      </c>
      <c r="ER179" s="161" t="s">
        <v>264</v>
      </c>
      <c r="ES179" s="161">
        <v>14.0</v>
      </c>
      <c r="ET179" s="161" t="s">
        <v>265</v>
      </c>
      <c r="EU179" s="161" t="s">
        <v>315</v>
      </c>
      <c r="EV179" s="303"/>
      <c r="EW179" s="303"/>
      <c r="EX179" s="303"/>
      <c r="EY179" s="303"/>
      <c r="EZ179" s="192"/>
      <c r="FA179" s="161">
        <v>25500.0</v>
      </c>
      <c r="FB179" s="303"/>
      <c r="FC179" s="303"/>
      <c r="FD179" s="303"/>
      <c r="FE179" s="192"/>
      <c r="FF179" s="303"/>
      <c r="FG179" s="192"/>
      <c r="FH179" s="192"/>
      <c r="FI179" s="192"/>
      <c r="FJ179" s="192"/>
      <c r="FK179" s="192"/>
      <c r="FL179" s="192"/>
      <c r="FM179" s="192"/>
      <c r="FN179" s="192"/>
      <c r="FO179" s="303"/>
      <c r="FP179" s="303"/>
      <c r="FQ179" s="303"/>
      <c r="FR179" s="303"/>
    </row>
    <row r="180">
      <c r="A180" s="324" t="s">
        <v>29</v>
      </c>
      <c r="B180" s="290">
        <v>43740.0</v>
      </c>
      <c r="C180" s="290">
        <v>43748.0</v>
      </c>
      <c r="D180" s="33" t="s">
        <v>68</v>
      </c>
      <c r="E180" s="315">
        <f t="shared" si="83"/>
        <v>30</v>
      </c>
      <c r="F180" s="104">
        <f t="shared" si="67"/>
        <v>17</v>
      </c>
      <c r="G180" s="104" t="str">
        <f t="shared" si="68"/>
        <v>Juice</v>
      </c>
      <c r="H180" s="104" t="str">
        <f t="shared" si="69"/>
        <v>Asif</v>
      </c>
      <c r="I180" s="105" t="s">
        <v>254</v>
      </c>
      <c r="J180" s="106">
        <v>600.0</v>
      </c>
      <c r="K180" s="106">
        <v>61200.0</v>
      </c>
      <c r="L180" s="19" t="s">
        <v>13</v>
      </c>
      <c r="M180" s="19">
        <v>50.0</v>
      </c>
      <c r="N180" s="19">
        <v>6560.0</v>
      </c>
      <c r="O180" s="107">
        <v>7000.0</v>
      </c>
      <c r="P180" s="107">
        <v>1500.0</v>
      </c>
      <c r="Q180" s="107">
        <v>3000.0</v>
      </c>
      <c r="R180" s="241"/>
      <c r="S180" s="110"/>
      <c r="T180" s="110">
        <v>250.0</v>
      </c>
      <c r="U180" s="109"/>
      <c r="V180" s="110">
        <v>2000.0</v>
      </c>
      <c r="W180" s="110">
        <v>4000.0</v>
      </c>
      <c r="X180" s="110">
        <v>500.0</v>
      </c>
      <c r="Y180" s="110" t="s">
        <v>255</v>
      </c>
      <c r="Z180" s="110">
        <v>1000.0</v>
      </c>
      <c r="AA180" s="110">
        <v>500.0</v>
      </c>
      <c r="AB180" s="109"/>
      <c r="AC180" s="109"/>
      <c r="AD180" s="110" t="s">
        <v>949</v>
      </c>
      <c r="AE180" s="110">
        <v>1000.0</v>
      </c>
      <c r="AF180" s="110" t="s">
        <v>950</v>
      </c>
      <c r="AG180" s="110">
        <v>800.0</v>
      </c>
      <c r="AH180" s="133"/>
      <c r="AI180" s="133"/>
      <c r="AJ180" s="113"/>
      <c r="AK180" s="133"/>
      <c r="AL180" s="133"/>
      <c r="AM180" s="113"/>
      <c r="AN180" s="109"/>
      <c r="AO180" s="109"/>
      <c r="AP180" s="113"/>
      <c r="AQ180" s="133"/>
      <c r="AR180" s="133"/>
      <c r="AS180" s="113"/>
      <c r="AT180" s="234"/>
      <c r="AU180" s="234"/>
      <c r="AV180" s="234"/>
      <c r="AW180" s="234"/>
      <c r="AX180" s="234"/>
      <c r="AY180" s="188"/>
      <c r="AZ180" s="188"/>
      <c r="BA180" s="188"/>
      <c r="BB180" s="188"/>
      <c r="BC180" s="188"/>
      <c r="BD180" s="188"/>
      <c r="BE180" s="188"/>
      <c r="BF180" s="180"/>
      <c r="BG180" s="181"/>
      <c r="BH180" s="181"/>
      <c r="BI180" s="120">
        <v>20000.0</v>
      </c>
      <c r="BJ180" s="121">
        <f>Q180+R180+T180+V180+W180+Z180+AC180+AE180+AG180+AI180+AL180+AO180+AR180+BI180+X180</f>
        <v>32550</v>
      </c>
      <c r="BK180" s="122">
        <v>30000.0</v>
      </c>
      <c r="BL180" s="235"/>
      <c r="BM180" s="124">
        <f t="shared" si="6"/>
        <v>135000</v>
      </c>
      <c r="BN180" s="125" t="s">
        <v>59</v>
      </c>
      <c r="BO180" s="126">
        <f t="shared" si="46"/>
        <v>30000</v>
      </c>
      <c r="BP180" s="110">
        <v>32960.0</v>
      </c>
      <c r="BQ180" s="127">
        <f t="shared" si="88"/>
        <v>34000</v>
      </c>
      <c r="BR180" s="125" t="s">
        <v>47</v>
      </c>
      <c r="BS180" s="126">
        <f t="shared" si="60"/>
        <v>62960</v>
      </c>
      <c r="BT180" s="128">
        <f t="shared" si="79"/>
        <v>24000</v>
      </c>
      <c r="BU180" s="125" t="s">
        <v>59</v>
      </c>
      <c r="BV180" s="129">
        <f t="shared" si="11"/>
        <v>62960</v>
      </c>
      <c r="BW180" s="180"/>
      <c r="BX180" s="131">
        <f t="shared" si="12"/>
        <v>0</v>
      </c>
      <c r="BY180" s="282">
        <f t="shared" si="89"/>
        <v>0</v>
      </c>
      <c r="BZ180" s="131" t="str">
        <f t="shared" si="85"/>
        <v/>
      </c>
      <c r="CA180" s="132" t="str">
        <f t="shared" si="15"/>
        <v/>
      </c>
      <c r="CB180" s="109"/>
      <c r="CC180" s="109"/>
      <c r="CD180" s="109"/>
      <c r="CE180" s="109"/>
      <c r="CF180" s="133">
        <f t="shared" si="39"/>
        <v>62960</v>
      </c>
      <c r="CG180" s="133">
        <f t="shared" si="84"/>
        <v>30410</v>
      </c>
      <c r="CH180" s="119">
        <f t="shared" si="66"/>
        <v>410</v>
      </c>
      <c r="CI180" s="109"/>
      <c r="CJ180" s="109"/>
      <c r="CK180" s="109"/>
      <c r="CL180" s="183"/>
      <c r="CM180" s="182"/>
      <c r="CN180" s="285">
        <f t="shared" si="19"/>
        <v>193000</v>
      </c>
      <c r="CO180" s="135">
        <f t="shared" si="20"/>
        <v>108310</v>
      </c>
      <c r="CP180" s="286">
        <f t="shared" si="21"/>
        <v>84690</v>
      </c>
      <c r="CQ180" s="137">
        <v>43740.0</v>
      </c>
      <c r="CR180" s="325" t="s">
        <v>260</v>
      </c>
      <c r="CS180" s="325">
        <v>30.0</v>
      </c>
      <c r="CT180" s="301" t="s">
        <v>68</v>
      </c>
      <c r="CU180" s="291" t="s">
        <v>370</v>
      </c>
      <c r="CV180" s="302"/>
      <c r="CW180" s="301">
        <v>135000.0</v>
      </c>
      <c r="CX180" s="302"/>
      <c r="CY180" s="302"/>
      <c r="CZ180" s="312">
        <v>43779.0</v>
      </c>
      <c r="DA180" s="301">
        <v>135000.0</v>
      </c>
      <c r="DB180" s="302"/>
      <c r="DC180" s="301">
        <v>135000.0</v>
      </c>
      <c r="DD180" s="140"/>
      <c r="DE180" s="226"/>
      <c r="DF180" s="302"/>
      <c r="DG180" s="226"/>
      <c r="DH180" s="226"/>
      <c r="DI180" s="226"/>
      <c r="DJ180" s="226"/>
      <c r="DK180" s="302"/>
      <c r="DL180" s="302"/>
      <c r="DM180" s="302"/>
      <c r="DN180" s="302"/>
      <c r="DO180" s="141">
        <f t="shared" si="58"/>
        <v>0</v>
      </c>
      <c r="DP180" s="330"/>
      <c r="DQ180" s="251">
        <v>43740.0</v>
      </c>
      <c r="DR180" s="178">
        <v>6.0</v>
      </c>
      <c r="DS180" s="251"/>
      <c r="DT180" s="178" t="s">
        <v>283</v>
      </c>
      <c r="DU180" s="178" t="s">
        <v>330</v>
      </c>
      <c r="DV180" s="251"/>
      <c r="DW180" s="251"/>
      <c r="DX180" s="251"/>
      <c r="DY180" s="251"/>
      <c r="DZ180" s="251"/>
      <c r="EA180" s="178">
        <v>32960.0</v>
      </c>
      <c r="EB180" s="178">
        <v>34000.0</v>
      </c>
      <c r="EC180" s="251"/>
      <c r="ED180" s="251"/>
      <c r="EE180" s="251"/>
      <c r="EF180" s="251"/>
      <c r="EG180" s="251"/>
      <c r="EH180" s="251"/>
      <c r="EI180" s="251"/>
      <c r="EJ180" s="251"/>
      <c r="EK180" s="251"/>
      <c r="EL180" s="251"/>
      <c r="EM180" s="251"/>
      <c r="EN180" s="251"/>
      <c r="EO180" s="257">
        <f t="shared" si="86"/>
        <v>1040</v>
      </c>
      <c r="EP180" s="251"/>
      <c r="EQ180" s="192"/>
      <c r="ER180" s="161" t="s">
        <v>427</v>
      </c>
      <c r="ES180" s="161">
        <v>17.0</v>
      </c>
      <c r="ET180" s="161" t="s">
        <v>265</v>
      </c>
      <c r="EU180" s="161" t="s">
        <v>315</v>
      </c>
      <c r="EV180" s="303"/>
      <c r="EW180" s="303"/>
      <c r="EX180" s="303"/>
      <c r="EY180" s="303"/>
      <c r="EZ180" s="303"/>
      <c r="FA180" s="313">
        <v>24000.0</v>
      </c>
      <c r="FB180" s="303"/>
      <c r="FC180" s="303"/>
      <c r="FD180" s="303"/>
      <c r="FE180" s="192"/>
      <c r="FF180" s="303"/>
      <c r="FG180" s="192"/>
      <c r="FH180" s="192"/>
      <c r="FI180" s="192"/>
      <c r="FJ180" s="192"/>
      <c r="FK180" s="192"/>
      <c r="FL180" s="192"/>
      <c r="FM180" s="192"/>
      <c r="FN180" s="192"/>
      <c r="FO180" s="303"/>
      <c r="FP180" s="303"/>
      <c r="FQ180" s="303"/>
      <c r="FR180" s="303"/>
    </row>
    <row r="181">
      <c r="A181" s="324" t="s">
        <v>31</v>
      </c>
      <c r="B181" s="317">
        <v>43740.0</v>
      </c>
      <c r="C181" s="319">
        <v>43749.0</v>
      </c>
      <c r="D181" s="318" t="s">
        <v>57</v>
      </c>
      <c r="E181" s="315">
        <f t="shared" si="83"/>
        <v>28</v>
      </c>
      <c r="F181" s="104">
        <f t="shared" si="67"/>
        <v>14</v>
      </c>
      <c r="G181" s="104" t="str">
        <f t="shared" si="68"/>
        <v/>
      </c>
      <c r="H181" s="104" t="str">
        <f t="shared" si="69"/>
        <v/>
      </c>
      <c r="I181" s="105" t="s">
        <v>254</v>
      </c>
      <c r="J181" s="106">
        <v>483.0</v>
      </c>
      <c r="K181" s="106">
        <v>49266.0</v>
      </c>
      <c r="L181" s="19" t="s">
        <v>13</v>
      </c>
      <c r="M181" s="19">
        <v>50.0</v>
      </c>
      <c r="N181" s="19">
        <v>6560.0</v>
      </c>
      <c r="O181" s="107">
        <v>7000.0</v>
      </c>
      <c r="P181" s="107">
        <v>1500.0</v>
      </c>
      <c r="Q181" s="107">
        <v>3000.0</v>
      </c>
      <c r="R181" s="108">
        <v>120000.0</v>
      </c>
      <c r="S181" s="109"/>
      <c r="T181" s="109"/>
      <c r="U181" s="110">
        <v>200.0</v>
      </c>
      <c r="V181" s="109"/>
      <c r="W181" s="110">
        <v>4000.0</v>
      </c>
      <c r="X181" s="109"/>
      <c r="Y181" s="110" t="s">
        <v>342</v>
      </c>
      <c r="Z181" s="110">
        <v>1000.0</v>
      </c>
      <c r="AA181" s="110">
        <v>500.0</v>
      </c>
      <c r="AB181" s="110" t="s">
        <v>951</v>
      </c>
      <c r="AC181" s="110">
        <v>5000.0</v>
      </c>
      <c r="AD181" s="110" t="s">
        <v>323</v>
      </c>
      <c r="AE181" s="110">
        <v>500.0</v>
      </c>
      <c r="AF181" s="109"/>
      <c r="AG181" s="109"/>
      <c r="AH181" s="133"/>
      <c r="AI181" s="133"/>
      <c r="AJ181" s="113"/>
      <c r="AK181" s="133"/>
      <c r="AL181" s="133"/>
      <c r="AM181" s="113"/>
      <c r="AN181" s="109"/>
      <c r="AO181" s="109"/>
      <c r="AP181" s="113"/>
      <c r="AQ181" s="133"/>
      <c r="AR181" s="133"/>
      <c r="AS181" s="113"/>
      <c r="AT181" s="234"/>
      <c r="AU181" s="234"/>
      <c r="AV181" s="234"/>
      <c r="AW181" s="234"/>
      <c r="AX181" s="234"/>
      <c r="AY181" s="188"/>
      <c r="AZ181" s="188"/>
      <c r="BA181" s="188"/>
      <c r="BB181" s="188"/>
      <c r="BC181" s="188"/>
      <c r="BD181" s="188"/>
      <c r="BE181" s="188"/>
      <c r="BF181" s="180"/>
      <c r="BG181" s="181"/>
      <c r="BH181" s="181"/>
      <c r="BI181" s="120">
        <v>21000.0</v>
      </c>
      <c r="BJ181" s="121">
        <f>Q181+R181+T181+V181+W181+Z181+AC181+AE181+AG181+AI181+AL181+AO181+AR181+BI181+U181+S181</f>
        <v>154700</v>
      </c>
      <c r="BK181" s="122">
        <v>30000.0</v>
      </c>
      <c r="BL181" s="240">
        <v>156000.0</v>
      </c>
      <c r="BM181" s="124">
        <f t="shared" si="6"/>
        <v>140000</v>
      </c>
      <c r="BN181" s="125" t="s">
        <v>47</v>
      </c>
      <c r="BO181" s="126">
        <f t="shared" si="46"/>
        <v>186000</v>
      </c>
      <c r="BP181" s="109"/>
      <c r="BQ181" s="337" t="str">
        <f t="shared" si="88"/>
        <v/>
      </c>
      <c r="BR181" s="125"/>
      <c r="BS181" s="126">
        <f t="shared" si="60"/>
        <v>186000</v>
      </c>
      <c r="BT181" s="128">
        <f t="shared" si="79"/>
        <v>28000</v>
      </c>
      <c r="BU181" s="125" t="s">
        <v>47</v>
      </c>
      <c r="BV181" s="129">
        <f t="shared" si="11"/>
        <v>214000</v>
      </c>
      <c r="BW181" s="235"/>
      <c r="BX181" s="282">
        <f t="shared" si="12"/>
        <v>0</v>
      </c>
      <c r="BY181" s="282">
        <f t="shared" si="89"/>
        <v>0</v>
      </c>
      <c r="BZ181" s="282" t="str">
        <f t="shared" si="85"/>
        <v/>
      </c>
      <c r="CA181" s="284" t="str">
        <f t="shared" si="15"/>
        <v/>
      </c>
      <c r="CB181" s="109"/>
      <c r="CC181" s="109"/>
      <c r="CD181" s="109"/>
      <c r="CE181" s="109"/>
      <c r="CF181" s="133">
        <f t="shared" si="39"/>
        <v>214000</v>
      </c>
      <c r="CG181" s="133">
        <f t="shared" si="84"/>
        <v>59300</v>
      </c>
      <c r="CH181" s="119">
        <f t="shared" si="66"/>
        <v>29300</v>
      </c>
      <c r="CI181" s="109"/>
      <c r="CJ181" s="109"/>
      <c r="CK181" s="109"/>
      <c r="CL181" s="183"/>
      <c r="CM181" s="182"/>
      <c r="CN181" s="285">
        <f t="shared" si="19"/>
        <v>168000</v>
      </c>
      <c r="CO181" s="135">
        <f t="shared" si="20"/>
        <v>93326</v>
      </c>
      <c r="CP181" s="286">
        <f t="shared" si="21"/>
        <v>74674</v>
      </c>
      <c r="CQ181" s="137">
        <v>43740.0</v>
      </c>
      <c r="CR181" s="325" t="s">
        <v>260</v>
      </c>
      <c r="CS181" s="325">
        <v>28.0</v>
      </c>
      <c r="CT181" s="301" t="s">
        <v>57</v>
      </c>
      <c r="CU181" s="291" t="s">
        <v>370</v>
      </c>
      <c r="CV181" s="302"/>
      <c r="CW181" s="302"/>
      <c r="CX181" s="302"/>
      <c r="CY181" s="302"/>
      <c r="CZ181" s="302"/>
      <c r="DA181" s="301">
        <v>156000.0</v>
      </c>
      <c r="DB181" s="302"/>
      <c r="DC181" s="301">
        <v>140000.0</v>
      </c>
      <c r="DD181" s="226"/>
      <c r="DE181" s="140">
        <v>15500.0</v>
      </c>
      <c r="DF181" s="302"/>
      <c r="DG181" s="226"/>
      <c r="DH181" s="140">
        <v>500.0</v>
      </c>
      <c r="DI181" s="226"/>
      <c r="DJ181" s="226"/>
      <c r="DK181" s="302"/>
      <c r="DL181" s="302"/>
      <c r="DM181" s="302"/>
      <c r="DN181" s="302"/>
      <c r="DO181" s="141">
        <f t="shared" si="58"/>
        <v>0</v>
      </c>
      <c r="DP181" s="325" t="s">
        <v>904</v>
      </c>
      <c r="DQ181" s="251"/>
      <c r="DR181" s="251"/>
      <c r="DS181" s="251"/>
      <c r="DT181" s="251"/>
      <c r="DU181" s="251"/>
      <c r="DV181" s="251"/>
      <c r="DW181" s="251"/>
      <c r="DX181" s="251"/>
      <c r="DY181" s="251"/>
      <c r="DZ181" s="251"/>
      <c r="EA181" s="251"/>
      <c r="EB181" s="251"/>
      <c r="EC181" s="251"/>
      <c r="ED181" s="251"/>
      <c r="EE181" s="251"/>
      <c r="EF181" s="251"/>
      <c r="EG181" s="251"/>
      <c r="EH181" s="251"/>
      <c r="EI181" s="251"/>
      <c r="EJ181" s="251"/>
      <c r="EK181" s="251"/>
      <c r="EL181" s="251"/>
      <c r="EM181" s="251"/>
      <c r="EN181" s="251"/>
      <c r="EO181" s="257">
        <f t="shared" si="86"/>
        <v>0</v>
      </c>
      <c r="EP181" s="251"/>
      <c r="EQ181" s="309">
        <v>43749.0</v>
      </c>
      <c r="ER181" s="192"/>
      <c r="ES181" s="161">
        <v>14.0</v>
      </c>
      <c r="ET181" s="161" t="s">
        <v>265</v>
      </c>
      <c r="EU181" s="192"/>
      <c r="EV181" s="303"/>
      <c r="EW181" s="303"/>
      <c r="EX181" s="303"/>
      <c r="EY181" s="303"/>
      <c r="EZ181" s="192"/>
      <c r="FA181" s="161">
        <v>28000.0</v>
      </c>
      <c r="FB181" s="303"/>
      <c r="FC181" s="303"/>
      <c r="FD181" s="303"/>
      <c r="FE181" s="192"/>
      <c r="FF181" s="303"/>
      <c r="FG181" s="192"/>
      <c r="FH181" s="192"/>
      <c r="FI181" s="192"/>
      <c r="FJ181" s="192"/>
      <c r="FK181" s="192"/>
      <c r="FL181" s="192"/>
      <c r="FM181" s="192"/>
      <c r="FN181" s="192"/>
      <c r="FO181" s="303"/>
      <c r="FP181" s="303"/>
      <c r="FQ181" s="303"/>
      <c r="FR181" s="303"/>
    </row>
    <row r="182">
      <c r="A182" s="324" t="s">
        <v>27</v>
      </c>
      <c r="B182" s="317">
        <v>43740.0</v>
      </c>
      <c r="C182" s="319">
        <v>43749.0</v>
      </c>
      <c r="D182" s="318" t="s">
        <v>57</v>
      </c>
      <c r="E182" s="315">
        <f t="shared" si="83"/>
        <v>28</v>
      </c>
      <c r="F182" s="104">
        <f t="shared" si="67"/>
        <v>6</v>
      </c>
      <c r="G182" s="104" t="str">
        <f t="shared" si="68"/>
        <v/>
      </c>
      <c r="H182" s="104" t="str">
        <f t="shared" si="69"/>
        <v/>
      </c>
      <c r="I182" s="105" t="s">
        <v>254</v>
      </c>
      <c r="J182" s="106">
        <v>565.0</v>
      </c>
      <c r="K182" s="106">
        <v>57630.0</v>
      </c>
      <c r="L182" s="19" t="s">
        <v>28</v>
      </c>
      <c r="M182" s="19">
        <v>50.0</v>
      </c>
      <c r="N182" s="19">
        <v>6560.0</v>
      </c>
      <c r="O182" s="107">
        <v>7000.0</v>
      </c>
      <c r="P182" s="107">
        <v>1500.0</v>
      </c>
      <c r="Q182" s="107">
        <v>3000.0</v>
      </c>
      <c r="R182" s="108">
        <v>130000.0</v>
      </c>
      <c r="S182" s="109"/>
      <c r="T182" s="109"/>
      <c r="U182" s="109"/>
      <c r="V182" s="110">
        <v>1800.0</v>
      </c>
      <c r="W182" s="110">
        <v>5000.0</v>
      </c>
      <c r="X182" s="109"/>
      <c r="Y182" s="110" t="s">
        <v>342</v>
      </c>
      <c r="Z182" s="110">
        <v>1000.0</v>
      </c>
      <c r="AA182" s="110">
        <v>500.0</v>
      </c>
      <c r="AB182" s="109"/>
      <c r="AC182" s="109"/>
      <c r="AD182" s="110" t="s">
        <v>323</v>
      </c>
      <c r="AE182" s="110">
        <v>500.0</v>
      </c>
      <c r="AF182" s="110" t="s">
        <v>938</v>
      </c>
      <c r="AG182" s="110">
        <v>2400.0</v>
      </c>
      <c r="AH182" s="133"/>
      <c r="AI182" s="133"/>
      <c r="AJ182" s="113"/>
      <c r="AK182" s="133"/>
      <c r="AL182" s="133"/>
      <c r="AM182" s="113"/>
      <c r="AN182" s="109"/>
      <c r="AO182" s="109"/>
      <c r="AP182" s="113"/>
      <c r="AQ182" s="133"/>
      <c r="AR182" s="133"/>
      <c r="AS182" s="113"/>
      <c r="AT182" s="234"/>
      <c r="AU182" s="234"/>
      <c r="AV182" s="234"/>
      <c r="AW182" s="234"/>
      <c r="AX182" s="234"/>
      <c r="AY182" s="188"/>
      <c r="AZ182" s="188"/>
      <c r="BA182" s="188"/>
      <c r="BB182" s="188"/>
      <c r="BC182" s="188"/>
      <c r="BD182" s="188"/>
      <c r="BE182" s="188"/>
      <c r="BF182" s="197"/>
      <c r="BG182" s="133"/>
      <c r="BH182" s="133"/>
      <c r="BI182" s="120">
        <v>21000.0</v>
      </c>
      <c r="BJ182" s="186">
        <f>Q182+R182+T182+V182+W182+Z182+AC182+AE182+AG182+AI182+AL182+AO182+AR182+BI182+U182+X182</f>
        <v>164700</v>
      </c>
      <c r="BK182" s="122">
        <v>30000.0</v>
      </c>
      <c r="BL182" s="240">
        <v>156000.0</v>
      </c>
      <c r="BM182" s="124">
        <f t="shared" si="6"/>
        <v>140000</v>
      </c>
      <c r="BN182" s="125" t="s">
        <v>47</v>
      </c>
      <c r="BO182" s="126">
        <f t="shared" si="46"/>
        <v>186000</v>
      </c>
      <c r="BP182" s="109"/>
      <c r="BQ182" s="337" t="str">
        <f t="shared" si="88"/>
        <v/>
      </c>
      <c r="BR182" s="125"/>
      <c r="BS182" s="126">
        <f t="shared" si="60"/>
        <v>186000</v>
      </c>
      <c r="BT182" s="128">
        <f t="shared" si="79"/>
        <v>24000</v>
      </c>
      <c r="BU182" s="125" t="s">
        <v>47</v>
      </c>
      <c r="BV182" s="129">
        <f t="shared" si="11"/>
        <v>210000</v>
      </c>
      <c r="BW182" s="235"/>
      <c r="BX182" s="282">
        <f t="shared" si="12"/>
        <v>0</v>
      </c>
      <c r="BY182" s="282">
        <f t="shared" si="89"/>
        <v>0</v>
      </c>
      <c r="BZ182" s="282" t="str">
        <f t="shared" si="85"/>
        <v/>
      </c>
      <c r="CA182" s="284" t="str">
        <f t="shared" si="15"/>
        <v/>
      </c>
      <c r="CB182" s="109"/>
      <c r="CC182" s="109"/>
      <c r="CD182" s="109"/>
      <c r="CE182" s="109"/>
      <c r="CF182" s="133">
        <f t="shared" si="39"/>
        <v>210000</v>
      </c>
      <c r="CG182" s="133">
        <f t="shared" si="84"/>
        <v>45300</v>
      </c>
      <c r="CH182" s="119">
        <f t="shared" si="66"/>
        <v>15300</v>
      </c>
      <c r="CI182" s="109"/>
      <c r="CJ182" s="109"/>
      <c r="CK182" s="109"/>
      <c r="CL182" s="183"/>
      <c r="CM182" s="182"/>
      <c r="CN182" s="285">
        <f t="shared" si="19"/>
        <v>164000</v>
      </c>
      <c r="CO182" s="135">
        <f t="shared" si="20"/>
        <v>106890</v>
      </c>
      <c r="CP182" s="286">
        <f t="shared" si="21"/>
        <v>57110</v>
      </c>
      <c r="CQ182" s="137">
        <v>43740.0</v>
      </c>
      <c r="CR182" s="325" t="s">
        <v>260</v>
      </c>
      <c r="CS182" s="325">
        <v>28.0</v>
      </c>
      <c r="CT182" s="301" t="s">
        <v>57</v>
      </c>
      <c r="CU182" s="291" t="s">
        <v>370</v>
      </c>
      <c r="CV182" s="302"/>
      <c r="CW182" s="302"/>
      <c r="CX182" s="302"/>
      <c r="CY182" s="302"/>
      <c r="CZ182" s="302"/>
      <c r="DA182" s="301">
        <v>156000.0</v>
      </c>
      <c r="DB182" s="302"/>
      <c r="DC182" s="301">
        <v>140000.0</v>
      </c>
      <c r="DD182" s="226"/>
      <c r="DE182" s="140">
        <v>15500.0</v>
      </c>
      <c r="DF182" s="302"/>
      <c r="DG182" s="226"/>
      <c r="DH182" s="140">
        <v>500.0</v>
      </c>
      <c r="DI182" s="226"/>
      <c r="DJ182" s="226"/>
      <c r="DK182" s="302"/>
      <c r="DL182" s="302"/>
      <c r="DM182" s="302"/>
      <c r="DN182" s="302"/>
      <c r="DO182" s="141">
        <f t="shared" si="58"/>
        <v>0</v>
      </c>
      <c r="DP182" s="325" t="s">
        <v>904</v>
      </c>
      <c r="DQ182" s="251"/>
      <c r="DR182" s="251"/>
      <c r="DS182" s="251"/>
      <c r="DT182" s="251"/>
      <c r="DU182" s="338"/>
      <c r="DV182" s="251"/>
      <c r="DW182" s="251"/>
      <c r="DX182" s="251"/>
      <c r="DY182" s="251"/>
      <c r="DZ182" s="251"/>
      <c r="EA182" s="251"/>
      <c r="EB182" s="251"/>
      <c r="EC182" s="251"/>
      <c r="ED182" s="251"/>
      <c r="EE182" s="251"/>
      <c r="EF182" s="251"/>
      <c r="EG182" s="251"/>
      <c r="EH182" s="251"/>
      <c r="EI182" s="251"/>
      <c r="EJ182" s="251"/>
      <c r="EK182" s="251"/>
      <c r="EL182" s="251"/>
      <c r="EM182" s="251"/>
      <c r="EN182" s="251"/>
      <c r="EO182" s="257">
        <f t="shared" si="86"/>
        <v>0</v>
      </c>
      <c r="EP182" s="251"/>
      <c r="EQ182" s="309">
        <v>43779.0</v>
      </c>
      <c r="ER182" s="192"/>
      <c r="ES182" s="161">
        <v>6.0</v>
      </c>
      <c r="ET182" s="161" t="s">
        <v>265</v>
      </c>
      <c r="EU182" s="192"/>
      <c r="EV182" s="303"/>
      <c r="EW182" s="303"/>
      <c r="EX182" s="303"/>
      <c r="EY182" s="303"/>
      <c r="EZ182" s="161">
        <v>24000.0</v>
      </c>
      <c r="FA182" s="161">
        <v>24000.0</v>
      </c>
      <c r="FB182" s="303"/>
      <c r="FC182" s="303"/>
      <c r="FD182" s="303"/>
      <c r="FE182" s="192"/>
      <c r="FF182" s="303"/>
      <c r="FG182" s="192"/>
      <c r="FH182" s="192"/>
      <c r="FI182" s="192"/>
      <c r="FJ182" s="192"/>
      <c r="FK182" s="192"/>
      <c r="FL182" s="192"/>
      <c r="FM182" s="192"/>
      <c r="FN182" s="192"/>
      <c r="FO182" s="303"/>
      <c r="FP182" s="303"/>
      <c r="FQ182" s="303"/>
      <c r="FR182" s="303"/>
    </row>
    <row r="183">
      <c r="A183" s="324" t="s">
        <v>26</v>
      </c>
      <c r="B183" s="317">
        <v>43740.0</v>
      </c>
      <c r="C183" s="319">
        <v>43750.0</v>
      </c>
      <c r="D183" s="318" t="s">
        <v>57</v>
      </c>
      <c r="E183" s="315">
        <f t="shared" si="83"/>
        <v>28</v>
      </c>
      <c r="F183" s="104">
        <f t="shared" si="67"/>
        <v>6</v>
      </c>
      <c r="G183" s="104" t="str">
        <f t="shared" si="68"/>
        <v>Cloth Seal</v>
      </c>
      <c r="H183" s="104" t="str">
        <f t="shared" si="69"/>
        <v>Mushtaq</v>
      </c>
      <c r="I183" s="105" t="s">
        <v>254</v>
      </c>
      <c r="J183" s="106">
        <v>556.0</v>
      </c>
      <c r="K183" s="106">
        <v>56712.0</v>
      </c>
      <c r="L183" s="19" t="s">
        <v>13</v>
      </c>
      <c r="M183" s="19">
        <v>50.0</v>
      </c>
      <c r="N183" s="19">
        <v>6560.0</v>
      </c>
      <c r="O183" s="107">
        <v>7000.0</v>
      </c>
      <c r="P183" s="107">
        <v>1500.0</v>
      </c>
      <c r="Q183" s="107">
        <v>0.0</v>
      </c>
      <c r="R183" s="108">
        <v>152000.0</v>
      </c>
      <c r="S183" s="109"/>
      <c r="T183" s="109"/>
      <c r="U183" s="110">
        <v>2350.0</v>
      </c>
      <c r="V183" s="109"/>
      <c r="W183" s="110">
        <v>4500.0</v>
      </c>
      <c r="X183" s="109"/>
      <c r="Y183" s="110" t="s">
        <v>342</v>
      </c>
      <c r="Z183" s="110">
        <v>1000.0</v>
      </c>
      <c r="AA183" s="110">
        <v>500.0</v>
      </c>
      <c r="AB183" s="109"/>
      <c r="AC183" s="109"/>
      <c r="AD183" s="110" t="s">
        <v>323</v>
      </c>
      <c r="AE183" s="110">
        <v>500.0</v>
      </c>
      <c r="AF183" s="110" t="s">
        <v>952</v>
      </c>
      <c r="AG183" s="110">
        <v>500.0</v>
      </c>
      <c r="AH183" s="197" t="s">
        <v>953</v>
      </c>
      <c r="AI183" s="197">
        <v>14000.0</v>
      </c>
      <c r="AJ183" s="113"/>
      <c r="AK183" s="133"/>
      <c r="AL183" s="133"/>
      <c r="AM183" s="113"/>
      <c r="AN183" s="109"/>
      <c r="AO183" s="109"/>
      <c r="AP183" s="113"/>
      <c r="AQ183" s="133"/>
      <c r="AR183" s="133"/>
      <c r="AS183" s="113"/>
      <c r="AT183" s="234"/>
      <c r="AU183" s="234"/>
      <c r="AV183" s="234"/>
      <c r="AW183" s="234"/>
      <c r="AX183" s="234"/>
      <c r="AY183" s="188"/>
      <c r="AZ183" s="188"/>
      <c r="BA183" s="188"/>
      <c r="BB183" s="188"/>
      <c r="BC183" s="188"/>
      <c r="BD183" s="188"/>
      <c r="BE183" s="188"/>
      <c r="BF183" s="180"/>
      <c r="BG183" s="181"/>
      <c r="BH183" s="181"/>
      <c r="BI183" s="120">
        <v>23000.0</v>
      </c>
      <c r="BJ183" s="121">
        <f>Q183+R183+T183+V183+W183+Z183+AC183+AE183+AG183+AI183+AL183+AO183+AR183+BI183+X183+U183+S183</f>
        <v>197850</v>
      </c>
      <c r="BK183" s="122">
        <v>30000.0</v>
      </c>
      <c r="BL183" s="240">
        <v>152000.0</v>
      </c>
      <c r="BM183" s="124">
        <f t="shared" si="6"/>
        <v>142000</v>
      </c>
      <c r="BN183" s="125" t="s">
        <v>47</v>
      </c>
      <c r="BO183" s="126">
        <f t="shared" si="46"/>
        <v>182000</v>
      </c>
      <c r="BP183" s="110">
        <v>31000.0</v>
      </c>
      <c r="BQ183" s="127">
        <f t="shared" si="88"/>
        <v>30000</v>
      </c>
      <c r="BR183" s="125" t="s">
        <v>47</v>
      </c>
      <c r="BS183" s="126">
        <f t="shared" si="60"/>
        <v>213000</v>
      </c>
      <c r="BT183" s="128">
        <f t="shared" si="79"/>
        <v>19000</v>
      </c>
      <c r="BU183" s="125" t="s">
        <v>59</v>
      </c>
      <c r="BV183" s="129">
        <f t="shared" si="11"/>
        <v>213000</v>
      </c>
      <c r="BW183" s="235"/>
      <c r="BX183" s="282">
        <f t="shared" si="12"/>
        <v>0</v>
      </c>
      <c r="BY183" s="282">
        <f t="shared" si="89"/>
        <v>0</v>
      </c>
      <c r="BZ183" s="282" t="str">
        <f t="shared" si="85"/>
        <v/>
      </c>
      <c r="CA183" s="284" t="str">
        <f t="shared" si="15"/>
        <v/>
      </c>
      <c r="CB183" s="109"/>
      <c r="CC183" s="109"/>
      <c r="CD183" s="109"/>
      <c r="CE183" s="109"/>
      <c r="CF183" s="133">
        <f t="shared" si="39"/>
        <v>213000</v>
      </c>
      <c r="CG183" s="133">
        <f t="shared" si="84"/>
        <v>15150</v>
      </c>
      <c r="CH183" s="119">
        <f t="shared" si="66"/>
        <v>-14850</v>
      </c>
      <c r="CI183" s="109"/>
      <c r="CJ183" s="109"/>
      <c r="CK183" s="109"/>
      <c r="CL183" s="183"/>
      <c r="CM183" s="182"/>
      <c r="CN183" s="285">
        <f t="shared" si="19"/>
        <v>191000</v>
      </c>
      <c r="CO183" s="135">
        <f t="shared" si="20"/>
        <v>114772</v>
      </c>
      <c r="CP183" s="286">
        <f t="shared" si="21"/>
        <v>76228</v>
      </c>
      <c r="CQ183" s="137">
        <v>43740.0</v>
      </c>
      <c r="CR183" s="325" t="s">
        <v>280</v>
      </c>
      <c r="CS183" s="325">
        <v>28.0</v>
      </c>
      <c r="CT183" s="301" t="s">
        <v>57</v>
      </c>
      <c r="CU183" s="291" t="s">
        <v>370</v>
      </c>
      <c r="CV183" s="302"/>
      <c r="CW183" s="302"/>
      <c r="CX183" s="302"/>
      <c r="CY183" s="302"/>
      <c r="CZ183" s="302"/>
      <c r="DA183" s="301">
        <v>152000.0</v>
      </c>
      <c r="DB183" s="302"/>
      <c r="DC183" s="301">
        <v>142000.0</v>
      </c>
      <c r="DD183" s="226"/>
      <c r="DE183" s="226"/>
      <c r="DF183" s="302"/>
      <c r="DG183" s="226"/>
      <c r="DH183" s="140">
        <v>500.0</v>
      </c>
      <c r="DI183" s="226"/>
      <c r="DJ183" s="140">
        <v>2500.0</v>
      </c>
      <c r="DK183" s="302"/>
      <c r="DL183" s="301">
        <v>2500.0</v>
      </c>
      <c r="DM183" s="302"/>
      <c r="DN183" s="301" t="s">
        <v>954</v>
      </c>
      <c r="DO183" s="141">
        <f t="shared" si="58"/>
        <v>-9500</v>
      </c>
      <c r="DP183" s="330"/>
      <c r="DQ183" s="251">
        <v>43740.0</v>
      </c>
      <c r="DR183" s="178">
        <v>6.0</v>
      </c>
      <c r="DS183" s="251"/>
      <c r="DT183" s="178" t="s">
        <v>283</v>
      </c>
      <c r="DU183" s="178" t="s">
        <v>955</v>
      </c>
      <c r="DV183" s="251"/>
      <c r="DW183" s="251"/>
      <c r="DX183" s="251"/>
      <c r="DY183" s="251"/>
      <c r="DZ183" s="251"/>
      <c r="EA183" s="251"/>
      <c r="EB183" s="178">
        <v>30000.0</v>
      </c>
      <c r="EC183" s="251"/>
      <c r="ED183" s="251"/>
      <c r="EE183" s="251"/>
      <c r="EF183" s="251"/>
      <c r="EG183" s="251"/>
      <c r="EH183" s="251"/>
      <c r="EI183" s="251"/>
      <c r="EJ183" s="251"/>
      <c r="EK183" s="251"/>
      <c r="EL183" s="251"/>
      <c r="EM183" s="251"/>
      <c r="EN183" s="251"/>
      <c r="EO183" s="257">
        <f t="shared" si="86"/>
        <v>30000</v>
      </c>
      <c r="EP183" s="251"/>
      <c r="EQ183" s="309">
        <v>43750.0</v>
      </c>
      <c r="ER183" s="161" t="s">
        <v>337</v>
      </c>
      <c r="ES183" s="161">
        <v>6.0</v>
      </c>
      <c r="ET183" s="161" t="s">
        <v>265</v>
      </c>
      <c r="EU183" s="161" t="s">
        <v>266</v>
      </c>
      <c r="EV183" s="303"/>
      <c r="EW183" s="303"/>
      <c r="EX183" s="303"/>
      <c r="EY183" s="303"/>
      <c r="EZ183" s="192"/>
      <c r="FA183" s="161">
        <v>19000.0</v>
      </c>
      <c r="FB183" s="303"/>
      <c r="FC183" s="303"/>
      <c r="FD183" s="303"/>
      <c r="FE183" s="192"/>
      <c r="FF183" s="303"/>
      <c r="FG183" s="192"/>
      <c r="FH183" s="192"/>
      <c r="FI183" s="192"/>
      <c r="FJ183" s="192"/>
      <c r="FK183" s="192"/>
      <c r="FL183" s="192"/>
      <c r="FM183" s="192"/>
      <c r="FN183" s="192"/>
      <c r="FO183" s="303"/>
      <c r="FP183" s="303"/>
      <c r="FQ183" s="303"/>
      <c r="FR183" s="303"/>
    </row>
    <row r="184">
      <c r="A184" s="324" t="s">
        <v>25</v>
      </c>
      <c r="B184" s="317">
        <v>43740.0</v>
      </c>
      <c r="C184" s="319">
        <v>43752.0</v>
      </c>
      <c r="D184" s="318" t="s">
        <v>57</v>
      </c>
      <c r="E184" s="315">
        <f t="shared" si="83"/>
        <v>34.4</v>
      </c>
      <c r="F184" s="104">
        <f t="shared" si="67"/>
        <v>14</v>
      </c>
      <c r="G184" s="104" t="str">
        <f t="shared" si="68"/>
        <v>Cloth</v>
      </c>
      <c r="H184" s="104" t="str">
        <f t="shared" si="69"/>
        <v>Mushtaq</v>
      </c>
      <c r="I184" s="105" t="s">
        <v>254</v>
      </c>
      <c r="J184" s="106">
        <v>606.0</v>
      </c>
      <c r="K184" s="106">
        <v>61812.0</v>
      </c>
      <c r="L184" s="19" t="s">
        <v>13</v>
      </c>
      <c r="M184" s="19">
        <v>50.0</v>
      </c>
      <c r="N184" s="19">
        <v>6560.0</v>
      </c>
      <c r="O184" s="107">
        <v>7000.0</v>
      </c>
      <c r="P184" s="107">
        <v>1500.0</v>
      </c>
      <c r="Q184" s="107">
        <v>3000.0</v>
      </c>
      <c r="R184" s="108">
        <v>130000.0</v>
      </c>
      <c r="S184" s="109"/>
      <c r="T184" s="109"/>
      <c r="U184" s="110">
        <v>3700.0</v>
      </c>
      <c r="V184" s="110">
        <v>2000.0</v>
      </c>
      <c r="W184" s="110">
        <v>4000.0</v>
      </c>
      <c r="X184" s="109"/>
      <c r="Y184" s="110" t="s">
        <v>342</v>
      </c>
      <c r="Z184" s="110">
        <v>1000.0</v>
      </c>
      <c r="AA184" s="110">
        <v>500.0</v>
      </c>
      <c r="AB184" s="109"/>
      <c r="AC184" s="109"/>
      <c r="AD184" s="110" t="s">
        <v>956</v>
      </c>
      <c r="AE184" s="110">
        <v>800.0</v>
      </c>
      <c r="AF184" s="110" t="s">
        <v>957</v>
      </c>
      <c r="AG184" s="110">
        <v>2900.0</v>
      </c>
      <c r="AH184" s="197" t="s">
        <v>958</v>
      </c>
      <c r="AI184" s="197">
        <v>23000.0</v>
      </c>
      <c r="AJ184" s="113"/>
      <c r="AK184" s="133"/>
      <c r="AL184" s="133"/>
      <c r="AM184" s="113"/>
      <c r="AN184" s="110" t="s">
        <v>959</v>
      </c>
      <c r="AO184" s="110">
        <v>600.0</v>
      </c>
      <c r="AP184" s="113"/>
      <c r="AQ184" s="133"/>
      <c r="AR184" s="133"/>
      <c r="AS184" s="113"/>
      <c r="AT184" s="234"/>
      <c r="AU184" s="234"/>
      <c r="AV184" s="234"/>
      <c r="AW184" s="234"/>
      <c r="AX184" s="234"/>
      <c r="AY184" s="188"/>
      <c r="AZ184" s="188"/>
      <c r="BA184" s="188"/>
      <c r="BB184" s="188"/>
      <c r="BC184" s="188"/>
      <c r="BD184" s="188"/>
      <c r="BE184" s="188"/>
      <c r="BF184" s="180"/>
      <c r="BG184" s="181"/>
      <c r="BH184" s="181"/>
      <c r="BI184" s="120">
        <v>26000.0</v>
      </c>
      <c r="BJ184" s="121">
        <f>Q184+R184+T184+V184+W184+Z184+AC184+AE184+AG184+AI184+AL184+AO184+AR184+BI184+U184+S184</f>
        <v>197000</v>
      </c>
      <c r="BK184" s="122">
        <v>30000.0</v>
      </c>
      <c r="BL184" s="240">
        <v>152000.0</v>
      </c>
      <c r="BM184" s="124">
        <f t="shared" si="6"/>
        <v>142000</v>
      </c>
      <c r="BN184" s="125" t="s">
        <v>47</v>
      </c>
      <c r="BO184" s="126">
        <f t="shared" si="46"/>
        <v>182000</v>
      </c>
      <c r="BP184" s="110">
        <v>42000.0</v>
      </c>
      <c r="BQ184" s="127">
        <f t="shared" si="88"/>
        <v>28000</v>
      </c>
      <c r="BR184" s="125" t="s">
        <v>47</v>
      </c>
      <c r="BS184" s="126">
        <f t="shared" si="60"/>
        <v>224000</v>
      </c>
      <c r="BT184" s="128">
        <f t="shared" si="79"/>
        <v>26000</v>
      </c>
      <c r="BU184" s="125" t="s">
        <v>59</v>
      </c>
      <c r="BV184" s="129">
        <f t="shared" si="11"/>
        <v>224000</v>
      </c>
      <c r="BW184" s="235"/>
      <c r="BX184" s="282">
        <f t="shared" si="12"/>
        <v>0</v>
      </c>
      <c r="BY184" s="282">
        <f t="shared" si="89"/>
        <v>8000</v>
      </c>
      <c r="BZ184" s="282" t="str">
        <f t="shared" si="85"/>
        <v/>
      </c>
      <c r="CA184" s="284" t="str">
        <f t="shared" si="15"/>
        <v/>
      </c>
      <c r="CB184" s="109"/>
      <c r="CC184" s="109"/>
      <c r="CD184" s="109"/>
      <c r="CE184" s="109"/>
      <c r="CF184" s="133">
        <f t="shared" si="39"/>
        <v>224000</v>
      </c>
      <c r="CG184" s="133">
        <f t="shared" si="84"/>
        <v>27000</v>
      </c>
      <c r="CH184" s="119">
        <f t="shared" si="66"/>
        <v>-3000</v>
      </c>
      <c r="CI184" s="109"/>
      <c r="CJ184" s="109"/>
      <c r="CK184" s="109"/>
      <c r="CL184" s="183"/>
      <c r="CM184" s="182"/>
      <c r="CN184" s="285">
        <f t="shared" si="19"/>
        <v>204000</v>
      </c>
      <c r="CO184" s="135">
        <f t="shared" si="20"/>
        <v>139672</v>
      </c>
      <c r="CP184" s="286">
        <f t="shared" si="21"/>
        <v>64328</v>
      </c>
      <c r="CQ184" s="137">
        <v>43740.0</v>
      </c>
      <c r="CR184" s="325" t="s">
        <v>280</v>
      </c>
      <c r="CS184" s="325">
        <v>28.0</v>
      </c>
      <c r="CT184" s="301" t="s">
        <v>57</v>
      </c>
      <c r="CU184" s="291" t="s">
        <v>370</v>
      </c>
      <c r="CV184" s="302"/>
      <c r="CW184" s="302"/>
      <c r="CX184" s="302"/>
      <c r="CY184" s="302"/>
      <c r="CZ184" s="302"/>
      <c r="DA184" s="301">
        <v>152000.0</v>
      </c>
      <c r="DB184" s="302"/>
      <c r="DC184" s="301">
        <v>142000.0</v>
      </c>
      <c r="DD184" s="226"/>
      <c r="DE184" s="226"/>
      <c r="DF184" s="302"/>
      <c r="DG184" s="226"/>
      <c r="DH184" s="140">
        <v>500.0</v>
      </c>
      <c r="DI184" s="226"/>
      <c r="DJ184" s="140">
        <v>2500.0</v>
      </c>
      <c r="DK184" s="302"/>
      <c r="DL184" s="301">
        <v>2500.0</v>
      </c>
      <c r="DM184" s="302"/>
      <c r="DN184" s="301" t="s">
        <v>954</v>
      </c>
      <c r="DO184" s="141">
        <f t="shared" si="58"/>
        <v>-9500</v>
      </c>
      <c r="DP184" s="330"/>
      <c r="DQ184" s="251">
        <v>43740.0</v>
      </c>
      <c r="DR184" s="178">
        <v>5.0</v>
      </c>
      <c r="DS184" s="178">
        <v>6.4</v>
      </c>
      <c r="DT184" s="178" t="s">
        <v>283</v>
      </c>
      <c r="DU184" s="178" t="s">
        <v>396</v>
      </c>
      <c r="DV184" s="251"/>
      <c r="DW184" s="251"/>
      <c r="DX184" s="251"/>
      <c r="DY184" s="251"/>
      <c r="DZ184" s="251"/>
      <c r="EA184" s="178">
        <v>42000.0</v>
      </c>
      <c r="EB184" s="178">
        <v>28000.0</v>
      </c>
      <c r="EC184" s="178">
        <v>8000.0</v>
      </c>
      <c r="ED184" s="251"/>
      <c r="EE184" s="251"/>
      <c r="EF184" s="251"/>
      <c r="EG184" s="251"/>
      <c r="EH184" s="251"/>
      <c r="EI184" s="251"/>
      <c r="EJ184" s="251"/>
      <c r="EK184" s="251"/>
      <c r="EL184" s="251"/>
      <c r="EM184" s="251"/>
      <c r="EN184" s="251"/>
      <c r="EO184" s="257">
        <f t="shared" si="86"/>
        <v>-6000</v>
      </c>
      <c r="EP184" s="251"/>
      <c r="EQ184" s="161" t="s">
        <v>960</v>
      </c>
      <c r="ER184" s="161" t="s">
        <v>479</v>
      </c>
      <c r="ES184" s="161">
        <v>14.0</v>
      </c>
      <c r="ET184" s="161" t="s">
        <v>265</v>
      </c>
      <c r="EU184" s="161" t="s">
        <v>266</v>
      </c>
      <c r="EV184" s="303"/>
      <c r="EW184" s="303"/>
      <c r="EX184" s="303"/>
      <c r="EY184" s="303"/>
      <c r="EZ184" s="192"/>
      <c r="FA184" s="161">
        <v>26000.0</v>
      </c>
      <c r="FB184" s="303"/>
      <c r="FC184" s="303"/>
      <c r="FD184" s="303"/>
      <c r="FE184" s="192"/>
      <c r="FF184" s="303"/>
      <c r="FG184" s="192"/>
      <c r="FH184" s="192"/>
      <c r="FI184" s="192"/>
      <c r="FJ184" s="192"/>
      <c r="FK184" s="192"/>
      <c r="FL184" s="192"/>
      <c r="FM184" s="192"/>
      <c r="FN184" s="192"/>
      <c r="FO184" s="303"/>
      <c r="FP184" s="303"/>
      <c r="FQ184" s="303"/>
      <c r="FR184" s="303"/>
    </row>
    <row r="185">
      <c r="A185" s="324" t="s">
        <v>30</v>
      </c>
      <c r="B185" s="317">
        <v>43740.0</v>
      </c>
      <c r="C185" s="319">
        <v>43752.0</v>
      </c>
      <c r="D185" s="318" t="s">
        <v>57</v>
      </c>
      <c r="E185" s="315">
        <f t="shared" si="83"/>
        <v>35.2</v>
      </c>
      <c r="F185" s="104">
        <f t="shared" si="67"/>
        <v>14</v>
      </c>
      <c r="G185" s="104" t="str">
        <f t="shared" si="68"/>
        <v>Cloth Seal</v>
      </c>
      <c r="H185" s="104" t="str">
        <f t="shared" si="69"/>
        <v>Anees</v>
      </c>
      <c r="I185" s="105" t="s">
        <v>254</v>
      </c>
      <c r="J185" s="106">
        <v>561.0</v>
      </c>
      <c r="K185" s="106">
        <v>57222.0</v>
      </c>
      <c r="L185" s="19" t="s">
        <v>13</v>
      </c>
      <c r="M185" s="19">
        <v>50.0</v>
      </c>
      <c r="N185" s="19">
        <v>6560.0</v>
      </c>
      <c r="O185" s="107">
        <v>7000.0</v>
      </c>
      <c r="P185" s="107">
        <v>1500.0</v>
      </c>
      <c r="Q185" s="107">
        <v>3000.0</v>
      </c>
      <c r="R185" s="108">
        <v>155000.0</v>
      </c>
      <c r="S185" s="109"/>
      <c r="T185" s="110">
        <v>300.0</v>
      </c>
      <c r="U185" s="109"/>
      <c r="V185" s="109"/>
      <c r="W185" s="110">
        <v>4000.0</v>
      </c>
      <c r="X185" s="110">
        <v>300.0</v>
      </c>
      <c r="Y185" s="110" t="s">
        <v>625</v>
      </c>
      <c r="Z185" s="110">
        <v>1000.0</v>
      </c>
      <c r="AA185" s="110">
        <v>500.0</v>
      </c>
      <c r="AB185" s="109"/>
      <c r="AC185" s="109"/>
      <c r="AD185" s="110" t="s">
        <v>961</v>
      </c>
      <c r="AE185" s="110">
        <v>500.0</v>
      </c>
      <c r="AF185" s="110" t="s">
        <v>962</v>
      </c>
      <c r="AG185" s="110">
        <v>500.0</v>
      </c>
      <c r="AH185" s="133"/>
      <c r="AI185" s="133"/>
      <c r="AJ185" s="113"/>
      <c r="AK185" s="133"/>
      <c r="AL185" s="133"/>
      <c r="AM185" s="113"/>
      <c r="AN185" s="110" t="s">
        <v>963</v>
      </c>
      <c r="AO185" s="110">
        <v>1500.0</v>
      </c>
      <c r="AP185" s="113"/>
      <c r="AQ185" s="133"/>
      <c r="AR185" s="133"/>
      <c r="AS185" s="113"/>
      <c r="AT185" s="234"/>
      <c r="AU185" s="234"/>
      <c r="AV185" s="234"/>
      <c r="AW185" s="234"/>
      <c r="AX185" s="234"/>
      <c r="AY185" s="188"/>
      <c r="AZ185" s="245" t="s">
        <v>964</v>
      </c>
      <c r="BA185" s="245">
        <v>14000.0</v>
      </c>
      <c r="BB185" s="188"/>
      <c r="BC185" s="188"/>
      <c r="BD185" s="188"/>
      <c r="BE185" s="188"/>
      <c r="BF185" s="180"/>
      <c r="BG185" s="181"/>
      <c r="BH185" s="181"/>
      <c r="BI185" s="120">
        <v>24500.0</v>
      </c>
      <c r="BJ185" s="121">
        <f>Q185+R185+T185+V185+W185+Z185+AC185+AE185+AG185+AI185+AL185+AO185+AR185+BI185+X185+U185+S185</f>
        <v>190600</v>
      </c>
      <c r="BK185" s="122">
        <v>30000.0</v>
      </c>
      <c r="BL185" s="240">
        <v>155000.0</v>
      </c>
      <c r="BM185" s="124">
        <f t="shared" si="6"/>
        <v>145000</v>
      </c>
      <c r="BN185" s="125" t="s">
        <v>47</v>
      </c>
      <c r="BO185" s="126">
        <f t="shared" si="46"/>
        <v>185000</v>
      </c>
      <c r="BP185" s="110">
        <v>24600.0</v>
      </c>
      <c r="BQ185" s="127">
        <f t="shared" si="88"/>
        <v>36000</v>
      </c>
      <c r="BR185" s="125" t="s">
        <v>47</v>
      </c>
      <c r="BS185" s="126">
        <f t="shared" si="60"/>
        <v>209600</v>
      </c>
      <c r="BT185" s="128">
        <f t="shared" si="79"/>
        <v>22000</v>
      </c>
      <c r="BU185" s="125" t="s">
        <v>59</v>
      </c>
      <c r="BV185" s="129">
        <f t="shared" si="11"/>
        <v>209600</v>
      </c>
      <c r="BW185" s="235"/>
      <c r="BX185" s="282">
        <f t="shared" si="12"/>
        <v>0</v>
      </c>
      <c r="BY185" s="282">
        <f t="shared" si="89"/>
        <v>6000</v>
      </c>
      <c r="BZ185" s="282" t="str">
        <f t="shared" si="85"/>
        <v/>
      </c>
      <c r="CA185" s="284" t="str">
        <f t="shared" si="15"/>
        <v/>
      </c>
      <c r="CB185" s="109"/>
      <c r="CC185" s="109"/>
      <c r="CD185" s="109"/>
      <c r="CE185" s="109"/>
      <c r="CF185" s="133">
        <f t="shared" si="39"/>
        <v>209600</v>
      </c>
      <c r="CG185" s="133">
        <f t="shared" si="84"/>
        <v>19000</v>
      </c>
      <c r="CH185" s="119">
        <f t="shared" si="66"/>
        <v>-11000</v>
      </c>
      <c r="CI185" s="109"/>
      <c r="CJ185" s="109"/>
      <c r="CK185" s="109"/>
      <c r="CL185" s="183"/>
      <c r="CM185" s="182"/>
      <c r="CN185" s="285">
        <f t="shared" si="19"/>
        <v>209000</v>
      </c>
      <c r="CO185" s="135">
        <f t="shared" si="20"/>
        <v>121382</v>
      </c>
      <c r="CP185" s="286">
        <f t="shared" si="21"/>
        <v>87618</v>
      </c>
      <c r="CQ185" s="137">
        <v>43740.0</v>
      </c>
      <c r="CR185" s="325" t="s">
        <v>280</v>
      </c>
      <c r="CS185" s="325">
        <v>28.0</v>
      </c>
      <c r="CT185" s="301" t="s">
        <v>57</v>
      </c>
      <c r="CU185" s="291" t="s">
        <v>370</v>
      </c>
      <c r="CV185" s="302"/>
      <c r="CW185" s="302"/>
      <c r="CX185" s="302"/>
      <c r="CY185" s="302"/>
      <c r="CZ185" s="302"/>
      <c r="DA185" s="301">
        <v>155000.0</v>
      </c>
      <c r="DB185" s="302"/>
      <c r="DC185" s="301">
        <v>145000.0</v>
      </c>
      <c r="DD185" s="226"/>
      <c r="DE185" s="226"/>
      <c r="DF185" s="302"/>
      <c r="DG185" s="226"/>
      <c r="DH185" s="140">
        <v>500.0</v>
      </c>
      <c r="DI185" s="226"/>
      <c r="DJ185" s="140">
        <v>2500.0</v>
      </c>
      <c r="DK185" s="302"/>
      <c r="DL185" s="301">
        <v>2500.0</v>
      </c>
      <c r="DM185" s="302"/>
      <c r="DN185" s="301" t="s">
        <v>954</v>
      </c>
      <c r="DO185" s="141">
        <f t="shared" si="58"/>
        <v>-9500</v>
      </c>
      <c r="DP185" s="330"/>
      <c r="DQ185" s="251">
        <v>43740.0</v>
      </c>
      <c r="DR185" s="178">
        <v>6.0</v>
      </c>
      <c r="DS185" s="178">
        <v>7.2</v>
      </c>
      <c r="DT185" s="178" t="s">
        <v>283</v>
      </c>
      <c r="DU185" s="178" t="s">
        <v>307</v>
      </c>
      <c r="DV185" s="251"/>
      <c r="DW185" s="178">
        <v>16000.0</v>
      </c>
      <c r="DX185" s="251"/>
      <c r="DY185" s="251"/>
      <c r="DZ185" s="251">
        <v>43746.0</v>
      </c>
      <c r="EA185" s="178">
        <v>24600.0</v>
      </c>
      <c r="EB185" s="178">
        <v>36000.0</v>
      </c>
      <c r="EC185" s="178">
        <v>6000.0</v>
      </c>
      <c r="ED185" s="251"/>
      <c r="EE185" s="251"/>
      <c r="EF185" s="251"/>
      <c r="EG185" s="251"/>
      <c r="EH185" s="251"/>
      <c r="EI185" s="251"/>
      <c r="EJ185" s="251"/>
      <c r="EK185" s="251"/>
      <c r="EL185" s="251"/>
      <c r="EM185" s="251"/>
      <c r="EN185" s="251"/>
      <c r="EO185" s="257">
        <f t="shared" si="86"/>
        <v>17400</v>
      </c>
      <c r="EP185" s="251"/>
      <c r="EQ185" s="309">
        <v>43752.0</v>
      </c>
      <c r="ER185" s="161" t="s">
        <v>337</v>
      </c>
      <c r="ES185" s="161">
        <v>14.0</v>
      </c>
      <c r="ET185" s="161" t="s">
        <v>265</v>
      </c>
      <c r="EU185" s="161" t="s">
        <v>944</v>
      </c>
      <c r="EV185" s="303"/>
      <c r="EW185" s="303"/>
      <c r="EX185" s="303"/>
      <c r="EY185" s="303"/>
      <c r="EZ185" s="192"/>
      <c r="FA185" s="161">
        <v>22000.0</v>
      </c>
      <c r="FB185" s="303"/>
      <c r="FC185" s="303"/>
      <c r="FD185" s="303"/>
      <c r="FE185" s="192"/>
      <c r="FF185" s="303"/>
      <c r="FG185" s="192"/>
      <c r="FH185" s="192"/>
      <c r="FI185" s="192"/>
      <c r="FJ185" s="192"/>
      <c r="FK185" s="192"/>
      <c r="FL185" s="192"/>
      <c r="FM185" s="192"/>
      <c r="FN185" s="192"/>
      <c r="FO185" s="303"/>
      <c r="FP185" s="303"/>
      <c r="FQ185" s="303"/>
      <c r="FR185" s="303"/>
    </row>
    <row r="186">
      <c r="A186" s="324" t="s">
        <v>81</v>
      </c>
      <c r="B186" s="317">
        <v>43741.0</v>
      </c>
      <c r="C186" s="319">
        <v>43748.0</v>
      </c>
      <c r="D186" s="318" t="s">
        <v>68</v>
      </c>
      <c r="E186" s="315">
        <f t="shared" si="83"/>
        <v>17</v>
      </c>
      <c r="F186" s="104">
        <f t="shared" si="67"/>
        <v>14</v>
      </c>
      <c r="G186" s="104" t="str">
        <f t="shared" si="68"/>
        <v>Milk</v>
      </c>
      <c r="H186" s="104" t="str">
        <f t="shared" si="69"/>
        <v/>
      </c>
      <c r="I186" s="105" t="s">
        <v>254</v>
      </c>
      <c r="J186" s="106">
        <v>657.0</v>
      </c>
      <c r="K186" s="106">
        <v>67014.0</v>
      </c>
      <c r="L186" s="104"/>
      <c r="M186" s="104"/>
      <c r="N186" s="104"/>
      <c r="O186" s="107">
        <v>7000.0</v>
      </c>
      <c r="P186" s="107">
        <v>1500.0</v>
      </c>
      <c r="Q186" s="107">
        <v>3000.0</v>
      </c>
      <c r="R186" s="241"/>
      <c r="S186" s="109"/>
      <c r="T186" s="109"/>
      <c r="U186" s="109"/>
      <c r="V186" s="109"/>
      <c r="W186" s="110">
        <v>3500.0</v>
      </c>
      <c r="X186" s="109"/>
      <c r="Y186" s="109"/>
      <c r="Z186" s="109"/>
      <c r="AA186" s="109"/>
      <c r="AB186" s="109"/>
      <c r="AC186" s="109"/>
      <c r="AD186" s="110" t="s">
        <v>323</v>
      </c>
      <c r="AE186" s="110">
        <v>500.0</v>
      </c>
      <c r="AF186" s="110" t="s">
        <v>965</v>
      </c>
      <c r="AG186" s="110">
        <v>400.0</v>
      </c>
      <c r="AH186" s="197" t="s">
        <v>320</v>
      </c>
      <c r="AI186" s="197">
        <v>28000.0</v>
      </c>
      <c r="AJ186" s="113"/>
      <c r="AK186" s="133"/>
      <c r="AL186" s="133"/>
      <c r="AM186" s="113"/>
      <c r="AN186" s="109"/>
      <c r="AO186" s="109"/>
      <c r="AP186" s="113"/>
      <c r="AQ186" s="133"/>
      <c r="AR186" s="133"/>
      <c r="AS186" s="113"/>
      <c r="AT186" s="234"/>
      <c r="AU186" s="234"/>
      <c r="AV186" s="234"/>
      <c r="AW186" s="234"/>
      <c r="AX186" s="234"/>
      <c r="AY186" s="245"/>
      <c r="AZ186" s="188"/>
      <c r="BA186" s="188"/>
      <c r="BB186" s="188"/>
      <c r="BC186" s="188"/>
      <c r="BD186" s="188"/>
      <c r="BE186" s="188"/>
      <c r="BF186" s="180"/>
      <c r="BG186" s="181"/>
      <c r="BH186" s="181"/>
      <c r="BI186" s="120">
        <v>18000.0</v>
      </c>
      <c r="BJ186" s="121">
        <f t="shared" ref="BJ186:BJ187" si="90">Q186+R186+T186+V186+W186+Z186+AC186+AE186+AG186+AI186+AL186+AO186+AR186+BI186</f>
        <v>53400</v>
      </c>
      <c r="BK186" s="122">
        <v>30000.0</v>
      </c>
      <c r="BL186" s="235"/>
      <c r="BM186" s="124">
        <f t="shared" si="6"/>
        <v>93000</v>
      </c>
      <c r="BN186" s="125" t="s">
        <v>59</v>
      </c>
      <c r="BO186" s="126">
        <f t="shared" si="46"/>
        <v>30000</v>
      </c>
      <c r="BP186" s="109"/>
      <c r="BQ186" s="337" t="str">
        <f t="shared" si="88"/>
        <v/>
      </c>
      <c r="BR186" s="125"/>
      <c r="BS186" s="126">
        <f t="shared" si="60"/>
        <v>30000</v>
      </c>
      <c r="BT186" s="128">
        <f t="shared" si="79"/>
        <v>22500</v>
      </c>
      <c r="BU186" s="125" t="s">
        <v>59</v>
      </c>
      <c r="BV186" s="129">
        <f t="shared" si="11"/>
        <v>30000</v>
      </c>
      <c r="BW186" s="240">
        <v>40000.0</v>
      </c>
      <c r="BX186" s="282">
        <f t="shared" si="12"/>
        <v>0</v>
      </c>
      <c r="BY186" s="282">
        <f t="shared" si="89"/>
        <v>0</v>
      </c>
      <c r="BZ186" s="282" t="str">
        <f t="shared" si="85"/>
        <v/>
      </c>
      <c r="CA186" s="284" t="str">
        <f t="shared" si="15"/>
        <v/>
      </c>
      <c r="CB186" s="109"/>
      <c r="CC186" s="109"/>
      <c r="CD186" s="109"/>
      <c r="CE186" s="109"/>
      <c r="CF186" s="133">
        <f t="shared" si="39"/>
        <v>70000</v>
      </c>
      <c r="CG186" s="133">
        <f t="shared" si="84"/>
        <v>16600</v>
      </c>
      <c r="CH186" s="119">
        <f t="shared" si="66"/>
        <v>-13400</v>
      </c>
      <c r="CI186" s="109"/>
      <c r="CJ186" s="109"/>
      <c r="CK186" s="109"/>
      <c r="CL186" s="183"/>
      <c r="CM186" s="182"/>
      <c r="CN186" s="285">
        <f t="shared" si="19"/>
        <v>115500</v>
      </c>
      <c r="CO186" s="135">
        <f t="shared" si="20"/>
        <v>128914</v>
      </c>
      <c r="CP186" s="286">
        <f t="shared" si="21"/>
        <v>-13414</v>
      </c>
      <c r="CQ186" s="137">
        <v>43741.0</v>
      </c>
      <c r="CR186" s="325" t="s">
        <v>260</v>
      </c>
      <c r="CS186" s="325">
        <v>17.0</v>
      </c>
      <c r="CT186" s="301" t="s">
        <v>891</v>
      </c>
      <c r="CU186" s="291" t="s">
        <v>420</v>
      </c>
      <c r="CV186" s="302"/>
      <c r="CW186" s="302"/>
      <c r="CX186" s="302"/>
      <c r="CY186" s="302"/>
      <c r="CZ186" s="302"/>
      <c r="DA186" s="302"/>
      <c r="DB186" s="302"/>
      <c r="DC186" s="301">
        <v>93000.0</v>
      </c>
      <c r="DD186" s="226"/>
      <c r="DE186" s="226"/>
      <c r="DF186" s="302"/>
      <c r="DG186" s="226"/>
      <c r="DH186" s="226"/>
      <c r="DI186" s="226"/>
      <c r="DJ186" s="226"/>
      <c r="DK186" s="302"/>
      <c r="DL186" s="302"/>
      <c r="DM186" s="302"/>
      <c r="DN186" s="302"/>
      <c r="DO186" s="141">
        <f t="shared" si="58"/>
        <v>93000</v>
      </c>
      <c r="DP186" s="330"/>
      <c r="DQ186" s="251"/>
      <c r="DR186" s="251"/>
      <c r="DS186" s="251"/>
      <c r="DT186" s="251"/>
      <c r="DU186" s="251"/>
      <c r="DV186" s="251"/>
      <c r="DW186" s="251"/>
      <c r="DX186" s="251"/>
      <c r="DY186" s="251"/>
      <c r="DZ186" s="251"/>
      <c r="EA186" s="251"/>
      <c r="EB186" s="251"/>
      <c r="EC186" s="251"/>
      <c r="ED186" s="251"/>
      <c r="EE186" s="251"/>
      <c r="EF186" s="251"/>
      <c r="EG186" s="251"/>
      <c r="EH186" s="251"/>
      <c r="EI186" s="251"/>
      <c r="EJ186" s="251"/>
      <c r="EK186" s="251"/>
      <c r="EL186" s="251"/>
      <c r="EM186" s="251"/>
      <c r="EN186" s="251"/>
      <c r="EO186" s="257">
        <f t="shared" si="86"/>
        <v>0</v>
      </c>
      <c r="EP186" s="251"/>
      <c r="EQ186" s="192"/>
      <c r="ER186" s="161" t="s">
        <v>264</v>
      </c>
      <c r="ES186" s="161">
        <v>14.0</v>
      </c>
      <c r="ET186" s="161" t="s">
        <v>265</v>
      </c>
      <c r="EU186" s="192"/>
      <c r="EV186" s="303"/>
      <c r="EW186" s="303"/>
      <c r="EX186" s="303"/>
      <c r="EY186" s="303"/>
      <c r="EZ186" s="192"/>
      <c r="FA186" s="161">
        <v>22500.0</v>
      </c>
      <c r="FB186" s="303"/>
      <c r="FC186" s="303"/>
      <c r="FD186" s="303"/>
      <c r="FE186" s="192"/>
      <c r="FF186" s="303"/>
      <c r="FG186" s="192"/>
      <c r="FH186" s="192"/>
      <c r="FI186" s="192"/>
      <c r="FJ186" s="192"/>
      <c r="FK186" s="192"/>
      <c r="FL186" s="192"/>
      <c r="FM186" s="192"/>
      <c r="FN186" s="192"/>
      <c r="FO186" s="303"/>
      <c r="FP186" s="303"/>
      <c r="FQ186" s="303"/>
      <c r="FR186" s="303"/>
    </row>
    <row r="187">
      <c r="A187" s="324" t="s">
        <v>33</v>
      </c>
      <c r="B187" s="317">
        <v>43741.0</v>
      </c>
      <c r="C187" s="319">
        <v>43749.0</v>
      </c>
      <c r="D187" s="318" t="s">
        <v>68</v>
      </c>
      <c r="E187" s="315">
        <f t="shared" si="83"/>
        <v>18.5</v>
      </c>
      <c r="F187" s="104">
        <f t="shared" si="67"/>
        <v>13</v>
      </c>
      <c r="G187" s="104" t="str">
        <f t="shared" si="68"/>
        <v>Chips+Milk</v>
      </c>
      <c r="H187" s="104" t="str">
        <f t="shared" si="69"/>
        <v>Asif</v>
      </c>
      <c r="I187" s="105" t="s">
        <v>254</v>
      </c>
      <c r="J187" s="106">
        <v>501.0</v>
      </c>
      <c r="K187" s="106">
        <v>51102.0</v>
      </c>
      <c r="L187" s="19" t="s">
        <v>13</v>
      </c>
      <c r="M187" s="19">
        <v>50.0</v>
      </c>
      <c r="N187" s="19">
        <v>6560.0</v>
      </c>
      <c r="O187" s="107">
        <v>7000.0</v>
      </c>
      <c r="P187" s="107">
        <v>1500.0</v>
      </c>
      <c r="Q187" s="107">
        <v>3000.0</v>
      </c>
      <c r="R187" s="241"/>
      <c r="S187" s="109"/>
      <c r="T187" s="109"/>
      <c r="U187" s="109"/>
      <c r="V187" s="110">
        <v>1500.0</v>
      </c>
      <c r="W187" s="110">
        <v>2900.0</v>
      </c>
      <c r="X187" s="109"/>
      <c r="Y187" s="109"/>
      <c r="Z187" s="109"/>
      <c r="AA187" s="109"/>
      <c r="AB187" s="109"/>
      <c r="AC187" s="109"/>
      <c r="AD187" s="110" t="s">
        <v>323</v>
      </c>
      <c r="AE187" s="110">
        <v>500.0</v>
      </c>
      <c r="AF187" s="109"/>
      <c r="AG187" s="109"/>
      <c r="AH187" s="133"/>
      <c r="AI187" s="133"/>
      <c r="AJ187" s="113"/>
      <c r="AK187" s="133"/>
      <c r="AL187" s="133"/>
      <c r="AM187" s="113"/>
      <c r="AN187" s="109"/>
      <c r="AO187" s="109"/>
      <c r="AP187" s="113"/>
      <c r="AQ187" s="133"/>
      <c r="AR187" s="133"/>
      <c r="AS187" s="113"/>
      <c r="AT187" s="234"/>
      <c r="AU187" s="234"/>
      <c r="AV187" s="234"/>
      <c r="AW187" s="234"/>
      <c r="AX187" s="234"/>
      <c r="AY187" s="188"/>
      <c r="AZ187" s="188"/>
      <c r="BA187" s="188"/>
      <c r="BB187" s="188"/>
      <c r="BC187" s="188"/>
      <c r="BD187" s="188"/>
      <c r="BE187" s="188"/>
      <c r="BF187" s="180"/>
      <c r="BG187" s="181"/>
      <c r="BH187" s="181"/>
      <c r="BI187" s="120">
        <v>21000.0</v>
      </c>
      <c r="BJ187" s="121">
        <f t="shared" si="90"/>
        <v>28900</v>
      </c>
      <c r="BK187" s="122">
        <v>30000.0</v>
      </c>
      <c r="BL187" s="235"/>
      <c r="BM187" s="124">
        <f t="shared" si="6"/>
        <v>91000</v>
      </c>
      <c r="BN187" s="125" t="s">
        <v>59</v>
      </c>
      <c r="BO187" s="126">
        <f t="shared" si="46"/>
        <v>30000</v>
      </c>
      <c r="BP187" s="110">
        <v>17250.0</v>
      </c>
      <c r="BQ187" s="127">
        <f t="shared" si="88"/>
        <v>10000</v>
      </c>
      <c r="BR187" s="125" t="s">
        <v>47</v>
      </c>
      <c r="BS187" s="126">
        <f t="shared" si="60"/>
        <v>47250</v>
      </c>
      <c r="BT187" s="128">
        <f t="shared" si="79"/>
        <v>25000</v>
      </c>
      <c r="BU187" s="125" t="s">
        <v>59</v>
      </c>
      <c r="BV187" s="129">
        <f t="shared" si="11"/>
        <v>47250</v>
      </c>
      <c r="BW187" s="235"/>
      <c r="BX187" s="282">
        <f t="shared" si="12"/>
        <v>0</v>
      </c>
      <c r="BY187" s="282">
        <f t="shared" si="89"/>
        <v>7500</v>
      </c>
      <c r="BZ187" s="282" t="str">
        <f t="shared" si="85"/>
        <v/>
      </c>
      <c r="CA187" s="284" t="str">
        <f t="shared" si="15"/>
        <v/>
      </c>
      <c r="CB187" s="110" t="s">
        <v>966</v>
      </c>
      <c r="CC187" s="110">
        <v>30000.0</v>
      </c>
      <c r="CD187" s="110" t="s">
        <v>392</v>
      </c>
      <c r="CE187" s="110">
        <v>500.0</v>
      </c>
      <c r="CF187" s="133">
        <f t="shared" si="39"/>
        <v>77250</v>
      </c>
      <c r="CG187" s="133">
        <f t="shared" si="84"/>
        <v>47850</v>
      </c>
      <c r="CH187" s="119">
        <f t="shared" si="66"/>
        <v>17850</v>
      </c>
      <c r="CI187" s="109"/>
      <c r="CJ187" s="109"/>
      <c r="CK187" s="109"/>
      <c r="CL187" s="183"/>
      <c r="CM187" s="182"/>
      <c r="CN187" s="285">
        <f t="shared" si="19"/>
        <v>133500</v>
      </c>
      <c r="CO187" s="135">
        <f t="shared" si="20"/>
        <v>95062</v>
      </c>
      <c r="CP187" s="286">
        <f t="shared" si="21"/>
        <v>38438</v>
      </c>
      <c r="CQ187" s="137">
        <v>43741.0</v>
      </c>
      <c r="CR187" s="325" t="s">
        <v>260</v>
      </c>
      <c r="CS187" s="325">
        <v>17.0</v>
      </c>
      <c r="CT187" s="301" t="s">
        <v>887</v>
      </c>
      <c r="CU187" s="291" t="s">
        <v>420</v>
      </c>
      <c r="CV187" s="302"/>
      <c r="CW187" s="302"/>
      <c r="CX187" s="302"/>
      <c r="CY187" s="302"/>
      <c r="CZ187" s="302"/>
      <c r="DA187" s="302"/>
      <c r="DB187" s="302"/>
      <c r="DC187" s="301">
        <v>91000.0</v>
      </c>
      <c r="DD187" s="226"/>
      <c r="DE187" s="226"/>
      <c r="DF187" s="302"/>
      <c r="DG187" s="226"/>
      <c r="DH187" s="226"/>
      <c r="DI187" s="226"/>
      <c r="DJ187" s="226"/>
      <c r="DK187" s="302"/>
      <c r="DL187" s="302"/>
      <c r="DM187" s="302"/>
      <c r="DN187" s="302"/>
      <c r="DO187" s="141">
        <f t="shared" si="58"/>
        <v>91000</v>
      </c>
      <c r="DP187" s="330"/>
      <c r="DQ187" s="251">
        <v>43741.0</v>
      </c>
      <c r="DR187" s="178">
        <v>1.5</v>
      </c>
      <c r="DS187" s="178">
        <v>1.5</v>
      </c>
      <c r="DT187" s="178" t="s">
        <v>283</v>
      </c>
      <c r="DU187" s="163" t="s">
        <v>353</v>
      </c>
      <c r="DV187" s="251"/>
      <c r="DW187" s="251"/>
      <c r="DX187" s="251"/>
      <c r="DY187" s="251"/>
      <c r="DZ187" s="251"/>
      <c r="EA187" s="178">
        <v>17270.0</v>
      </c>
      <c r="EB187" s="178">
        <v>10000.0</v>
      </c>
      <c r="EC187" s="178">
        <v>7500.0</v>
      </c>
      <c r="ED187" s="251"/>
      <c r="EE187" s="251"/>
      <c r="EF187" s="251"/>
      <c r="EG187" s="251"/>
      <c r="EH187" s="251"/>
      <c r="EI187" s="251"/>
      <c r="EJ187" s="251"/>
      <c r="EK187" s="251"/>
      <c r="EL187" s="251"/>
      <c r="EM187" s="251"/>
      <c r="EN187" s="251"/>
      <c r="EO187" s="257">
        <f t="shared" si="86"/>
        <v>230</v>
      </c>
      <c r="EP187" s="251"/>
      <c r="EQ187" s="192"/>
      <c r="ER187" s="161" t="s">
        <v>967</v>
      </c>
      <c r="ES187" s="161">
        <v>13.0</v>
      </c>
      <c r="ET187" s="161" t="s">
        <v>265</v>
      </c>
      <c r="EU187" s="161" t="s">
        <v>315</v>
      </c>
      <c r="EV187" s="303"/>
      <c r="EW187" s="303"/>
      <c r="EX187" s="303"/>
      <c r="EY187" s="303"/>
      <c r="EZ187" s="192"/>
      <c r="FA187" s="161">
        <v>25000.0</v>
      </c>
      <c r="FB187" s="303"/>
      <c r="FC187" s="313">
        <v>500.0</v>
      </c>
      <c r="FD187" s="303"/>
      <c r="FE187" s="192"/>
      <c r="FF187" s="303"/>
      <c r="FG187" s="192"/>
      <c r="FH187" s="192"/>
      <c r="FI187" s="192"/>
      <c r="FJ187" s="192"/>
      <c r="FK187" s="192"/>
      <c r="FL187" s="192"/>
      <c r="FM187" s="192"/>
      <c r="FN187" s="192"/>
      <c r="FO187" s="303"/>
      <c r="FP187" s="303"/>
      <c r="FQ187" s="303"/>
      <c r="FR187" s="303"/>
    </row>
    <row r="188">
      <c r="A188" s="324" t="s">
        <v>34</v>
      </c>
      <c r="B188" s="319">
        <v>43741.0</v>
      </c>
      <c r="C188" s="319">
        <v>43752.0</v>
      </c>
      <c r="D188" s="318" t="s">
        <v>68</v>
      </c>
      <c r="E188" s="315">
        <f t="shared" si="83"/>
        <v>30</v>
      </c>
      <c r="F188" s="104">
        <f t="shared" si="67"/>
        <v>13</v>
      </c>
      <c r="G188" s="104" t="str">
        <f t="shared" si="68"/>
        <v>Cloth Seal</v>
      </c>
      <c r="H188" s="104" t="str">
        <f t="shared" si="69"/>
        <v>A.K Goods</v>
      </c>
      <c r="I188" s="105" t="s">
        <v>254</v>
      </c>
      <c r="J188" s="106">
        <v>577.0</v>
      </c>
      <c r="K188" s="106">
        <v>56814.0</v>
      </c>
      <c r="L188" s="19" t="s">
        <v>13</v>
      </c>
      <c r="M188" s="19">
        <v>50.0</v>
      </c>
      <c r="N188" s="19">
        <v>6560.0</v>
      </c>
      <c r="O188" s="107">
        <v>7000.0</v>
      </c>
      <c r="P188" s="107">
        <v>1500.0</v>
      </c>
      <c r="Q188" s="107">
        <v>3000.0</v>
      </c>
      <c r="R188" s="108">
        <v>116500.0</v>
      </c>
      <c r="S188" s="110">
        <v>2000.0</v>
      </c>
      <c r="T188" s="109"/>
      <c r="U188" s="110">
        <v>2500.0</v>
      </c>
      <c r="V188" s="109"/>
      <c r="W188" s="110">
        <v>4000.0</v>
      </c>
      <c r="X188" s="109"/>
      <c r="Y188" s="110" t="s">
        <v>255</v>
      </c>
      <c r="Z188" s="110">
        <v>500.0</v>
      </c>
      <c r="AA188" s="110">
        <v>500.0</v>
      </c>
      <c r="AB188" s="109"/>
      <c r="AC188" s="109"/>
      <c r="AD188" s="110" t="s">
        <v>968</v>
      </c>
      <c r="AE188" s="110">
        <v>1600.0</v>
      </c>
      <c r="AF188" s="110" t="s">
        <v>969</v>
      </c>
      <c r="AG188" s="110">
        <v>8400.0</v>
      </c>
      <c r="AH188" s="133"/>
      <c r="AI188" s="133"/>
      <c r="AJ188" s="113"/>
      <c r="AK188" s="133"/>
      <c r="AL188" s="133"/>
      <c r="AM188" s="113"/>
      <c r="AN188" s="109"/>
      <c r="AO188" s="109"/>
      <c r="AP188" s="113"/>
      <c r="AQ188" s="133"/>
      <c r="AR188" s="133"/>
      <c r="AS188" s="113"/>
      <c r="AT188" s="234"/>
      <c r="AU188" s="234"/>
      <c r="AV188" s="234"/>
      <c r="AW188" s="234"/>
      <c r="AX188" s="234"/>
      <c r="AY188" s="188"/>
      <c r="AZ188" s="188"/>
      <c r="BA188" s="188"/>
      <c r="BB188" s="188"/>
      <c r="BC188" s="188"/>
      <c r="BD188" s="188"/>
      <c r="BE188" s="188"/>
      <c r="BF188" s="180"/>
      <c r="BG188" s="181"/>
      <c r="BH188" s="181"/>
      <c r="BI188" s="120">
        <v>22000.0</v>
      </c>
      <c r="BJ188" s="121">
        <f>Q188+R188+T188+V188+W188+Z188+AC188+AE188+AG188+AI188+AL188+AO188+AR188+BI188+U188+S188</f>
        <v>160500</v>
      </c>
      <c r="BK188" s="122">
        <v>30000.0</v>
      </c>
      <c r="BL188" s="240">
        <v>142000.0</v>
      </c>
      <c r="BM188" s="124">
        <f t="shared" si="6"/>
        <v>142000</v>
      </c>
      <c r="BN188" s="125" t="s">
        <v>47</v>
      </c>
      <c r="BO188" s="126">
        <f t="shared" si="46"/>
        <v>172000</v>
      </c>
      <c r="BP188" s="109"/>
      <c r="BQ188" s="337" t="str">
        <f t="shared" si="88"/>
        <v/>
      </c>
      <c r="BR188" s="125"/>
      <c r="BS188" s="126">
        <f t="shared" si="60"/>
        <v>172000</v>
      </c>
      <c r="BT188" s="128">
        <f t="shared" si="79"/>
        <v>29000</v>
      </c>
      <c r="BU188" s="125" t="s">
        <v>59</v>
      </c>
      <c r="BV188" s="129">
        <f t="shared" si="11"/>
        <v>172000</v>
      </c>
      <c r="BW188" s="235"/>
      <c r="BX188" s="282">
        <f t="shared" si="12"/>
        <v>0</v>
      </c>
      <c r="BY188" s="282">
        <f t="shared" si="89"/>
        <v>0</v>
      </c>
      <c r="BZ188" s="282" t="str">
        <f t="shared" si="85"/>
        <v/>
      </c>
      <c r="CA188" s="284" t="str">
        <f t="shared" si="15"/>
        <v/>
      </c>
      <c r="CB188" s="109"/>
      <c r="CC188" s="109"/>
      <c r="CD188" s="109"/>
      <c r="CE188" s="109"/>
      <c r="CF188" s="133">
        <f t="shared" si="39"/>
        <v>172000</v>
      </c>
      <c r="CG188" s="133">
        <f t="shared" si="84"/>
        <v>11500</v>
      </c>
      <c r="CH188" s="119">
        <f t="shared" si="66"/>
        <v>-18500</v>
      </c>
      <c r="CI188" s="109"/>
      <c r="CJ188" s="109"/>
      <c r="CK188" s="109"/>
      <c r="CL188" s="183"/>
      <c r="CM188" s="182"/>
      <c r="CN188" s="285">
        <f t="shared" si="19"/>
        <v>171000</v>
      </c>
      <c r="CO188" s="135">
        <f t="shared" si="20"/>
        <v>113374</v>
      </c>
      <c r="CP188" s="286">
        <f t="shared" si="21"/>
        <v>57626</v>
      </c>
      <c r="CQ188" s="137">
        <v>43741.0</v>
      </c>
      <c r="CR188" s="325" t="s">
        <v>260</v>
      </c>
      <c r="CS188" s="325">
        <v>30.0</v>
      </c>
      <c r="CT188" s="301" t="s">
        <v>68</v>
      </c>
      <c r="CU188" s="291" t="s">
        <v>970</v>
      </c>
      <c r="CV188" s="302"/>
      <c r="CW188" s="302"/>
      <c r="CX188" s="302"/>
      <c r="CY188" s="302"/>
      <c r="CZ188" s="302"/>
      <c r="DA188" s="301">
        <v>142000.0</v>
      </c>
      <c r="DB188" s="302"/>
      <c r="DC188" s="342">
        <v>142000.0</v>
      </c>
      <c r="DD188" s="226"/>
      <c r="DE188" s="226"/>
      <c r="DF188" s="302"/>
      <c r="DG188" s="226"/>
      <c r="DH188" s="140">
        <v>500.0</v>
      </c>
      <c r="DI188" s="226"/>
      <c r="DJ188" s="226"/>
      <c r="DK188" s="302"/>
      <c r="DL188" s="302"/>
      <c r="DM188" s="302"/>
      <c r="DN188" s="302"/>
      <c r="DO188" s="141">
        <f t="shared" si="58"/>
        <v>500</v>
      </c>
      <c r="DP188" s="330"/>
      <c r="DQ188" s="251"/>
      <c r="DR188" s="251"/>
      <c r="DS188" s="251"/>
      <c r="DT188" s="251"/>
      <c r="DU188" s="251"/>
      <c r="DV188" s="251"/>
      <c r="DW188" s="251"/>
      <c r="DX188" s="251"/>
      <c r="DY188" s="251"/>
      <c r="DZ188" s="251"/>
      <c r="EA188" s="251"/>
      <c r="EB188" s="251"/>
      <c r="EC188" s="251"/>
      <c r="ED188" s="251"/>
      <c r="EE188" s="251"/>
      <c r="EF188" s="251"/>
      <c r="EG188" s="251"/>
      <c r="EH188" s="251"/>
      <c r="EI188" s="251"/>
      <c r="EJ188" s="251"/>
      <c r="EK188" s="251"/>
      <c r="EL188" s="251"/>
      <c r="EM188" s="251"/>
      <c r="EN188" s="251"/>
      <c r="EO188" s="257">
        <f t="shared" si="86"/>
        <v>0</v>
      </c>
      <c r="EP188" s="251"/>
      <c r="EQ188" s="192"/>
      <c r="ER188" s="161" t="s">
        <v>337</v>
      </c>
      <c r="ES188" s="161">
        <v>13.0</v>
      </c>
      <c r="ET188" s="161" t="s">
        <v>265</v>
      </c>
      <c r="EU188" s="161" t="s">
        <v>483</v>
      </c>
      <c r="EV188" s="303"/>
      <c r="EW188" s="303"/>
      <c r="EX188" s="303"/>
      <c r="EY188" s="303"/>
      <c r="EZ188" s="192"/>
      <c r="FA188" s="161">
        <v>29000.0</v>
      </c>
      <c r="FB188" s="303"/>
      <c r="FC188" s="303"/>
      <c r="FD188" s="303"/>
      <c r="FE188" s="192"/>
      <c r="FF188" s="303"/>
      <c r="FG188" s="192"/>
      <c r="FH188" s="192"/>
      <c r="FI188" s="192"/>
      <c r="FJ188" s="192"/>
      <c r="FK188" s="192"/>
      <c r="FL188" s="192"/>
      <c r="FM188" s="192"/>
      <c r="FN188" s="192"/>
      <c r="FO188" s="303"/>
      <c r="FP188" s="303"/>
      <c r="FQ188" s="303"/>
      <c r="FR188" s="303"/>
    </row>
    <row r="189">
      <c r="A189" s="324" t="s">
        <v>35</v>
      </c>
      <c r="B189" s="317">
        <v>43741.0</v>
      </c>
      <c r="C189" s="319">
        <v>43752.0</v>
      </c>
      <c r="D189" s="318" t="s">
        <v>68</v>
      </c>
      <c r="E189" s="315">
        <f t="shared" si="83"/>
        <v>30</v>
      </c>
      <c r="F189" s="104">
        <f t="shared" si="67"/>
        <v>12</v>
      </c>
      <c r="G189" s="104" t="str">
        <f t="shared" si="68"/>
        <v/>
      </c>
      <c r="H189" s="104" t="str">
        <f t="shared" si="69"/>
        <v/>
      </c>
      <c r="I189" s="105" t="s">
        <v>254</v>
      </c>
      <c r="J189" s="106">
        <v>594.0</v>
      </c>
      <c r="K189" s="106">
        <v>60588.0</v>
      </c>
      <c r="L189" s="19" t="s">
        <v>13</v>
      </c>
      <c r="M189" s="19">
        <v>50.0</v>
      </c>
      <c r="N189" s="19">
        <v>6560.0</v>
      </c>
      <c r="O189" s="107">
        <v>7000.0</v>
      </c>
      <c r="P189" s="107">
        <v>1500.0</v>
      </c>
      <c r="Q189" s="107">
        <v>3000.0</v>
      </c>
      <c r="R189" s="108">
        <v>141500.0</v>
      </c>
      <c r="S189" s="109"/>
      <c r="T189" s="109"/>
      <c r="U189" s="109"/>
      <c r="V189" s="110">
        <v>950.0</v>
      </c>
      <c r="W189" s="110">
        <v>4300.0</v>
      </c>
      <c r="X189" s="109"/>
      <c r="Y189" s="110" t="s">
        <v>674</v>
      </c>
      <c r="Z189" s="110">
        <v>500.0</v>
      </c>
      <c r="AA189" s="110">
        <v>500.0</v>
      </c>
      <c r="AB189" s="110" t="s">
        <v>971</v>
      </c>
      <c r="AC189" s="110">
        <v>500.0</v>
      </c>
      <c r="AD189" s="110" t="s">
        <v>323</v>
      </c>
      <c r="AE189" s="110">
        <v>500.0</v>
      </c>
      <c r="AF189" s="110" t="s">
        <v>962</v>
      </c>
      <c r="AG189" s="110">
        <v>500.0</v>
      </c>
      <c r="AH189" s="197" t="s">
        <v>972</v>
      </c>
      <c r="AI189" s="197">
        <v>15000.0</v>
      </c>
      <c r="AJ189" s="113"/>
      <c r="AK189" s="133"/>
      <c r="AL189" s="133"/>
      <c r="AM189" s="113"/>
      <c r="AN189" s="110" t="s">
        <v>973</v>
      </c>
      <c r="AO189" s="110">
        <v>650.0</v>
      </c>
      <c r="AP189" s="113"/>
      <c r="AQ189" s="133"/>
      <c r="AR189" s="133"/>
      <c r="AS189" s="113"/>
      <c r="AT189" s="234"/>
      <c r="AU189" s="234"/>
      <c r="AV189" s="234"/>
      <c r="AW189" s="234"/>
      <c r="AX189" s="234"/>
      <c r="AY189" s="188"/>
      <c r="AZ189" s="188"/>
      <c r="BA189" s="188"/>
      <c r="BB189" s="188"/>
      <c r="BC189" s="188"/>
      <c r="BD189" s="188"/>
      <c r="BE189" s="188"/>
      <c r="BF189" s="180"/>
      <c r="BG189" s="181"/>
      <c r="BH189" s="181"/>
      <c r="BI189" s="120">
        <v>23000.0</v>
      </c>
      <c r="BJ189" s="121">
        <f>Q189+R189+T189+V189+W189+Z189+AC189+AE189+AG189+AI189+AL189+AO189+AR189+BI189+X189+U189+S189</f>
        <v>190400</v>
      </c>
      <c r="BK189" s="122">
        <v>30000.0</v>
      </c>
      <c r="BL189" s="240">
        <v>142000.0</v>
      </c>
      <c r="BM189" s="124">
        <f t="shared" si="6"/>
        <v>142000</v>
      </c>
      <c r="BN189" s="125" t="s">
        <v>47</v>
      </c>
      <c r="BO189" s="126">
        <f t="shared" si="46"/>
        <v>172000</v>
      </c>
      <c r="BP189" s="109"/>
      <c r="BQ189" s="337" t="str">
        <f t="shared" si="88"/>
        <v/>
      </c>
      <c r="BR189" s="125"/>
      <c r="BS189" s="126">
        <f t="shared" si="60"/>
        <v>172000</v>
      </c>
      <c r="BT189" s="128">
        <f t="shared" si="79"/>
        <v>26500</v>
      </c>
      <c r="BU189" s="125" t="s">
        <v>59</v>
      </c>
      <c r="BV189" s="129">
        <f t="shared" si="11"/>
        <v>172000</v>
      </c>
      <c r="BW189" s="235"/>
      <c r="BX189" s="282">
        <f t="shared" si="12"/>
        <v>0</v>
      </c>
      <c r="BY189" s="282">
        <f t="shared" si="89"/>
        <v>0</v>
      </c>
      <c r="BZ189" s="282" t="str">
        <f t="shared" si="85"/>
        <v/>
      </c>
      <c r="CA189" s="284" t="str">
        <f t="shared" si="15"/>
        <v/>
      </c>
      <c r="CB189" s="110" t="s">
        <v>974</v>
      </c>
      <c r="CC189" s="110">
        <v>37500.0</v>
      </c>
      <c r="CD189" s="109"/>
      <c r="CE189" s="109"/>
      <c r="CF189" s="133">
        <f t="shared" si="39"/>
        <v>209500</v>
      </c>
      <c r="CG189" s="133">
        <f t="shared" si="84"/>
        <v>19100</v>
      </c>
      <c r="CH189" s="119">
        <f t="shared" si="66"/>
        <v>-10900</v>
      </c>
      <c r="CI189" s="109"/>
      <c r="CJ189" s="109"/>
      <c r="CK189" s="109"/>
      <c r="CL189" s="183"/>
      <c r="CM189" s="182"/>
      <c r="CN189" s="285">
        <f t="shared" si="19"/>
        <v>168500</v>
      </c>
      <c r="CO189" s="135">
        <f t="shared" si="20"/>
        <v>124048</v>
      </c>
      <c r="CP189" s="286">
        <f t="shared" si="21"/>
        <v>44452</v>
      </c>
      <c r="CQ189" s="137">
        <v>43741.0</v>
      </c>
      <c r="CR189" s="325" t="s">
        <v>260</v>
      </c>
      <c r="CS189" s="325">
        <v>30.0</v>
      </c>
      <c r="CT189" s="301" t="s">
        <v>68</v>
      </c>
      <c r="CU189" s="291" t="s">
        <v>970</v>
      </c>
      <c r="CV189" s="302"/>
      <c r="CW189" s="302"/>
      <c r="CX189" s="302"/>
      <c r="CY189" s="302"/>
      <c r="CZ189" s="302"/>
      <c r="DA189" s="301">
        <v>142000.0</v>
      </c>
      <c r="DB189" s="302"/>
      <c r="DC189" s="301">
        <v>142000.0</v>
      </c>
      <c r="DD189" s="226"/>
      <c r="DE189" s="226"/>
      <c r="DF189" s="302"/>
      <c r="DG189" s="226"/>
      <c r="DH189" s="140">
        <v>500.0</v>
      </c>
      <c r="DI189" s="226"/>
      <c r="DJ189" s="226"/>
      <c r="DK189" s="302"/>
      <c r="DL189" s="302"/>
      <c r="DM189" s="302"/>
      <c r="DN189" s="302"/>
      <c r="DO189" s="141">
        <f t="shared" si="58"/>
        <v>500</v>
      </c>
      <c r="DP189" s="330"/>
      <c r="DQ189" s="251"/>
      <c r="DR189" s="251"/>
      <c r="DS189" s="251"/>
      <c r="DT189" s="251"/>
      <c r="DU189" s="251"/>
      <c r="DV189" s="251"/>
      <c r="DW189" s="251"/>
      <c r="DX189" s="251"/>
      <c r="DY189" s="251"/>
      <c r="DZ189" s="251"/>
      <c r="EA189" s="251"/>
      <c r="EB189" s="251"/>
      <c r="EC189" s="251"/>
      <c r="ED189" s="251"/>
      <c r="EE189" s="251"/>
      <c r="EF189" s="251"/>
      <c r="EG189" s="251"/>
      <c r="EH189" s="251"/>
      <c r="EI189" s="251"/>
      <c r="EJ189" s="251"/>
      <c r="EK189" s="251"/>
      <c r="EL189" s="251"/>
      <c r="EM189" s="251"/>
      <c r="EN189" s="251"/>
      <c r="EO189" s="257">
        <f t="shared" si="86"/>
        <v>0</v>
      </c>
      <c r="EP189" s="251"/>
      <c r="EQ189" s="309">
        <v>43752.0</v>
      </c>
      <c r="ER189" s="161"/>
      <c r="ES189" s="161">
        <v>12.0</v>
      </c>
      <c r="ET189" s="161" t="s">
        <v>265</v>
      </c>
      <c r="EU189" s="192"/>
      <c r="EV189" s="303"/>
      <c r="EW189" s="303"/>
      <c r="EX189" s="303"/>
      <c r="EY189" s="303"/>
      <c r="EZ189" s="192"/>
      <c r="FA189" s="161">
        <v>26500.0</v>
      </c>
      <c r="FB189" s="303"/>
      <c r="FC189" s="303"/>
      <c r="FD189" s="303"/>
      <c r="FE189" s="192"/>
      <c r="FF189" s="303"/>
      <c r="FG189" s="192"/>
      <c r="FH189" s="192"/>
      <c r="FI189" s="192"/>
      <c r="FJ189" s="192"/>
      <c r="FK189" s="192"/>
      <c r="FL189" s="192"/>
      <c r="FM189" s="192"/>
      <c r="FN189" s="192"/>
      <c r="FO189" s="303"/>
      <c r="FP189" s="303"/>
      <c r="FQ189" s="303"/>
      <c r="FR189" s="303"/>
    </row>
    <row r="190">
      <c r="A190" s="324" t="s">
        <v>32</v>
      </c>
      <c r="B190" s="317">
        <v>43741.0</v>
      </c>
      <c r="C190" s="319">
        <v>43749.0</v>
      </c>
      <c r="D190" s="318" t="s">
        <v>68</v>
      </c>
      <c r="E190" s="315">
        <f t="shared" si="83"/>
        <v>31</v>
      </c>
      <c r="F190" s="104">
        <f t="shared" si="67"/>
        <v>10</v>
      </c>
      <c r="G190" s="104" t="str">
        <f t="shared" si="68"/>
        <v>Spare Part</v>
      </c>
      <c r="H190" s="104" t="str">
        <f t="shared" si="69"/>
        <v/>
      </c>
      <c r="I190" s="105" t="s">
        <v>254</v>
      </c>
      <c r="J190" s="106">
        <v>622.0</v>
      </c>
      <c r="K190" s="106">
        <v>63450.0</v>
      </c>
      <c r="L190" s="19" t="s">
        <v>13</v>
      </c>
      <c r="M190" s="19">
        <v>50.0</v>
      </c>
      <c r="N190" s="19">
        <v>6560.0</v>
      </c>
      <c r="O190" s="107">
        <v>7000.0</v>
      </c>
      <c r="P190" s="107">
        <v>1500.0</v>
      </c>
      <c r="Q190" s="107">
        <v>3000.0</v>
      </c>
      <c r="R190" s="241"/>
      <c r="S190" s="109"/>
      <c r="T190" s="109"/>
      <c r="U190" s="109"/>
      <c r="V190" s="109"/>
      <c r="W190" s="110">
        <v>4300.0</v>
      </c>
      <c r="X190" s="109"/>
      <c r="Y190" s="110" t="s">
        <v>142</v>
      </c>
      <c r="Z190" s="110">
        <v>500.0</v>
      </c>
      <c r="AA190" s="110">
        <v>500.0</v>
      </c>
      <c r="AB190" s="109"/>
      <c r="AC190" s="109"/>
      <c r="AD190" s="110" t="s">
        <v>323</v>
      </c>
      <c r="AE190" s="110">
        <v>500.0</v>
      </c>
      <c r="AF190" s="110" t="s">
        <v>630</v>
      </c>
      <c r="AG190" s="110">
        <v>1900.0</v>
      </c>
      <c r="AH190" s="197" t="s">
        <v>975</v>
      </c>
      <c r="AI190" s="197">
        <v>22000.0</v>
      </c>
      <c r="AJ190" s="113"/>
      <c r="AK190" s="133"/>
      <c r="AL190" s="133"/>
      <c r="AM190" s="113"/>
      <c r="AN190" s="110" t="s">
        <v>297</v>
      </c>
      <c r="AO190" s="110">
        <v>350.0</v>
      </c>
      <c r="AP190" s="113"/>
      <c r="AQ190" s="133"/>
      <c r="AR190" s="133"/>
      <c r="AS190" s="113"/>
      <c r="AT190" s="234"/>
      <c r="AU190" s="234"/>
      <c r="AV190" s="234"/>
      <c r="AW190" s="234"/>
      <c r="AX190" s="234"/>
      <c r="AY190" s="188"/>
      <c r="AZ190" s="245" t="s">
        <v>976</v>
      </c>
      <c r="BA190" s="245">
        <v>140000.0</v>
      </c>
      <c r="BB190" s="188"/>
      <c r="BC190" s="188"/>
      <c r="BD190" s="188"/>
      <c r="BE190" s="188"/>
      <c r="BF190" s="180"/>
      <c r="BG190" s="181"/>
      <c r="BH190" s="181"/>
      <c r="BI190" s="120">
        <v>20000.0</v>
      </c>
      <c r="BJ190" s="121">
        <f>Q190+R190+T190+V190+W190+Z190+AC190+AE190+AG190+AI190+AL190+AO190+AR190+BI190</f>
        <v>52550</v>
      </c>
      <c r="BK190" s="122">
        <v>30000.0</v>
      </c>
      <c r="BL190" s="235"/>
      <c r="BM190" s="124">
        <f t="shared" si="6"/>
        <v>135000</v>
      </c>
      <c r="BN190" s="125" t="s">
        <v>59</v>
      </c>
      <c r="BO190" s="126">
        <f t="shared" si="46"/>
        <v>30000</v>
      </c>
      <c r="BP190" s="110">
        <v>40960.0</v>
      </c>
      <c r="BQ190" s="127">
        <f t="shared" si="88"/>
        <v>30000</v>
      </c>
      <c r="BR190" s="125" t="s">
        <v>47</v>
      </c>
      <c r="BS190" s="126">
        <f t="shared" si="60"/>
        <v>70960</v>
      </c>
      <c r="BT190" s="128">
        <f t="shared" si="79"/>
        <v>18000</v>
      </c>
      <c r="BU190" s="125" t="s">
        <v>59</v>
      </c>
      <c r="BV190" s="129">
        <f t="shared" si="11"/>
        <v>70960</v>
      </c>
      <c r="BW190" s="235"/>
      <c r="BX190" s="282">
        <f t="shared" si="12"/>
        <v>0</v>
      </c>
      <c r="BY190" s="282">
        <f t="shared" si="89"/>
        <v>0</v>
      </c>
      <c r="BZ190" s="282" t="str">
        <f t="shared" si="85"/>
        <v/>
      </c>
      <c r="CA190" s="284" t="str">
        <f t="shared" si="15"/>
        <v/>
      </c>
      <c r="CB190" s="110" t="s">
        <v>839</v>
      </c>
      <c r="CC190" s="110">
        <v>12000.0</v>
      </c>
      <c r="CD190" s="109"/>
      <c r="CE190" s="109"/>
      <c r="CF190" s="133">
        <f t="shared" si="39"/>
        <v>82960</v>
      </c>
      <c r="CG190" s="133">
        <f t="shared" si="84"/>
        <v>30410</v>
      </c>
      <c r="CH190" s="119">
        <f t="shared" si="66"/>
        <v>410</v>
      </c>
      <c r="CI190" s="109"/>
      <c r="CJ190" s="109"/>
      <c r="CK190" s="109"/>
      <c r="CL190" s="183"/>
      <c r="CM190" s="182"/>
      <c r="CN190" s="285">
        <f t="shared" si="19"/>
        <v>183000</v>
      </c>
      <c r="CO190" s="135">
        <f t="shared" si="20"/>
        <v>271060</v>
      </c>
      <c r="CP190" s="286">
        <f t="shared" si="21"/>
        <v>-88060</v>
      </c>
      <c r="CQ190" s="137">
        <v>43742.0</v>
      </c>
      <c r="CR190" s="325" t="s">
        <v>260</v>
      </c>
      <c r="CS190" s="325">
        <v>31.0</v>
      </c>
      <c r="CT190" s="301" t="s">
        <v>91</v>
      </c>
      <c r="CU190" s="291" t="s">
        <v>977</v>
      </c>
      <c r="CV190" s="302"/>
      <c r="CW190" s="302"/>
      <c r="CX190" s="302"/>
      <c r="CY190" s="302"/>
      <c r="CZ190" s="302"/>
      <c r="DA190" s="301">
        <v>135000.0</v>
      </c>
      <c r="DB190" s="301" t="s">
        <v>978</v>
      </c>
      <c r="DC190" s="301">
        <v>135000.0</v>
      </c>
      <c r="DD190" s="226"/>
      <c r="DE190" s="226"/>
      <c r="DF190" s="302"/>
      <c r="DG190" s="226"/>
      <c r="DH190" s="226"/>
      <c r="DI190" s="226"/>
      <c r="DJ190" s="226"/>
      <c r="DK190" s="302"/>
      <c r="DL190" s="302"/>
      <c r="DM190" s="302"/>
      <c r="DN190" s="302"/>
      <c r="DO190" s="141">
        <f t="shared" si="58"/>
        <v>0</v>
      </c>
      <c r="DP190" s="325" t="s">
        <v>635</v>
      </c>
      <c r="DQ190" s="251">
        <v>43742.0</v>
      </c>
      <c r="DR190" s="178">
        <v>5.0</v>
      </c>
      <c r="DS190" s="251"/>
      <c r="DT190" s="178" t="s">
        <v>283</v>
      </c>
      <c r="DU190" s="163" t="s">
        <v>353</v>
      </c>
      <c r="DV190" s="178"/>
      <c r="DW190" s="251"/>
      <c r="DX190" s="251"/>
      <c r="DY190" s="251"/>
      <c r="DZ190" s="251"/>
      <c r="EA190" s="178">
        <v>40960.0</v>
      </c>
      <c r="EB190" s="178">
        <v>30000.0</v>
      </c>
      <c r="EC190" s="251"/>
      <c r="ED190" s="178">
        <v>11500.0</v>
      </c>
      <c r="EE190" s="251"/>
      <c r="EF190" s="251"/>
      <c r="EG190" s="251"/>
      <c r="EH190" s="251"/>
      <c r="EI190" s="251"/>
      <c r="EJ190" s="251"/>
      <c r="EK190" s="251"/>
      <c r="EL190" s="251"/>
      <c r="EM190" s="251"/>
      <c r="EN190" s="251"/>
      <c r="EO190" s="257">
        <f t="shared" si="86"/>
        <v>540</v>
      </c>
      <c r="EP190" s="251"/>
      <c r="EQ190" s="192"/>
      <c r="ER190" s="161" t="s">
        <v>979</v>
      </c>
      <c r="ES190" s="161">
        <v>10.0</v>
      </c>
      <c r="ET190" s="161" t="s">
        <v>265</v>
      </c>
      <c r="EU190" s="192"/>
      <c r="EV190" s="303"/>
      <c r="EW190" s="303"/>
      <c r="EX190" s="303"/>
      <c r="EY190" s="303"/>
      <c r="EZ190" s="192"/>
      <c r="FA190" s="161">
        <v>18000.0</v>
      </c>
      <c r="FB190" s="303"/>
      <c r="FC190" s="303"/>
      <c r="FD190" s="303"/>
      <c r="FE190" s="192"/>
      <c r="FF190" s="303"/>
      <c r="FG190" s="192"/>
      <c r="FH190" s="192"/>
      <c r="FI190" s="192"/>
      <c r="FJ190" s="192"/>
      <c r="FK190" s="192"/>
      <c r="FL190" s="192"/>
      <c r="FM190" s="192"/>
      <c r="FN190" s="192"/>
      <c r="FO190" s="303"/>
      <c r="FP190" s="303"/>
      <c r="FQ190" s="303"/>
      <c r="FR190" s="303"/>
    </row>
    <row r="191">
      <c r="A191" s="340" t="s">
        <v>36</v>
      </c>
      <c r="B191" s="317">
        <v>43741.0</v>
      </c>
      <c r="C191" s="319">
        <v>43749.0</v>
      </c>
      <c r="D191" s="318" t="s">
        <v>68</v>
      </c>
      <c r="E191" s="315">
        <f t="shared" si="83"/>
        <v>31</v>
      </c>
      <c r="F191" s="104">
        <f t="shared" si="67"/>
        <v>18</v>
      </c>
      <c r="G191" s="104" t="str">
        <f t="shared" si="68"/>
        <v>Gatta</v>
      </c>
      <c r="H191" s="104" t="str">
        <f t="shared" si="69"/>
        <v>Asif</v>
      </c>
      <c r="I191" s="105" t="s">
        <v>254</v>
      </c>
      <c r="J191" s="106">
        <v>618.0</v>
      </c>
      <c r="K191" s="106">
        <v>63036.0</v>
      </c>
      <c r="L191" s="19" t="s">
        <v>13</v>
      </c>
      <c r="M191" s="19">
        <v>50.0</v>
      </c>
      <c r="N191" s="19">
        <v>6560.0</v>
      </c>
      <c r="O191" s="107">
        <v>7000.0</v>
      </c>
      <c r="P191" s="107">
        <v>1500.0</v>
      </c>
      <c r="Q191" s="107">
        <v>3000.0</v>
      </c>
      <c r="R191" s="241"/>
      <c r="S191" s="109"/>
      <c r="T191" s="109"/>
      <c r="U191" s="109"/>
      <c r="V191" s="110">
        <v>1600.0</v>
      </c>
      <c r="W191" s="110">
        <v>4000.0</v>
      </c>
      <c r="X191" s="109"/>
      <c r="Y191" s="110" t="s">
        <v>980</v>
      </c>
      <c r="Z191" s="110">
        <v>1200.0</v>
      </c>
      <c r="AA191" s="110">
        <v>1200.0</v>
      </c>
      <c r="AB191" s="110" t="s">
        <v>981</v>
      </c>
      <c r="AC191" s="110">
        <v>1000.0</v>
      </c>
      <c r="AD191" s="109"/>
      <c r="AE191" s="109"/>
      <c r="AF191" s="110" t="s">
        <v>323</v>
      </c>
      <c r="AG191" s="110">
        <v>500.0</v>
      </c>
      <c r="AH191" s="197" t="s">
        <v>982</v>
      </c>
      <c r="AI191" s="197">
        <v>10000.0</v>
      </c>
      <c r="AJ191" s="113"/>
      <c r="AK191" s="133"/>
      <c r="AL191" s="133"/>
      <c r="AM191" s="113"/>
      <c r="AN191" s="109"/>
      <c r="AO191" s="109"/>
      <c r="AP191" s="113"/>
      <c r="AQ191" s="133"/>
      <c r="AR191" s="133"/>
      <c r="AS191" s="113"/>
      <c r="AT191" s="234"/>
      <c r="AU191" s="234"/>
      <c r="AV191" s="234"/>
      <c r="AW191" s="234"/>
      <c r="AX191" s="234"/>
      <c r="AY191" s="188"/>
      <c r="AZ191" s="188"/>
      <c r="BA191" s="188"/>
      <c r="BB191" s="188"/>
      <c r="BC191" s="188"/>
      <c r="BD191" s="188"/>
      <c r="BE191" s="188"/>
      <c r="BF191" s="180"/>
      <c r="BG191" s="181"/>
      <c r="BH191" s="181"/>
      <c r="BI191" s="120">
        <v>21000.0</v>
      </c>
      <c r="BJ191" s="186">
        <f>Q191+R191+T191+V191+W191+Z191+AC191+AE191+AG191+AI191+AL191+AO191+AR191+BI191+U191+X191</f>
        <v>42300</v>
      </c>
      <c r="BK191" s="122">
        <v>30000.0</v>
      </c>
      <c r="BL191" s="235"/>
      <c r="BM191" s="124">
        <f t="shared" si="6"/>
        <v>135000</v>
      </c>
      <c r="BN191" s="125" t="s">
        <v>59</v>
      </c>
      <c r="BO191" s="126">
        <f t="shared" si="46"/>
        <v>30000</v>
      </c>
      <c r="BP191" s="110">
        <v>33500.0</v>
      </c>
      <c r="BQ191" s="127">
        <f t="shared" si="88"/>
        <v>29000</v>
      </c>
      <c r="BR191" s="125" t="s">
        <v>47</v>
      </c>
      <c r="BS191" s="126">
        <f t="shared" si="60"/>
        <v>63500</v>
      </c>
      <c r="BT191" s="128">
        <f t="shared" si="79"/>
        <v>24000</v>
      </c>
      <c r="BU191" s="125" t="s">
        <v>59</v>
      </c>
      <c r="BV191" s="129">
        <f t="shared" si="11"/>
        <v>63500</v>
      </c>
      <c r="BW191" s="240">
        <v>35000.0</v>
      </c>
      <c r="BX191" s="282">
        <f t="shared" si="12"/>
        <v>0</v>
      </c>
      <c r="BY191" s="282">
        <f t="shared" si="89"/>
        <v>0</v>
      </c>
      <c r="BZ191" s="282" t="str">
        <f t="shared" si="85"/>
        <v/>
      </c>
      <c r="CA191" s="284" t="str">
        <f t="shared" si="15"/>
        <v/>
      </c>
      <c r="CB191" s="109"/>
      <c r="CC191" s="109"/>
      <c r="CD191" s="109"/>
      <c r="CE191" s="109"/>
      <c r="CF191" s="133">
        <f t="shared" si="39"/>
        <v>98500</v>
      </c>
      <c r="CG191" s="133">
        <f t="shared" si="84"/>
        <v>56200</v>
      </c>
      <c r="CH191" s="119">
        <f t="shared" si="66"/>
        <v>26200</v>
      </c>
      <c r="CI191" s="109"/>
      <c r="CJ191" s="109"/>
      <c r="CK191" s="109"/>
      <c r="CL191" s="183"/>
      <c r="CM191" s="182"/>
      <c r="CN191" s="285">
        <f t="shared" si="19"/>
        <v>188000</v>
      </c>
      <c r="CO191" s="135">
        <f t="shared" si="20"/>
        <v>119396</v>
      </c>
      <c r="CP191" s="286">
        <f t="shared" si="21"/>
        <v>68604</v>
      </c>
      <c r="CQ191" s="137">
        <v>43742.0</v>
      </c>
      <c r="CR191" s="325" t="s">
        <v>260</v>
      </c>
      <c r="CS191" s="325">
        <v>31.0</v>
      </c>
      <c r="CT191" s="301" t="s">
        <v>91</v>
      </c>
      <c r="CU191" s="291" t="s">
        <v>977</v>
      </c>
      <c r="CV191" s="302"/>
      <c r="CW191" s="302"/>
      <c r="CX191" s="302"/>
      <c r="CY191" s="302"/>
      <c r="CZ191" s="302"/>
      <c r="DA191" s="301">
        <v>135000.0</v>
      </c>
      <c r="DB191" s="301" t="s">
        <v>978</v>
      </c>
      <c r="DC191" s="301">
        <v>135000.0</v>
      </c>
      <c r="DD191" s="226"/>
      <c r="DE191" s="226"/>
      <c r="DF191" s="302"/>
      <c r="DG191" s="226"/>
      <c r="DH191" s="226"/>
      <c r="DI191" s="226"/>
      <c r="DJ191" s="226"/>
      <c r="DK191" s="302"/>
      <c r="DL191" s="302"/>
      <c r="DM191" s="302"/>
      <c r="DN191" s="302"/>
      <c r="DO191" s="141">
        <f t="shared" si="58"/>
        <v>0</v>
      </c>
      <c r="DP191" s="325" t="s">
        <v>635</v>
      </c>
      <c r="DQ191" s="251">
        <v>43742.0</v>
      </c>
      <c r="DR191" s="178">
        <v>5.0</v>
      </c>
      <c r="DS191" s="251"/>
      <c r="DT191" s="178" t="s">
        <v>283</v>
      </c>
      <c r="DU191" s="178" t="s">
        <v>396</v>
      </c>
      <c r="DV191" s="251"/>
      <c r="DW191" s="251"/>
      <c r="DX191" s="251"/>
      <c r="DY191" s="251"/>
      <c r="DZ191" s="251"/>
      <c r="EA191" s="178">
        <v>33500.0</v>
      </c>
      <c r="EB191" s="178">
        <v>29000.0</v>
      </c>
      <c r="EC191" s="251"/>
      <c r="ED191" s="251"/>
      <c r="EE191" s="228"/>
      <c r="EF191" s="228"/>
      <c r="EG191" s="228"/>
      <c r="EH191" s="228"/>
      <c r="EI191" s="228"/>
      <c r="EJ191" s="228"/>
      <c r="EK191" s="228"/>
      <c r="EL191" s="163">
        <v>0.0</v>
      </c>
      <c r="EM191" s="228"/>
      <c r="EN191" s="228"/>
      <c r="EO191" s="257">
        <f t="shared" si="86"/>
        <v>-4500</v>
      </c>
      <c r="EP191" s="228"/>
      <c r="EQ191" s="309">
        <v>43749.0</v>
      </c>
      <c r="ER191" s="161" t="s">
        <v>933</v>
      </c>
      <c r="ES191" s="161">
        <v>18.0</v>
      </c>
      <c r="ET191" s="161" t="s">
        <v>265</v>
      </c>
      <c r="EU191" s="161" t="s">
        <v>315</v>
      </c>
      <c r="EV191" s="303"/>
      <c r="EW191" s="303"/>
      <c r="EX191" s="303"/>
      <c r="EY191" s="303"/>
      <c r="EZ191" s="192"/>
      <c r="FA191" s="161">
        <v>24000.0</v>
      </c>
      <c r="FB191" s="303"/>
      <c r="FC191" s="303"/>
      <c r="FD191" s="303"/>
      <c r="FE191" s="192"/>
      <c r="FF191" s="303"/>
      <c r="FG191" s="192"/>
      <c r="FH191" s="192"/>
      <c r="FI191" s="192"/>
      <c r="FJ191" s="192"/>
      <c r="FK191" s="192"/>
      <c r="FL191" s="192"/>
      <c r="FM191" s="192"/>
      <c r="FN191" s="192"/>
      <c r="FO191" s="303"/>
      <c r="FP191" s="303"/>
      <c r="FQ191" s="303"/>
      <c r="FR191" s="303"/>
    </row>
    <row r="192">
      <c r="A192" s="324" t="s">
        <v>39</v>
      </c>
      <c r="B192" s="317">
        <v>43742.0</v>
      </c>
      <c r="C192" s="319">
        <v>43753.0</v>
      </c>
      <c r="D192" s="318" t="s">
        <v>57</v>
      </c>
      <c r="E192" s="315">
        <f t="shared" si="83"/>
        <v>27</v>
      </c>
      <c r="F192" s="104">
        <f t="shared" si="67"/>
        <v>10.5</v>
      </c>
      <c r="G192" s="104" t="str">
        <f t="shared" si="68"/>
        <v>WC</v>
      </c>
      <c r="H192" s="104" t="str">
        <f t="shared" si="69"/>
        <v/>
      </c>
      <c r="I192" s="105" t="s">
        <v>254</v>
      </c>
      <c r="J192" s="106">
        <v>607.0</v>
      </c>
      <c r="K192" s="106">
        <v>62530.0</v>
      </c>
      <c r="L192" s="19" t="s">
        <v>13</v>
      </c>
      <c r="M192" s="19">
        <v>50.0</v>
      </c>
      <c r="N192" s="19">
        <v>6560.0</v>
      </c>
      <c r="O192" s="107">
        <v>7000.0</v>
      </c>
      <c r="P192" s="107">
        <v>1500.0</v>
      </c>
      <c r="Q192" s="107">
        <v>2000.0</v>
      </c>
      <c r="R192" s="241"/>
      <c r="S192" s="109"/>
      <c r="T192" s="109"/>
      <c r="U192" s="109"/>
      <c r="V192" s="110">
        <v>1950.0</v>
      </c>
      <c r="W192" s="110">
        <v>6000.0</v>
      </c>
      <c r="X192" s="110">
        <v>500.0</v>
      </c>
      <c r="Y192" s="110" t="s">
        <v>342</v>
      </c>
      <c r="Z192" s="110">
        <v>500.0</v>
      </c>
      <c r="AA192" s="110">
        <v>500.0</v>
      </c>
      <c r="AB192" s="109"/>
      <c r="AC192" s="109"/>
      <c r="AD192" s="110" t="s">
        <v>323</v>
      </c>
      <c r="AE192" s="110">
        <v>500.0</v>
      </c>
      <c r="AF192" s="109"/>
      <c r="AG192" s="109"/>
      <c r="AH192" s="197" t="s">
        <v>776</v>
      </c>
      <c r="AI192" s="197">
        <v>13000.0</v>
      </c>
      <c r="AJ192" s="113"/>
      <c r="AK192" s="133"/>
      <c r="AL192" s="133"/>
      <c r="AM192" s="113"/>
      <c r="AN192" s="109"/>
      <c r="AO192" s="109"/>
      <c r="AP192" s="113"/>
      <c r="AQ192" s="133"/>
      <c r="AR192" s="133"/>
      <c r="AS192" s="113"/>
      <c r="AT192" s="234"/>
      <c r="AU192" s="234"/>
      <c r="AV192" s="234"/>
      <c r="AW192" s="234"/>
      <c r="AX192" s="234"/>
      <c r="AY192" s="188"/>
      <c r="AZ192" s="188"/>
      <c r="BA192" s="188"/>
      <c r="BB192" s="188"/>
      <c r="BC192" s="188"/>
      <c r="BD192" s="188"/>
      <c r="BE192" s="188"/>
      <c r="BF192" s="180"/>
      <c r="BG192" s="181"/>
      <c r="BH192" s="181"/>
      <c r="BI192" s="120">
        <v>23000.0</v>
      </c>
      <c r="BJ192" s="121">
        <f t="shared" ref="BJ192:BJ193" si="91">Q192+R192+T192+V192+W192+Z192+AC192+AE192+AG192+AI192+AL192+AO192+AR192+BI192+X192+U192+S192</f>
        <v>47450</v>
      </c>
      <c r="BK192" s="122">
        <v>30000.0</v>
      </c>
      <c r="BL192" s="235"/>
      <c r="BM192" s="124">
        <f t="shared" si="6"/>
        <v>137000</v>
      </c>
      <c r="BN192" s="125"/>
      <c r="BO192" s="126">
        <f t="shared" si="46"/>
        <v>30000</v>
      </c>
      <c r="BP192" s="109"/>
      <c r="BQ192" s="337" t="str">
        <f t="shared" si="88"/>
        <v/>
      </c>
      <c r="BR192" s="125"/>
      <c r="BS192" s="126">
        <f t="shared" si="60"/>
        <v>30000</v>
      </c>
      <c r="BT192" s="128">
        <f t="shared" si="79"/>
        <v>23000</v>
      </c>
      <c r="BU192" s="125" t="s">
        <v>47</v>
      </c>
      <c r="BV192" s="129">
        <f t="shared" si="11"/>
        <v>53000</v>
      </c>
      <c r="BW192" s="235"/>
      <c r="BX192" s="282">
        <f t="shared" si="12"/>
        <v>0</v>
      </c>
      <c r="BY192" s="282">
        <f t="shared" si="89"/>
        <v>0</v>
      </c>
      <c r="BZ192" s="282" t="str">
        <f t="shared" si="85"/>
        <v/>
      </c>
      <c r="CA192" s="284" t="str">
        <f t="shared" si="15"/>
        <v/>
      </c>
      <c r="CB192" s="110" t="s">
        <v>567</v>
      </c>
      <c r="CC192" s="110">
        <v>30000.0</v>
      </c>
      <c r="CD192" s="109"/>
      <c r="CE192" s="109"/>
      <c r="CF192" s="133">
        <f t="shared" si="39"/>
        <v>83000</v>
      </c>
      <c r="CG192" s="133">
        <f t="shared" si="84"/>
        <v>35550</v>
      </c>
      <c r="CH192" s="119">
        <f t="shared" si="66"/>
        <v>5550</v>
      </c>
      <c r="CI192" s="109"/>
      <c r="CJ192" s="109"/>
      <c r="CK192" s="109"/>
      <c r="CL192" s="183"/>
      <c r="CM192" s="182"/>
      <c r="CN192" s="285">
        <f t="shared" si="19"/>
        <v>160000</v>
      </c>
      <c r="CO192" s="135">
        <f t="shared" si="20"/>
        <v>125040</v>
      </c>
      <c r="CP192" s="286">
        <f t="shared" si="21"/>
        <v>34960</v>
      </c>
      <c r="CQ192" s="137">
        <v>43742.0</v>
      </c>
      <c r="CR192" s="325" t="s">
        <v>260</v>
      </c>
      <c r="CS192" s="325">
        <v>27.0</v>
      </c>
      <c r="CT192" s="301" t="s">
        <v>57</v>
      </c>
      <c r="CU192" s="291" t="s">
        <v>435</v>
      </c>
      <c r="CV192" s="302"/>
      <c r="CW192" s="302"/>
      <c r="CX192" s="302"/>
      <c r="CY192" s="302"/>
      <c r="CZ192" s="302"/>
      <c r="DA192" s="301">
        <v>139500.0</v>
      </c>
      <c r="DB192" s="302"/>
      <c r="DC192" s="301">
        <v>137000.0</v>
      </c>
      <c r="DD192" s="226"/>
      <c r="DE192" s="140">
        <v>2500.0</v>
      </c>
      <c r="DF192" s="302"/>
      <c r="DG192" s="226"/>
      <c r="DH192" s="226"/>
      <c r="DI192" s="226"/>
      <c r="DJ192" s="226"/>
      <c r="DK192" s="302"/>
      <c r="DL192" s="302"/>
      <c r="DM192" s="302"/>
      <c r="DN192" s="302"/>
      <c r="DO192" s="141">
        <f t="shared" si="58"/>
        <v>0</v>
      </c>
      <c r="DP192" s="343">
        <v>43687.0</v>
      </c>
      <c r="DQ192" s="251"/>
      <c r="DR192" s="251"/>
      <c r="DS192" s="251"/>
      <c r="DT192" s="251"/>
      <c r="DU192" s="251"/>
      <c r="DV192" s="251"/>
      <c r="DW192" s="251"/>
      <c r="DX192" s="251"/>
      <c r="DY192" s="251"/>
      <c r="DZ192" s="251"/>
      <c r="EA192" s="251"/>
      <c r="EB192" s="251"/>
      <c r="EC192" s="251"/>
      <c r="ED192" s="251"/>
      <c r="EE192" s="251"/>
      <c r="EF192" s="251"/>
      <c r="EG192" s="251"/>
      <c r="EH192" s="251"/>
      <c r="EI192" s="251"/>
      <c r="EJ192" s="251"/>
      <c r="EK192" s="251"/>
      <c r="EL192" s="251"/>
      <c r="EM192" s="251"/>
      <c r="EN192" s="251"/>
      <c r="EO192" s="257">
        <f t="shared" si="86"/>
        <v>0</v>
      </c>
      <c r="EP192" s="251"/>
      <c r="EQ192" s="309">
        <v>43753.0</v>
      </c>
      <c r="ER192" s="161" t="s">
        <v>770</v>
      </c>
      <c r="ES192" s="161">
        <v>10.5</v>
      </c>
      <c r="ET192" s="161" t="s">
        <v>265</v>
      </c>
      <c r="EU192" s="192"/>
      <c r="EV192" s="303"/>
      <c r="EW192" s="303"/>
      <c r="EX192" s="303"/>
      <c r="EY192" s="303"/>
      <c r="EZ192" s="192"/>
      <c r="FA192" s="161">
        <v>23000.0</v>
      </c>
      <c r="FB192" s="303"/>
      <c r="FC192" s="303"/>
      <c r="FD192" s="303"/>
      <c r="FE192" s="192"/>
      <c r="FF192" s="303"/>
      <c r="FG192" s="192"/>
      <c r="FH192" s="192"/>
      <c r="FI192" s="192"/>
      <c r="FJ192" s="192"/>
      <c r="FK192" s="192"/>
      <c r="FL192" s="192"/>
      <c r="FM192" s="192"/>
      <c r="FN192" s="192"/>
      <c r="FO192" s="303"/>
      <c r="FP192" s="303"/>
      <c r="FQ192" s="303"/>
      <c r="FR192" s="303"/>
    </row>
    <row r="193">
      <c r="A193" s="324" t="s">
        <v>316</v>
      </c>
      <c r="B193" s="317">
        <v>43742.0</v>
      </c>
      <c r="C193" s="319">
        <v>43750.0</v>
      </c>
      <c r="D193" s="318" t="s">
        <v>57</v>
      </c>
      <c r="E193" s="315">
        <f t="shared" si="83"/>
        <v>27</v>
      </c>
      <c r="F193" s="104">
        <f t="shared" si="67"/>
        <v>6</v>
      </c>
      <c r="G193" s="104" t="str">
        <f t="shared" si="68"/>
        <v>Fan </v>
      </c>
      <c r="H193" s="104" t="str">
        <f t="shared" si="69"/>
        <v/>
      </c>
      <c r="I193" s="105" t="s">
        <v>254</v>
      </c>
      <c r="J193" s="106">
        <v>636.0</v>
      </c>
      <c r="K193" s="106">
        <v>65508.0</v>
      </c>
      <c r="L193" s="104"/>
      <c r="M193" s="104"/>
      <c r="N193" s="104"/>
      <c r="O193" s="107">
        <v>7000.0</v>
      </c>
      <c r="P193" s="107">
        <v>1500.0</v>
      </c>
      <c r="Q193" s="107">
        <v>3000.0</v>
      </c>
      <c r="R193" s="241"/>
      <c r="S193" s="109"/>
      <c r="T193" s="109"/>
      <c r="U193" s="109"/>
      <c r="V193" s="109"/>
      <c r="W193" s="110">
        <v>6300.0</v>
      </c>
      <c r="X193" s="110">
        <v>500.0</v>
      </c>
      <c r="Y193" s="110" t="s">
        <v>342</v>
      </c>
      <c r="Z193" s="110">
        <v>500.0</v>
      </c>
      <c r="AA193" s="110">
        <v>500.0</v>
      </c>
      <c r="AB193" s="109"/>
      <c r="AC193" s="109"/>
      <c r="AD193" s="110" t="s">
        <v>323</v>
      </c>
      <c r="AE193" s="110">
        <v>500.0</v>
      </c>
      <c r="AF193" s="110" t="s">
        <v>983</v>
      </c>
      <c r="AG193" s="110">
        <v>5700.0</v>
      </c>
      <c r="AH193" s="133"/>
      <c r="AI193" s="133"/>
      <c r="AJ193" s="113"/>
      <c r="AK193" s="133"/>
      <c r="AL193" s="133"/>
      <c r="AM193" s="113"/>
      <c r="AN193" s="110" t="s">
        <v>984</v>
      </c>
      <c r="AO193" s="110">
        <v>370.0</v>
      </c>
      <c r="AP193" s="113"/>
      <c r="AQ193" s="133"/>
      <c r="AR193" s="133"/>
      <c r="AS193" s="113"/>
      <c r="AT193" s="234"/>
      <c r="AU193" s="234"/>
      <c r="AV193" s="234"/>
      <c r="AW193" s="234"/>
      <c r="AX193" s="234"/>
      <c r="AY193" s="188"/>
      <c r="AZ193" s="188"/>
      <c r="BA193" s="188"/>
      <c r="BB193" s="188"/>
      <c r="BC193" s="188"/>
      <c r="BD193" s="188"/>
      <c r="BE193" s="188"/>
      <c r="BF193" s="180"/>
      <c r="BG193" s="181"/>
      <c r="BH193" s="181"/>
      <c r="BI193" s="120">
        <v>20500.0</v>
      </c>
      <c r="BJ193" s="121">
        <f t="shared" si="91"/>
        <v>37370</v>
      </c>
      <c r="BK193" s="122">
        <v>30000.0</v>
      </c>
      <c r="BL193" s="235"/>
      <c r="BM193" s="124">
        <f t="shared" si="6"/>
        <v>137000</v>
      </c>
      <c r="BN193" s="125"/>
      <c r="BO193" s="126">
        <f t="shared" si="46"/>
        <v>30000</v>
      </c>
      <c r="BP193" s="109"/>
      <c r="BQ193" s="337" t="str">
        <f t="shared" si="88"/>
        <v/>
      </c>
      <c r="BR193" s="125"/>
      <c r="BS193" s="126">
        <f t="shared" si="60"/>
        <v>30000</v>
      </c>
      <c r="BT193" s="128">
        <f t="shared" si="79"/>
        <v>28000</v>
      </c>
      <c r="BU193" s="125" t="s">
        <v>47</v>
      </c>
      <c r="BV193" s="129">
        <f t="shared" si="11"/>
        <v>58000</v>
      </c>
      <c r="BW193" s="240">
        <v>20000.0</v>
      </c>
      <c r="BX193" s="282">
        <f t="shared" si="12"/>
        <v>0</v>
      </c>
      <c r="BY193" s="282">
        <f t="shared" si="89"/>
        <v>0</v>
      </c>
      <c r="BZ193" s="282" t="str">
        <f t="shared" si="85"/>
        <v/>
      </c>
      <c r="CA193" s="284" t="str">
        <f t="shared" si="15"/>
        <v/>
      </c>
      <c r="CB193" s="109"/>
      <c r="CC193" s="109"/>
      <c r="CD193" s="109"/>
      <c r="CE193" s="109"/>
      <c r="CF193" s="133">
        <f t="shared" si="39"/>
        <v>78000</v>
      </c>
      <c r="CG193" s="133">
        <f t="shared" si="84"/>
        <v>40630</v>
      </c>
      <c r="CH193" s="119">
        <f t="shared" si="66"/>
        <v>10630</v>
      </c>
      <c r="CI193" s="109"/>
      <c r="CJ193" s="109"/>
      <c r="CK193" s="109"/>
      <c r="CL193" s="183"/>
      <c r="CM193" s="182"/>
      <c r="CN193" s="285">
        <f t="shared" si="19"/>
        <v>165000</v>
      </c>
      <c r="CO193" s="135">
        <f t="shared" si="20"/>
        <v>111378</v>
      </c>
      <c r="CP193" s="286">
        <f t="shared" si="21"/>
        <v>53622</v>
      </c>
      <c r="CQ193" s="137">
        <v>43742.0</v>
      </c>
      <c r="CR193" s="325" t="s">
        <v>260</v>
      </c>
      <c r="CS193" s="325">
        <v>27.0</v>
      </c>
      <c r="CT193" s="301" t="s">
        <v>57</v>
      </c>
      <c r="CU193" s="291" t="s">
        <v>435</v>
      </c>
      <c r="CV193" s="302"/>
      <c r="CW193" s="302"/>
      <c r="CX193" s="302"/>
      <c r="CY193" s="302"/>
      <c r="CZ193" s="302"/>
      <c r="DA193" s="301">
        <v>139500.0</v>
      </c>
      <c r="DB193" s="302"/>
      <c r="DC193" s="301">
        <v>137000.0</v>
      </c>
      <c r="DD193" s="226"/>
      <c r="DE193" s="140">
        <v>2500.0</v>
      </c>
      <c r="DF193" s="302"/>
      <c r="DG193" s="226"/>
      <c r="DH193" s="226"/>
      <c r="DI193" s="226"/>
      <c r="DJ193" s="226"/>
      <c r="DK193" s="302"/>
      <c r="DL193" s="302"/>
      <c r="DM193" s="302"/>
      <c r="DN193" s="302"/>
      <c r="DO193" s="141">
        <f t="shared" si="58"/>
        <v>0</v>
      </c>
      <c r="DP193" s="343">
        <v>43687.0</v>
      </c>
      <c r="DQ193" s="251"/>
      <c r="DR193" s="251"/>
      <c r="DS193" s="251"/>
      <c r="DT193" s="251"/>
      <c r="DU193" s="251"/>
      <c r="DV193" s="251"/>
      <c r="DW193" s="251"/>
      <c r="DX193" s="251"/>
      <c r="DY193" s="251"/>
      <c r="DZ193" s="251"/>
      <c r="EA193" s="251"/>
      <c r="EB193" s="251"/>
      <c r="EC193" s="251"/>
      <c r="ED193" s="251"/>
      <c r="EE193" s="251"/>
      <c r="EF193" s="251"/>
      <c r="EG193" s="251"/>
      <c r="EH193" s="251"/>
      <c r="EI193" s="251"/>
      <c r="EJ193" s="251"/>
      <c r="EK193" s="251"/>
      <c r="EL193" s="251"/>
      <c r="EM193" s="251"/>
      <c r="EN193" s="251"/>
      <c r="EO193" s="257">
        <f t="shared" si="86"/>
        <v>0</v>
      </c>
      <c r="EP193" s="251"/>
      <c r="EQ193" s="309">
        <v>43750.0</v>
      </c>
      <c r="ER193" s="161" t="s">
        <v>985</v>
      </c>
      <c r="ES193" s="161">
        <v>6.0</v>
      </c>
      <c r="ET193" s="161" t="s">
        <v>265</v>
      </c>
      <c r="EU193" s="192"/>
      <c r="EV193" s="303"/>
      <c r="EW193" s="303"/>
      <c r="EX193" s="303"/>
      <c r="EY193" s="303"/>
      <c r="EZ193" s="192"/>
      <c r="FA193" s="161">
        <v>28000.0</v>
      </c>
      <c r="FB193" s="303"/>
      <c r="FC193" s="303"/>
      <c r="FD193" s="303"/>
      <c r="FE193" s="192"/>
      <c r="FF193" s="303"/>
      <c r="FG193" s="192"/>
      <c r="FH193" s="192"/>
      <c r="FI193" s="192"/>
      <c r="FJ193" s="192"/>
      <c r="FK193" s="192"/>
      <c r="FL193" s="192"/>
      <c r="FM193" s="192"/>
      <c r="FN193" s="192"/>
      <c r="FO193" s="303"/>
      <c r="FP193" s="303"/>
      <c r="FQ193" s="303"/>
      <c r="FR193" s="303"/>
    </row>
    <row r="194">
      <c r="A194" s="324" t="s">
        <v>38</v>
      </c>
      <c r="B194" s="317">
        <v>43742.0</v>
      </c>
      <c r="C194" s="319">
        <v>43749.0</v>
      </c>
      <c r="D194" s="318" t="s">
        <v>57</v>
      </c>
      <c r="E194" s="315">
        <f t="shared" si="83"/>
        <v>30</v>
      </c>
      <c r="F194" s="104">
        <f t="shared" si="67"/>
        <v>8</v>
      </c>
      <c r="G194" s="104" t="str">
        <f t="shared" si="68"/>
        <v>Cloth</v>
      </c>
      <c r="H194" s="104" t="str">
        <f t="shared" si="69"/>
        <v/>
      </c>
      <c r="I194" s="105" t="s">
        <v>254</v>
      </c>
      <c r="J194" s="106">
        <v>578.0</v>
      </c>
      <c r="K194" s="106">
        <v>59544.0</v>
      </c>
      <c r="L194" s="19" t="s">
        <v>13</v>
      </c>
      <c r="M194" s="19">
        <v>50.0</v>
      </c>
      <c r="N194" s="19">
        <v>6560.0</v>
      </c>
      <c r="O194" s="107">
        <v>7000.0</v>
      </c>
      <c r="P194" s="107">
        <v>1500.0</v>
      </c>
      <c r="Q194" s="107">
        <v>3000.0</v>
      </c>
      <c r="R194" s="241"/>
      <c r="S194" s="109"/>
      <c r="T194" s="109"/>
      <c r="U194" s="109"/>
      <c r="V194" s="110">
        <v>1000.0</v>
      </c>
      <c r="W194" s="110">
        <v>6000.0</v>
      </c>
      <c r="X194" s="109"/>
      <c r="Y194" s="110" t="s">
        <v>342</v>
      </c>
      <c r="Z194" s="110">
        <v>500.0</v>
      </c>
      <c r="AA194" s="110">
        <v>500.0</v>
      </c>
      <c r="AB194" s="110" t="s">
        <v>986</v>
      </c>
      <c r="AC194" s="110">
        <v>60000.0</v>
      </c>
      <c r="AD194" s="110" t="s">
        <v>323</v>
      </c>
      <c r="AE194" s="110">
        <v>500.0</v>
      </c>
      <c r="AF194" s="109"/>
      <c r="AG194" s="109"/>
      <c r="AH194" s="133"/>
      <c r="AI194" s="133"/>
      <c r="AJ194" s="113"/>
      <c r="AK194" s="133"/>
      <c r="AL194" s="133"/>
      <c r="AM194" s="113"/>
      <c r="AN194" s="109"/>
      <c r="AO194" s="109"/>
      <c r="AP194" s="113"/>
      <c r="AQ194" s="133"/>
      <c r="AR194" s="133"/>
      <c r="AS194" s="113"/>
      <c r="AT194" s="234"/>
      <c r="AU194" s="234"/>
      <c r="AV194" s="234"/>
      <c r="AW194" s="234"/>
      <c r="AX194" s="234"/>
      <c r="AY194" s="188"/>
      <c r="AZ194" s="188"/>
      <c r="BA194" s="188"/>
      <c r="BB194" s="188"/>
      <c r="BC194" s="188"/>
      <c r="BD194" s="188"/>
      <c r="BE194" s="188"/>
      <c r="BF194" s="180"/>
      <c r="BG194" s="181"/>
      <c r="BH194" s="181"/>
      <c r="BI194" s="120">
        <v>19000.0</v>
      </c>
      <c r="BJ194" s="186">
        <f>Q194+R194+T194+V194+W194+Z194+AC194+AE194+AG194+AI194+AL194+AO194+AR194+BI194+U194+X194</f>
        <v>90000</v>
      </c>
      <c r="BK194" s="122">
        <v>30000.0</v>
      </c>
      <c r="BL194" s="240">
        <v>156000.0</v>
      </c>
      <c r="BM194" s="124">
        <f t="shared" si="6"/>
        <v>145000</v>
      </c>
      <c r="BN194" s="125" t="s">
        <v>47</v>
      </c>
      <c r="BO194" s="126">
        <f t="shared" si="46"/>
        <v>186000</v>
      </c>
      <c r="BP194" s="109"/>
      <c r="BQ194" s="337" t="str">
        <f t="shared" si="88"/>
        <v/>
      </c>
      <c r="BR194" s="125"/>
      <c r="BS194" s="126">
        <f t="shared" si="60"/>
        <v>186000</v>
      </c>
      <c r="BT194" s="128">
        <f t="shared" si="79"/>
        <v>21000</v>
      </c>
      <c r="BU194" s="125" t="s">
        <v>59</v>
      </c>
      <c r="BV194" s="129">
        <f t="shared" si="11"/>
        <v>186000</v>
      </c>
      <c r="BW194" s="235"/>
      <c r="BX194" s="282">
        <f t="shared" si="12"/>
        <v>0</v>
      </c>
      <c r="BY194" s="282">
        <f t="shared" si="89"/>
        <v>0</v>
      </c>
      <c r="BZ194" s="282" t="str">
        <f t="shared" si="85"/>
        <v/>
      </c>
      <c r="CA194" s="284" t="str">
        <f t="shared" si="15"/>
        <v/>
      </c>
      <c r="CB194" s="109"/>
      <c r="CC194" s="109"/>
      <c r="CD194" s="109"/>
      <c r="CE194" s="109"/>
      <c r="CF194" s="133">
        <f t="shared" si="39"/>
        <v>186000</v>
      </c>
      <c r="CG194" s="133">
        <f t="shared" si="84"/>
        <v>96000</v>
      </c>
      <c r="CH194" s="119">
        <f t="shared" si="66"/>
        <v>66000</v>
      </c>
      <c r="CI194" s="109"/>
      <c r="CJ194" s="109"/>
      <c r="CK194" s="109"/>
      <c r="CL194" s="183"/>
      <c r="CM194" s="182"/>
      <c r="CN194" s="285">
        <f t="shared" si="19"/>
        <v>166000</v>
      </c>
      <c r="CO194" s="135">
        <f t="shared" si="20"/>
        <v>104604</v>
      </c>
      <c r="CP194" s="286">
        <f t="shared" si="21"/>
        <v>61396</v>
      </c>
      <c r="CQ194" s="137">
        <v>43742.0</v>
      </c>
      <c r="CR194" s="325" t="s">
        <v>260</v>
      </c>
      <c r="CS194" s="325">
        <v>30.0</v>
      </c>
      <c r="CT194" s="301" t="s">
        <v>57</v>
      </c>
      <c r="CU194" s="291" t="s">
        <v>370</v>
      </c>
      <c r="CV194" s="302"/>
      <c r="CW194" s="302"/>
      <c r="CX194" s="302"/>
      <c r="CY194" s="302"/>
      <c r="CZ194" s="302"/>
      <c r="DA194" s="301">
        <v>156000.0</v>
      </c>
      <c r="DB194" s="302"/>
      <c r="DC194" s="301">
        <v>145000.0</v>
      </c>
      <c r="DD194" s="226"/>
      <c r="DE194" s="140">
        <v>11000.0</v>
      </c>
      <c r="DF194" s="302"/>
      <c r="DG194" s="226"/>
      <c r="DH194" s="226"/>
      <c r="DI194" s="226"/>
      <c r="DJ194" s="226"/>
      <c r="DK194" s="302"/>
      <c r="DL194" s="302"/>
      <c r="DM194" s="302"/>
      <c r="DN194" s="302"/>
      <c r="DO194" s="141">
        <f t="shared" si="58"/>
        <v>0</v>
      </c>
      <c r="DP194" s="325" t="s">
        <v>904</v>
      </c>
      <c r="DQ194" s="251"/>
      <c r="DR194" s="251"/>
      <c r="DS194" s="251"/>
      <c r="DT194" s="251"/>
      <c r="DU194" s="251"/>
      <c r="DV194" s="251"/>
      <c r="DW194" s="251"/>
      <c r="DX194" s="251"/>
      <c r="DY194" s="251"/>
      <c r="DZ194" s="251"/>
      <c r="EA194" s="251"/>
      <c r="EB194" s="251"/>
      <c r="EC194" s="251"/>
      <c r="ED194" s="251"/>
      <c r="EE194" s="251"/>
      <c r="EF194" s="251"/>
      <c r="EG194" s="251"/>
      <c r="EH194" s="251"/>
      <c r="EI194" s="251"/>
      <c r="EJ194" s="251"/>
      <c r="EK194" s="251"/>
      <c r="EL194" s="251"/>
      <c r="EM194" s="251"/>
      <c r="EN194" s="251"/>
      <c r="EO194" s="257">
        <f t="shared" si="86"/>
        <v>0</v>
      </c>
      <c r="EP194" s="251"/>
      <c r="EQ194" s="309">
        <v>43749.0</v>
      </c>
      <c r="ER194" s="161" t="s">
        <v>479</v>
      </c>
      <c r="ES194" s="161">
        <v>8.0</v>
      </c>
      <c r="ET194" s="161" t="s">
        <v>265</v>
      </c>
      <c r="EU194" s="192"/>
      <c r="EV194" s="303"/>
      <c r="EW194" s="303"/>
      <c r="EX194" s="303"/>
      <c r="EY194" s="303"/>
      <c r="EZ194" s="192"/>
      <c r="FA194" s="161">
        <v>21000.0</v>
      </c>
      <c r="FB194" s="303"/>
      <c r="FC194" s="303"/>
      <c r="FD194" s="303"/>
      <c r="FE194" s="192"/>
      <c r="FF194" s="303"/>
      <c r="FG194" s="192"/>
      <c r="FH194" s="192"/>
      <c r="FI194" s="192"/>
      <c r="FJ194" s="192"/>
      <c r="FK194" s="192"/>
      <c r="FL194" s="192"/>
      <c r="FM194" s="192"/>
      <c r="FN194" s="192"/>
      <c r="FO194" s="303"/>
      <c r="FP194" s="303"/>
      <c r="FQ194" s="303"/>
      <c r="FR194" s="303"/>
    </row>
    <row r="195">
      <c r="A195" s="324" t="s">
        <v>37</v>
      </c>
      <c r="B195" s="317">
        <v>43742.0</v>
      </c>
      <c r="C195" s="319">
        <v>43749.0</v>
      </c>
      <c r="D195" s="318" t="s">
        <v>57</v>
      </c>
      <c r="E195" s="315">
        <f t="shared" si="83"/>
        <v>30</v>
      </c>
      <c r="F195" s="104">
        <f t="shared" si="67"/>
        <v>12</v>
      </c>
      <c r="G195" s="104" t="str">
        <f t="shared" si="68"/>
        <v>Milk</v>
      </c>
      <c r="H195" s="104" t="str">
        <f t="shared" si="69"/>
        <v>Asif</v>
      </c>
      <c r="I195" s="105" t="s">
        <v>254</v>
      </c>
      <c r="J195" s="106">
        <v>643.0</v>
      </c>
      <c r="K195" s="106">
        <v>66229.0</v>
      </c>
      <c r="L195" s="19" t="s">
        <v>13</v>
      </c>
      <c r="M195" s="19">
        <v>50.0</v>
      </c>
      <c r="N195" s="19">
        <v>6560.0</v>
      </c>
      <c r="O195" s="107">
        <v>7000.0</v>
      </c>
      <c r="P195" s="107">
        <v>1500.0</v>
      </c>
      <c r="Q195" s="107">
        <v>3000.0</v>
      </c>
      <c r="R195" s="108">
        <v>90000.0</v>
      </c>
      <c r="S195" s="109"/>
      <c r="T195" s="109"/>
      <c r="U195" s="109"/>
      <c r="V195" s="109"/>
      <c r="W195" s="110">
        <v>6000.0</v>
      </c>
      <c r="X195" s="109"/>
      <c r="Y195" s="110" t="s">
        <v>342</v>
      </c>
      <c r="Z195" s="110">
        <v>500.0</v>
      </c>
      <c r="AA195" s="110">
        <v>500.0</v>
      </c>
      <c r="AB195" s="110" t="s">
        <v>39</v>
      </c>
      <c r="AC195" s="110">
        <v>30000.0</v>
      </c>
      <c r="AD195" s="110" t="s">
        <v>323</v>
      </c>
      <c r="AE195" s="110">
        <v>500.0</v>
      </c>
      <c r="AF195" s="110" t="s">
        <v>987</v>
      </c>
      <c r="AG195" s="110">
        <v>1000.0</v>
      </c>
      <c r="AH195" s="197" t="s">
        <v>988</v>
      </c>
      <c r="AI195" s="197">
        <v>14000.0</v>
      </c>
      <c r="AJ195" s="113"/>
      <c r="AK195" s="133"/>
      <c r="AL195" s="133"/>
      <c r="AM195" s="113"/>
      <c r="AN195" s="109"/>
      <c r="AO195" s="109"/>
      <c r="AP195" s="113"/>
      <c r="AQ195" s="133"/>
      <c r="AR195" s="133"/>
      <c r="AS195" s="113"/>
      <c r="AT195" s="234"/>
      <c r="AU195" s="234"/>
      <c r="AV195" s="234"/>
      <c r="AW195" s="234"/>
      <c r="AX195" s="234"/>
      <c r="AY195" s="188"/>
      <c r="AZ195" s="188"/>
      <c r="BA195" s="188"/>
      <c r="BB195" s="188"/>
      <c r="BC195" s="188"/>
      <c r="BD195" s="188"/>
      <c r="BE195" s="188"/>
      <c r="BF195" s="180"/>
      <c r="BG195" s="181"/>
      <c r="BH195" s="181"/>
      <c r="BI195" s="120">
        <v>19000.0</v>
      </c>
      <c r="BJ195" s="121">
        <f>Q195+R195+T195+V195+W195+Z195+AC195+AE195+AG195+AI195+AL195+AO195+AR195+BI195</f>
        <v>164000</v>
      </c>
      <c r="BK195" s="122">
        <v>30000.0</v>
      </c>
      <c r="BL195" s="240">
        <v>156000.0</v>
      </c>
      <c r="BM195" s="124">
        <f t="shared" si="6"/>
        <v>145000</v>
      </c>
      <c r="BN195" s="125" t="s">
        <v>47</v>
      </c>
      <c r="BO195" s="126">
        <f t="shared" si="46"/>
        <v>186000</v>
      </c>
      <c r="BP195" s="109"/>
      <c r="BQ195" s="337" t="str">
        <f t="shared" si="88"/>
        <v/>
      </c>
      <c r="BR195" s="125"/>
      <c r="BS195" s="126">
        <f t="shared" si="60"/>
        <v>186000</v>
      </c>
      <c r="BT195" s="128">
        <f t="shared" si="79"/>
        <v>20000</v>
      </c>
      <c r="BU195" s="125" t="s">
        <v>59</v>
      </c>
      <c r="BV195" s="129">
        <f t="shared" si="11"/>
        <v>186000</v>
      </c>
      <c r="BW195" s="235"/>
      <c r="BX195" s="282">
        <f t="shared" si="12"/>
        <v>0</v>
      </c>
      <c r="BY195" s="282">
        <f t="shared" si="89"/>
        <v>0</v>
      </c>
      <c r="BZ195" s="282" t="str">
        <f t="shared" si="85"/>
        <v/>
      </c>
      <c r="CA195" s="284" t="str">
        <f t="shared" si="15"/>
        <v/>
      </c>
      <c r="CB195" s="110" t="s">
        <v>989</v>
      </c>
      <c r="CC195" s="110">
        <v>60000.0</v>
      </c>
      <c r="CD195" s="109"/>
      <c r="CE195" s="109"/>
      <c r="CF195" s="133">
        <f t="shared" si="39"/>
        <v>246000</v>
      </c>
      <c r="CG195" s="133">
        <f t="shared" si="84"/>
        <v>82000</v>
      </c>
      <c r="CH195" s="119">
        <f t="shared" si="66"/>
        <v>52000</v>
      </c>
      <c r="CI195" s="109"/>
      <c r="CJ195" s="109"/>
      <c r="CK195" s="109"/>
      <c r="CL195" s="183"/>
      <c r="CM195" s="182"/>
      <c r="CN195" s="285">
        <f t="shared" si="19"/>
        <v>165000</v>
      </c>
      <c r="CO195" s="135">
        <f t="shared" si="20"/>
        <v>125289</v>
      </c>
      <c r="CP195" s="286">
        <f t="shared" si="21"/>
        <v>39711</v>
      </c>
      <c r="CQ195" s="137">
        <v>43742.0</v>
      </c>
      <c r="CR195" s="325" t="s">
        <v>260</v>
      </c>
      <c r="CS195" s="325">
        <v>30.0</v>
      </c>
      <c r="CT195" s="301" t="s">
        <v>57</v>
      </c>
      <c r="CU195" s="291" t="s">
        <v>370</v>
      </c>
      <c r="CV195" s="302"/>
      <c r="CW195" s="302"/>
      <c r="CX195" s="302"/>
      <c r="CY195" s="302"/>
      <c r="CZ195" s="302"/>
      <c r="DA195" s="301">
        <v>156000.0</v>
      </c>
      <c r="DB195" s="302"/>
      <c r="DC195" s="301">
        <v>145000.0</v>
      </c>
      <c r="DD195" s="226"/>
      <c r="DE195" s="140">
        <v>11000.0</v>
      </c>
      <c r="DF195" s="302"/>
      <c r="DG195" s="226"/>
      <c r="DH195" s="226"/>
      <c r="DI195" s="226"/>
      <c r="DJ195" s="226"/>
      <c r="DK195" s="302"/>
      <c r="DL195" s="302"/>
      <c r="DM195" s="302"/>
      <c r="DN195" s="302"/>
      <c r="DO195" s="141">
        <f t="shared" si="58"/>
        <v>0</v>
      </c>
      <c r="DP195" s="325" t="s">
        <v>904</v>
      </c>
      <c r="DQ195" s="251"/>
      <c r="DR195" s="251"/>
      <c r="DS195" s="251"/>
      <c r="DT195" s="251"/>
      <c r="DU195" s="251"/>
      <c r="DV195" s="251"/>
      <c r="DW195" s="251"/>
      <c r="DX195" s="251"/>
      <c r="DY195" s="251"/>
      <c r="DZ195" s="251"/>
      <c r="EA195" s="251"/>
      <c r="EB195" s="251"/>
      <c r="EC195" s="251"/>
      <c r="ED195" s="251"/>
      <c r="EE195" s="251"/>
      <c r="EF195" s="251"/>
      <c r="EG195" s="251"/>
      <c r="EH195" s="251"/>
      <c r="EI195" s="251"/>
      <c r="EJ195" s="251"/>
      <c r="EK195" s="251"/>
      <c r="EL195" s="251"/>
      <c r="EM195" s="251"/>
      <c r="EN195" s="251"/>
      <c r="EO195" s="257">
        <f t="shared" si="86"/>
        <v>0</v>
      </c>
      <c r="EP195" s="251"/>
      <c r="EQ195" s="309">
        <v>43749.0</v>
      </c>
      <c r="ER195" s="161" t="s">
        <v>264</v>
      </c>
      <c r="ES195" s="161">
        <v>12.0</v>
      </c>
      <c r="ET195" s="161" t="s">
        <v>265</v>
      </c>
      <c r="EU195" s="161" t="s">
        <v>315</v>
      </c>
      <c r="EV195" s="303"/>
      <c r="EW195" s="303"/>
      <c r="EX195" s="303"/>
      <c r="EY195" s="303"/>
      <c r="EZ195" s="192"/>
      <c r="FA195" s="161">
        <v>20000.0</v>
      </c>
      <c r="FB195" s="303"/>
      <c r="FC195" s="303"/>
      <c r="FD195" s="303"/>
      <c r="FE195" s="192"/>
      <c r="FF195" s="303"/>
      <c r="FG195" s="161" t="s">
        <v>0</v>
      </c>
      <c r="FH195" s="192"/>
      <c r="FI195" s="192"/>
      <c r="FJ195" s="192"/>
      <c r="FK195" s="192"/>
      <c r="FL195" s="192"/>
      <c r="FM195" s="192"/>
      <c r="FN195" s="192"/>
      <c r="FO195" s="303"/>
      <c r="FP195" s="303"/>
      <c r="FQ195" s="303"/>
      <c r="FR195" s="303"/>
    </row>
    <row r="196">
      <c r="A196" s="324" t="s">
        <v>275</v>
      </c>
      <c r="B196" s="319">
        <v>43743.0</v>
      </c>
      <c r="C196" s="319">
        <v>43748.0</v>
      </c>
      <c r="D196" s="33" t="s">
        <v>68</v>
      </c>
      <c r="E196" s="315">
        <f t="shared" si="83"/>
        <v>26</v>
      </c>
      <c r="F196" s="104" t="str">
        <f t="shared" si="67"/>
        <v/>
      </c>
      <c r="G196" s="104" t="str">
        <f t="shared" si="68"/>
        <v/>
      </c>
      <c r="H196" s="104" t="str">
        <f t="shared" si="69"/>
        <v/>
      </c>
      <c r="I196" s="105" t="s">
        <v>254</v>
      </c>
      <c r="J196" s="106">
        <v>607.0</v>
      </c>
      <c r="K196" s="106">
        <v>63128.0</v>
      </c>
      <c r="L196" s="104"/>
      <c r="M196" s="104"/>
      <c r="N196" s="104"/>
      <c r="O196" s="107">
        <v>7000.0</v>
      </c>
      <c r="P196" s="107">
        <v>1500.0</v>
      </c>
      <c r="Q196" s="107">
        <v>3000.0</v>
      </c>
      <c r="R196" s="241"/>
      <c r="S196" s="109"/>
      <c r="T196" s="109"/>
      <c r="U196" s="109"/>
      <c r="V196" s="110">
        <v>1400.0</v>
      </c>
      <c r="W196" s="110">
        <v>3200.0</v>
      </c>
      <c r="X196" s="109"/>
      <c r="Y196" s="110"/>
      <c r="Z196" s="110"/>
      <c r="AA196" s="110"/>
      <c r="AB196" s="110"/>
      <c r="AC196" s="110"/>
      <c r="AD196" s="110" t="s">
        <v>323</v>
      </c>
      <c r="AE196" s="110">
        <v>700.0</v>
      </c>
      <c r="AF196" s="109"/>
      <c r="AG196" s="109"/>
      <c r="AH196" s="133"/>
      <c r="AI196" s="133"/>
      <c r="AJ196" s="113"/>
      <c r="AK196" s="133"/>
      <c r="AL196" s="133"/>
      <c r="AM196" s="113"/>
      <c r="AN196" s="109"/>
      <c r="AO196" s="109"/>
      <c r="AP196" s="113"/>
      <c r="AQ196" s="133"/>
      <c r="AR196" s="133"/>
      <c r="AS196" s="113"/>
      <c r="AT196" s="234"/>
      <c r="AU196" s="234"/>
      <c r="AV196" s="234"/>
      <c r="AW196" s="234"/>
      <c r="AX196" s="234"/>
      <c r="AY196" s="188"/>
      <c r="AZ196" s="188"/>
      <c r="BA196" s="188"/>
      <c r="BB196" s="188"/>
      <c r="BC196" s="188"/>
      <c r="BD196" s="188"/>
      <c r="BE196" s="188"/>
      <c r="BF196" s="180"/>
      <c r="BG196" s="181"/>
      <c r="BH196" s="181"/>
      <c r="BI196" s="120">
        <v>15500.0</v>
      </c>
      <c r="BJ196" s="186">
        <f>Q196+R196+T196+V196+W196+Z196+AC196+AE196+AG196+AI196+AL196+AO196+AR196+BI196+U196+X196</f>
        <v>23800</v>
      </c>
      <c r="BK196" s="122">
        <v>30000.0</v>
      </c>
      <c r="BL196" s="235"/>
      <c r="BM196" s="124">
        <f t="shared" si="6"/>
        <v>146000</v>
      </c>
      <c r="BN196" s="125" t="s">
        <v>59</v>
      </c>
      <c r="BO196" s="126">
        <f t="shared" si="46"/>
        <v>30000</v>
      </c>
      <c r="BP196" s="110"/>
      <c r="BQ196" s="337" t="str">
        <f t="shared" si="88"/>
        <v/>
      </c>
      <c r="BR196" s="125"/>
      <c r="BS196" s="126">
        <f t="shared" si="60"/>
        <v>30000</v>
      </c>
      <c r="BT196" s="128" t="str">
        <f t="shared" si="79"/>
        <v/>
      </c>
      <c r="BU196" s="125"/>
      <c r="BV196" s="129">
        <f t="shared" si="11"/>
        <v>30000</v>
      </c>
      <c r="BW196" s="236">
        <v>15000.0</v>
      </c>
      <c r="BX196" s="131">
        <f t="shared" si="12"/>
        <v>0</v>
      </c>
      <c r="BY196" s="282">
        <f t="shared" si="89"/>
        <v>0</v>
      </c>
      <c r="BZ196" s="131" t="str">
        <f t="shared" si="85"/>
        <v/>
      </c>
      <c r="CA196" s="132" t="str">
        <f t="shared" si="15"/>
        <v/>
      </c>
      <c r="CB196" s="109"/>
      <c r="CC196" s="109"/>
      <c r="CD196" s="109"/>
      <c r="CE196" s="109"/>
      <c r="CF196" s="133">
        <f t="shared" si="39"/>
        <v>45000</v>
      </c>
      <c r="CG196" s="133">
        <f t="shared" si="84"/>
        <v>21200</v>
      </c>
      <c r="CH196" s="119">
        <f t="shared" si="66"/>
        <v>-8800</v>
      </c>
      <c r="CI196" s="109"/>
      <c r="CJ196" s="109"/>
      <c r="CK196" s="109"/>
      <c r="CL196" s="183"/>
      <c r="CM196" s="182"/>
      <c r="CN196" s="285">
        <f t="shared" si="19"/>
        <v>146000</v>
      </c>
      <c r="CO196" s="135">
        <f t="shared" si="20"/>
        <v>95428</v>
      </c>
      <c r="CP196" s="286">
        <f t="shared" si="21"/>
        <v>50572</v>
      </c>
      <c r="CQ196" s="137">
        <v>43743.0</v>
      </c>
      <c r="CR196" s="325" t="s">
        <v>260</v>
      </c>
      <c r="CS196" s="325">
        <v>26.0</v>
      </c>
      <c r="CT196" s="301" t="s">
        <v>990</v>
      </c>
      <c r="CU196" s="291" t="s">
        <v>887</v>
      </c>
      <c r="CV196" s="302"/>
      <c r="CW196" s="301">
        <v>145000.0</v>
      </c>
      <c r="CX196" s="302"/>
      <c r="CY196" s="302"/>
      <c r="CZ196" s="302"/>
      <c r="DA196" s="301">
        <v>145000.0</v>
      </c>
      <c r="DB196" s="302"/>
      <c r="DC196" s="301">
        <v>146000.0</v>
      </c>
      <c r="DD196" s="226"/>
      <c r="DE196" s="226"/>
      <c r="DF196" s="302"/>
      <c r="DG196" s="226"/>
      <c r="DH196" s="226"/>
      <c r="DI196" s="226"/>
      <c r="DJ196" s="226"/>
      <c r="DK196" s="302"/>
      <c r="DL196" s="302"/>
      <c r="DM196" s="302"/>
      <c r="DN196" s="302"/>
      <c r="DO196" s="141">
        <f t="shared" si="58"/>
        <v>1000</v>
      </c>
      <c r="DP196" s="330"/>
      <c r="DQ196" s="251"/>
      <c r="DR196" s="251"/>
      <c r="DS196" s="251"/>
      <c r="DT196" s="251"/>
      <c r="DU196" s="251"/>
      <c r="DV196" s="251"/>
      <c r="DW196" s="251"/>
      <c r="DX196" s="251"/>
      <c r="DY196" s="251"/>
      <c r="DZ196" s="251"/>
      <c r="EA196" s="251"/>
      <c r="EB196" s="251"/>
      <c r="EC196" s="251"/>
      <c r="ED196" s="251"/>
      <c r="EE196" s="251"/>
      <c r="EF196" s="251"/>
      <c r="EG196" s="251"/>
      <c r="EH196" s="251"/>
      <c r="EI196" s="251"/>
      <c r="EJ196" s="251"/>
      <c r="EK196" s="251"/>
      <c r="EL196" s="251"/>
      <c r="EM196" s="251"/>
      <c r="EN196" s="251"/>
      <c r="EO196" s="257">
        <f t="shared" si="86"/>
        <v>0</v>
      </c>
      <c r="EP196" s="251"/>
      <c r="EQ196" s="192"/>
      <c r="ER196" s="192"/>
      <c r="ES196" s="192"/>
      <c r="ET196" s="161" t="s">
        <v>265</v>
      </c>
      <c r="EU196" s="192"/>
      <c r="EV196" s="303"/>
      <c r="EW196" s="303"/>
      <c r="EX196" s="303"/>
      <c r="EY196" s="303"/>
      <c r="EZ196" s="192"/>
      <c r="FA196" s="192"/>
      <c r="FB196" s="303"/>
      <c r="FC196" s="303"/>
      <c r="FD196" s="303"/>
      <c r="FE196" s="192"/>
      <c r="FF196" s="303"/>
      <c r="FG196" s="192"/>
      <c r="FH196" s="192"/>
      <c r="FI196" s="192"/>
      <c r="FJ196" s="192"/>
      <c r="FK196" s="192"/>
      <c r="FL196" s="192"/>
      <c r="FM196" s="192"/>
      <c r="FN196" s="192"/>
      <c r="FO196" s="303"/>
      <c r="FP196" s="303"/>
      <c r="FQ196" s="303"/>
      <c r="FR196" s="303"/>
    </row>
    <row r="197">
      <c r="A197" s="324" t="s">
        <v>424</v>
      </c>
      <c r="B197" s="317">
        <v>43742.0</v>
      </c>
      <c r="C197" s="319">
        <v>43753.0</v>
      </c>
      <c r="D197" s="318" t="s">
        <v>68</v>
      </c>
      <c r="E197" s="315">
        <f t="shared" si="83"/>
        <v>29</v>
      </c>
      <c r="F197" s="104">
        <f t="shared" si="67"/>
        <v>12</v>
      </c>
      <c r="G197" s="104" t="str">
        <f t="shared" si="68"/>
        <v>Cloth</v>
      </c>
      <c r="H197" s="104" t="str">
        <f t="shared" si="69"/>
        <v>Anees</v>
      </c>
      <c r="I197" s="105" t="s">
        <v>254</v>
      </c>
      <c r="J197" s="106">
        <v>633.0</v>
      </c>
      <c r="K197" s="106">
        <v>68289.0</v>
      </c>
      <c r="L197" s="104"/>
      <c r="M197" s="104"/>
      <c r="N197" s="104"/>
      <c r="O197" s="107">
        <v>7000.0</v>
      </c>
      <c r="P197" s="107">
        <v>1500.0</v>
      </c>
      <c r="Q197" s="107">
        <v>3000.0</v>
      </c>
      <c r="R197" s="241"/>
      <c r="S197" s="110">
        <v>1000.0</v>
      </c>
      <c r="T197" s="109"/>
      <c r="U197" s="109"/>
      <c r="V197" s="109"/>
      <c r="W197" s="110">
        <v>4900.0</v>
      </c>
      <c r="X197" s="110">
        <v>500.0</v>
      </c>
      <c r="Y197" s="110" t="s">
        <v>674</v>
      </c>
      <c r="Z197" s="110">
        <v>500.0</v>
      </c>
      <c r="AA197" s="110">
        <v>500.0</v>
      </c>
      <c r="AB197" s="109"/>
      <c r="AC197" s="109"/>
      <c r="AD197" s="110" t="s">
        <v>323</v>
      </c>
      <c r="AE197" s="110">
        <v>500.0</v>
      </c>
      <c r="AF197" s="109"/>
      <c r="AG197" s="109"/>
      <c r="AH197" s="133"/>
      <c r="AI197" s="133"/>
      <c r="AJ197" s="113"/>
      <c r="AK197" s="133"/>
      <c r="AL197" s="133"/>
      <c r="AM197" s="113"/>
      <c r="AN197" s="109"/>
      <c r="AO197" s="109"/>
      <c r="AP197" s="113"/>
      <c r="AQ197" s="133"/>
      <c r="AR197" s="133"/>
      <c r="AS197" s="113"/>
      <c r="AT197" s="234"/>
      <c r="AU197" s="234"/>
      <c r="AV197" s="234"/>
      <c r="AW197" s="234"/>
      <c r="AX197" s="234"/>
      <c r="AY197" s="188"/>
      <c r="AZ197" s="188"/>
      <c r="BA197" s="188"/>
      <c r="BB197" s="188"/>
      <c r="BC197" s="188"/>
      <c r="BD197" s="188"/>
      <c r="BE197" s="188"/>
      <c r="BF197" s="180"/>
      <c r="BG197" s="181"/>
      <c r="BH197" s="181"/>
      <c r="BI197" s="120">
        <v>22500.0</v>
      </c>
      <c r="BJ197" s="121">
        <f>Q197+R197+T197+V197+W197+Z197+AC197+AE197+AG197+AI197+AL197+AO197+AR197+BI197+X197+S197</f>
        <v>32900</v>
      </c>
      <c r="BK197" s="122">
        <v>30000.0</v>
      </c>
      <c r="BL197" s="235"/>
      <c r="BM197" s="124">
        <f t="shared" si="6"/>
        <v>140000</v>
      </c>
      <c r="BN197" s="125" t="s">
        <v>59</v>
      </c>
      <c r="BO197" s="126">
        <f t="shared" si="46"/>
        <v>30000</v>
      </c>
      <c r="BP197" s="109"/>
      <c r="BQ197" s="337" t="str">
        <f t="shared" si="88"/>
        <v/>
      </c>
      <c r="BR197" s="125"/>
      <c r="BS197" s="126">
        <f t="shared" si="60"/>
        <v>30000</v>
      </c>
      <c r="BT197" s="128">
        <f t="shared" si="79"/>
        <v>30500</v>
      </c>
      <c r="BU197" s="125" t="s">
        <v>59</v>
      </c>
      <c r="BV197" s="129">
        <f t="shared" si="11"/>
        <v>30000</v>
      </c>
      <c r="BW197" s="240">
        <v>30000.0</v>
      </c>
      <c r="BX197" s="282">
        <f t="shared" si="12"/>
        <v>4000</v>
      </c>
      <c r="BY197" s="282">
        <f t="shared" si="89"/>
        <v>0</v>
      </c>
      <c r="BZ197" s="282" t="str">
        <f t="shared" si="85"/>
        <v/>
      </c>
      <c r="CA197" s="284" t="str">
        <f t="shared" si="15"/>
        <v/>
      </c>
      <c r="CB197" s="109"/>
      <c r="CC197" s="109"/>
      <c r="CD197" s="109"/>
      <c r="CE197" s="109"/>
      <c r="CF197" s="133">
        <f t="shared" si="39"/>
        <v>60000</v>
      </c>
      <c r="CG197" s="133">
        <f t="shared" si="84"/>
        <v>27100</v>
      </c>
      <c r="CH197" s="119">
        <f t="shared" si="66"/>
        <v>-2900</v>
      </c>
      <c r="CI197" s="109"/>
      <c r="CJ197" s="109"/>
      <c r="CK197" s="109"/>
      <c r="CL197" s="183"/>
      <c r="CM197" s="182"/>
      <c r="CN197" s="285">
        <f t="shared" si="19"/>
        <v>174500</v>
      </c>
      <c r="CO197" s="135">
        <f t="shared" si="20"/>
        <v>109689</v>
      </c>
      <c r="CP197" s="286">
        <f t="shared" si="21"/>
        <v>64811</v>
      </c>
      <c r="CQ197" s="137">
        <v>43743.0</v>
      </c>
      <c r="CR197" s="325" t="s">
        <v>260</v>
      </c>
      <c r="CS197" s="325">
        <v>29.0</v>
      </c>
      <c r="CT197" s="301" t="s">
        <v>68</v>
      </c>
      <c r="CU197" s="291" t="s">
        <v>701</v>
      </c>
      <c r="CV197" s="302"/>
      <c r="CW197" s="302"/>
      <c r="CX197" s="302"/>
      <c r="CY197" s="302"/>
      <c r="CZ197" s="302"/>
      <c r="DA197" s="301">
        <v>145000.0</v>
      </c>
      <c r="DB197" s="302"/>
      <c r="DC197" s="301">
        <v>140000.0</v>
      </c>
      <c r="DD197" s="226"/>
      <c r="DE197" s="140">
        <v>5000.0</v>
      </c>
      <c r="DF197" s="302"/>
      <c r="DG197" s="226"/>
      <c r="DH197" s="226"/>
      <c r="DI197" s="226"/>
      <c r="DJ197" s="226"/>
      <c r="DK197" s="302"/>
      <c r="DL197" s="302"/>
      <c r="DM197" s="302"/>
      <c r="DN197" s="302"/>
      <c r="DO197" s="141">
        <f t="shared" si="58"/>
        <v>0</v>
      </c>
      <c r="DP197" s="343">
        <v>43687.0</v>
      </c>
      <c r="DQ197" s="251"/>
      <c r="DR197" s="251"/>
      <c r="DS197" s="251"/>
      <c r="DT197" s="251"/>
      <c r="DU197" s="251"/>
      <c r="DV197" s="251"/>
      <c r="DW197" s="251"/>
      <c r="DX197" s="251"/>
      <c r="DY197" s="251"/>
      <c r="DZ197" s="251"/>
      <c r="EA197" s="251"/>
      <c r="EB197" s="251"/>
      <c r="EC197" s="251"/>
      <c r="ED197" s="251"/>
      <c r="EE197" s="251"/>
      <c r="EF197" s="251"/>
      <c r="EG197" s="251"/>
      <c r="EH197" s="251"/>
      <c r="EI197" s="251"/>
      <c r="EJ197" s="251"/>
      <c r="EK197" s="251"/>
      <c r="EL197" s="251"/>
      <c r="EM197" s="251"/>
      <c r="EN197" s="251"/>
      <c r="EO197" s="257">
        <f t="shared" si="86"/>
        <v>0</v>
      </c>
      <c r="EP197" s="251"/>
      <c r="EQ197" s="309">
        <v>43753.0</v>
      </c>
      <c r="ER197" s="161" t="s">
        <v>479</v>
      </c>
      <c r="ES197" s="161">
        <v>12.0</v>
      </c>
      <c r="ET197" s="161" t="s">
        <v>265</v>
      </c>
      <c r="EU197" s="161" t="s">
        <v>944</v>
      </c>
      <c r="EV197" s="303"/>
      <c r="EW197" s="303"/>
      <c r="EX197" s="303"/>
      <c r="EY197" s="303"/>
      <c r="EZ197" s="192"/>
      <c r="FA197" s="161">
        <v>30500.0</v>
      </c>
      <c r="FB197" s="303"/>
      <c r="FC197" s="303"/>
      <c r="FD197" s="303"/>
      <c r="FE197" s="192"/>
      <c r="FF197" s="303"/>
      <c r="FG197" s="192"/>
      <c r="FH197" s="192"/>
      <c r="FI197" s="192"/>
      <c r="FJ197" s="161">
        <v>4000.0</v>
      </c>
      <c r="FK197" s="192"/>
      <c r="FL197" s="192"/>
      <c r="FM197" s="192"/>
      <c r="FN197" s="192"/>
      <c r="FO197" s="303"/>
      <c r="FP197" s="303"/>
      <c r="FQ197" s="303"/>
      <c r="FR197" s="303"/>
    </row>
    <row r="198">
      <c r="A198" s="324" t="s">
        <v>40</v>
      </c>
      <c r="B198" s="317">
        <v>43743.0</v>
      </c>
      <c r="C198" s="319">
        <v>43752.0</v>
      </c>
      <c r="D198" s="318" t="s">
        <v>68</v>
      </c>
      <c r="E198" s="315">
        <f t="shared" si="83"/>
        <v>29</v>
      </c>
      <c r="F198" s="104">
        <f t="shared" si="67"/>
        <v>14</v>
      </c>
      <c r="G198" s="104" t="str">
        <f t="shared" si="68"/>
        <v>Haldi</v>
      </c>
      <c r="H198" s="104" t="str">
        <f t="shared" si="69"/>
        <v>Anees</v>
      </c>
      <c r="I198" s="105" t="s">
        <v>254</v>
      </c>
      <c r="J198" s="106">
        <v>519.0</v>
      </c>
      <c r="K198" s="106">
        <v>53976.0</v>
      </c>
      <c r="L198" s="19" t="s">
        <v>13</v>
      </c>
      <c r="M198" s="19">
        <v>50.0</v>
      </c>
      <c r="N198" s="19">
        <v>6560.0</v>
      </c>
      <c r="O198" s="107">
        <v>7000.0</v>
      </c>
      <c r="P198" s="107">
        <v>1500.0</v>
      </c>
      <c r="Q198" s="107">
        <v>3000.0</v>
      </c>
      <c r="R198" s="241"/>
      <c r="S198" s="109"/>
      <c r="T198" s="109"/>
      <c r="U198" s="109"/>
      <c r="V198" s="110">
        <v>950.0</v>
      </c>
      <c r="W198" s="110">
        <v>5800.0</v>
      </c>
      <c r="X198" s="110">
        <v>500.0</v>
      </c>
      <c r="Y198" s="110" t="s">
        <v>991</v>
      </c>
      <c r="Z198" s="110">
        <v>700.0</v>
      </c>
      <c r="AA198" s="110">
        <v>700.0</v>
      </c>
      <c r="AB198" s="109"/>
      <c r="AC198" s="109"/>
      <c r="AD198" s="110" t="s">
        <v>323</v>
      </c>
      <c r="AE198" s="110">
        <v>600.0</v>
      </c>
      <c r="AF198" s="110" t="s">
        <v>992</v>
      </c>
      <c r="AG198" s="110">
        <v>1900.0</v>
      </c>
      <c r="AH198" s="197" t="s">
        <v>993</v>
      </c>
      <c r="AI198" s="197">
        <v>10000.0</v>
      </c>
      <c r="AJ198" s="113"/>
      <c r="AK198" s="133"/>
      <c r="AL198" s="133"/>
      <c r="AM198" s="113"/>
      <c r="AN198" s="109"/>
      <c r="AO198" s="109"/>
      <c r="AP198" s="113"/>
      <c r="AQ198" s="133"/>
      <c r="AR198" s="133"/>
      <c r="AS198" s="113"/>
      <c r="AT198" s="234"/>
      <c r="AU198" s="234"/>
      <c r="AV198" s="234"/>
      <c r="AW198" s="234"/>
      <c r="AX198" s="234"/>
      <c r="AY198" s="188"/>
      <c r="AZ198" s="188"/>
      <c r="BA198" s="188"/>
      <c r="BB198" s="188"/>
      <c r="BC198" s="188"/>
      <c r="BD198" s="188"/>
      <c r="BE198" s="188"/>
      <c r="BF198" s="180"/>
      <c r="BG198" s="181"/>
      <c r="BH198" s="181"/>
      <c r="BI198" s="120">
        <v>20700.0</v>
      </c>
      <c r="BJ198" s="121">
        <f>Q198+R198+T198+V198+W198+Z198+AC198+AE198+AG198+AI198+AL198+AO198+AR198+BI198+X198+U198+S198</f>
        <v>44150</v>
      </c>
      <c r="BK198" s="122">
        <v>30000.0</v>
      </c>
      <c r="BL198" s="235"/>
      <c r="BM198" s="124">
        <f t="shared" si="6"/>
        <v>140000</v>
      </c>
      <c r="BN198" s="125" t="s">
        <v>59</v>
      </c>
      <c r="BO198" s="126">
        <f t="shared" si="46"/>
        <v>30000</v>
      </c>
      <c r="BP198" s="109"/>
      <c r="BQ198" s="337" t="str">
        <f t="shared" si="88"/>
        <v/>
      </c>
      <c r="BR198" s="125"/>
      <c r="BS198" s="126">
        <f t="shared" si="60"/>
        <v>30000</v>
      </c>
      <c r="BT198" s="128">
        <f t="shared" si="79"/>
        <v>27000</v>
      </c>
      <c r="BU198" s="125" t="s">
        <v>47</v>
      </c>
      <c r="BV198" s="129">
        <f t="shared" si="11"/>
        <v>57000</v>
      </c>
      <c r="BW198" s="240">
        <v>35000.0</v>
      </c>
      <c r="BX198" s="282">
        <f t="shared" si="12"/>
        <v>0</v>
      </c>
      <c r="BY198" s="282">
        <f t="shared" si="89"/>
        <v>0</v>
      </c>
      <c r="BZ198" s="282" t="str">
        <f t="shared" si="85"/>
        <v/>
      </c>
      <c r="CA198" s="284" t="str">
        <f t="shared" si="15"/>
        <v/>
      </c>
      <c r="CB198" s="109"/>
      <c r="CC198" s="109"/>
      <c r="CD198" s="109"/>
      <c r="CE198" s="109"/>
      <c r="CF198" s="133">
        <f t="shared" si="39"/>
        <v>92000</v>
      </c>
      <c r="CG198" s="133">
        <f t="shared" si="84"/>
        <v>47850</v>
      </c>
      <c r="CH198" s="119">
        <f t="shared" si="66"/>
        <v>17850</v>
      </c>
      <c r="CI198" s="109"/>
      <c r="CJ198" s="109"/>
      <c r="CK198" s="109"/>
      <c r="CL198" s="183"/>
      <c r="CM198" s="182"/>
      <c r="CN198" s="285">
        <f t="shared" si="19"/>
        <v>167000</v>
      </c>
      <c r="CO198" s="135">
        <f t="shared" si="20"/>
        <v>113186</v>
      </c>
      <c r="CP198" s="286">
        <f t="shared" si="21"/>
        <v>53814</v>
      </c>
      <c r="CQ198" s="137">
        <v>43743.0</v>
      </c>
      <c r="CR198" s="325" t="s">
        <v>260</v>
      </c>
      <c r="CS198" s="325">
        <v>29.0</v>
      </c>
      <c r="CT198" s="301" t="s">
        <v>68</v>
      </c>
      <c r="CU198" s="291" t="s">
        <v>701</v>
      </c>
      <c r="CV198" s="302"/>
      <c r="CW198" s="302"/>
      <c r="CX198" s="302"/>
      <c r="CY198" s="302"/>
      <c r="CZ198" s="302"/>
      <c r="DA198" s="301">
        <v>145000.0</v>
      </c>
      <c r="DB198" s="302"/>
      <c r="DC198" s="301">
        <v>140000.0</v>
      </c>
      <c r="DD198" s="226"/>
      <c r="DE198" s="140">
        <v>5000.0</v>
      </c>
      <c r="DF198" s="302"/>
      <c r="DG198" s="226"/>
      <c r="DH198" s="226"/>
      <c r="DI198" s="226"/>
      <c r="DJ198" s="226"/>
      <c r="DK198" s="302"/>
      <c r="DL198" s="302"/>
      <c r="DM198" s="302"/>
      <c r="DN198" s="302"/>
      <c r="DO198" s="141">
        <f t="shared" si="58"/>
        <v>0</v>
      </c>
      <c r="DP198" s="343">
        <v>43687.0</v>
      </c>
      <c r="DQ198" s="251"/>
      <c r="DR198" s="251"/>
      <c r="DS198" s="251"/>
      <c r="DT198" s="251"/>
      <c r="DU198" s="251"/>
      <c r="DV198" s="251"/>
      <c r="DW198" s="251"/>
      <c r="DX198" s="251"/>
      <c r="DY198" s="251"/>
      <c r="DZ198" s="251"/>
      <c r="EA198" s="251"/>
      <c r="EB198" s="251"/>
      <c r="EC198" s="251"/>
      <c r="ED198" s="251"/>
      <c r="EE198" s="251"/>
      <c r="EF198" s="251"/>
      <c r="EG198" s="251"/>
      <c r="EH198" s="251"/>
      <c r="EI198" s="251"/>
      <c r="EJ198" s="251"/>
      <c r="EK198" s="251"/>
      <c r="EL198" s="251"/>
      <c r="EM198" s="251"/>
      <c r="EN198" s="251"/>
      <c r="EO198" s="257">
        <f t="shared" si="86"/>
        <v>0</v>
      </c>
      <c r="EP198" s="251"/>
      <c r="EQ198" s="309">
        <v>43752.0</v>
      </c>
      <c r="ER198" s="161" t="s">
        <v>994</v>
      </c>
      <c r="ES198" s="161">
        <v>14.0</v>
      </c>
      <c r="ET198" s="161" t="s">
        <v>265</v>
      </c>
      <c r="EU198" s="161" t="s">
        <v>944</v>
      </c>
      <c r="EV198" s="303"/>
      <c r="EW198" s="303"/>
      <c r="EX198" s="303"/>
      <c r="EY198" s="303"/>
      <c r="EZ198" s="192"/>
      <c r="FA198" s="161">
        <v>27000.0</v>
      </c>
      <c r="FB198" s="303"/>
      <c r="FC198" s="303"/>
      <c r="FD198" s="303"/>
      <c r="FE198" s="192"/>
      <c r="FF198" s="303"/>
      <c r="FG198" s="192"/>
      <c r="FH198" s="192"/>
      <c r="FI198" s="192"/>
      <c r="FJ198" s="192"/>
      <c r="FK198" s="192"/>
      <c r="FL198" s="192"/>
      <c r="FM198" s="192"/>
      <c r="FN198" s="192"/>
      <c r="FO198" s="303"/>
      <c r="FP198" s="303"/>
      <c r="FQ198" s="303"/>
      <c r="FR198" s="303"/>
    </row>
    <row r="199">
      <c r="A199" s="324" t="s">
        <v>12</v>
      </c>
      <c r="B199" s="317">
        <v>43743.0</v>
      </c>
      <c r="C199" s="319">
        <v>43750.0</v>
      </c>
      <c r="D199" s="318" t="s">
        <v>83</v>
      </c>
      <c r="E199" s="315">
        <f t="shared" si="83"/>
        <v>29</v>
      </c>
      <c r="F199" s="104">
        <f t="shared" si="67"/>
        <v>13</v>
      </c>
      <c r="G199" s="104" t="str">
        <f t="shared" si="68"/>
        <v>Cloth</v>
      </c>
      <c r="H199" s="104" t="str">
        <f t="shared" si="69"/>
        <v>A.K Goods</v>
      </c>
      <c r="I199" s="105" t="s">
        <v>254</v>
      </c>
      <c r="J199" s="106">
        <v>603.0</v>
      </c>
      <c r="K199" s="106">
        <v>62732.0</v>
      </c>
      <c r="L199" s="19" t="s">
        <v>13</v>
      </c>
      <c r="M199" s="19">
        <v>50.0</v>
      </c>
      <c r="N199" s="19">
        <v>6560.0</v>
      </c>
      <c r="O199" s="107">
        <v>7000.0</v>
      </c>
      <c r="P199" s="107">
        <v>1500.0</v>
      </c>
      <c r="Q199" s="107">
        <v>3000.0</v>
      </c>
      <c r="R199" s="241"/>
      <c r="S199" s="109"/>
      <c r="T199" s="109"/>
      <c r="U199" s="109"/>
      <c r="V199" s="110">
        <v>2300.0</v>
      </c>
      <c r="W199" s="110">
        <v>2900.0</v>
      </c>
      <c r="X199" s="110">
        <v>500.0</v>
      </c>
      <c r="Y199" s="110" t="s">
        <v>255</v>
      </c>
      <c r="Z199" s="110">
        <v>500.0</v>
      </c>
      <c r="AA199" s="110">
        <v>500.0</v>
      </c>
      <c r="AB199" s="109"/>
      <c r="AC199" s="109"/>
      <c r="AD199" s="110" t="s">
        <v>286</v>
      </c>
      <c r="AE199" s="110">
        <v>600.0</v>
      </c>
      <c r="AF199" s="109"/>
      <c r="AG199" s="109"/>
      <c r="AH199" s="133"/>
      <c r="AI199" s="133"/>
      <c r="AJ199" s="113"/>
      <c r="AK199" s="197" t="s">
        <v>995</v>
      </c>
      <c r="AL199" s="197">
        <v>1000.0</v>
      </c>
      <c r="AM199" s="113"/>
      <c r="AN199" s="109"/>
      <c r="AO199" s="109"/>
      <c r="AP199" s="113"/>
      <c r="AQ199" s="133"/>
      <c r="AR199" s="133"/>
      <c r="AS199" s="113"/>
      <c r="AT199" s="234"/>
      <c r="AU199" s="234"/>
      <c r="AV199" s="234"/>
      <c r="AW199" s="234"/>
      <c r="AX199" s="234"/>
      <c r="AY199" s="188"/>
      <c r="AZ199" s="188"/>
      <c r="BA199" s="188"/>
      <c r="BB199" s="188"/>
      <c r="BC199" s="188"/>
      <c r="BD199" s="188"/>
      <c r="BE199" s="188"/>
      <c r="BF199" s="180"/>
      <c r="BG199" s="181"/>
      <c r="BH199" s="181"/>
      <c r="BI199" s="120">
        <v>19500.0</v>
      </c>
      <c r="BJ199" s="121">
        <f t="shared" ref="BJ199:BJ200" si="92">Q199+R199+T199+V199+W199+Z199+AC199+AE199+AG199+AI199+AL199+AO199+AR199+BI199+U199+S199</f>
        <v>29800</v>
      </c>
      <c r="BK199" s="122">
        <v>30000.0</v>
      </c>
      <c r="BL199" s="235"/>
      <c r="BM199" s="124">
        <f t="shared" si="6"/>
        <v>140000</v>
      </c>
      <c r="BN199" s="125" t="s">
        <v>59</v>
      </c>
      <c r="BO199" s="126">
        <f t="shared" si="46"/>
        <v>30000</v>
      </c>
      <c r="BP199" s="109"/>
      <c r="BQ199" s="337" t="str">
        <f t="shared" si="88"/>
        <v/>
      </c>
      <c r="BR199" s="125"/>
      <c r="BS199" s="126">
        <f t="shared" si="60"/>
        <v>30000</v>
      </c>
      <c r="BT199" s="128">
        <f t="shared" si="79"/>
        <v>29200</v>
      </c>
      <c r="BU199" s="125" t="s">
        <v>59</v>
      </c>
      <c r="BV199" s="129">
        <f t="shared" si="11"/>
        <v>30000</v>
      </c>
      <c r="BW199" s="240">
        <v>15000.0</v>
      </c>
      <c r="BX199" s="282">
        <f t="shared" si="12"/>
        <v>0</v>
      </c>
      <c r="BY199" s="282">
        <f t="shared" si="89"/>
        <v>0</v>
      </c>
      <c r="BZ199" s="282" t="str">
        <f t="shared" si="85"/>
        <v/>
      </c>
      <c r="CA199" s="284" t="str">
        <f t="shared" si="15"/>
        <v/>
      </c>
      <c r="CB199" s="109"/>
      <c r="CC199" s="109"/>
      <c r="CD199" s="109"/>
      <c r="CE199" s="109"/>
      <c r="CF199" s="133">
        <f t="shared" si="39"/>
        <v>45000</v>
      </c>
      <c r="CG199" s="133">
        <f t="shared" si="84"/>
        <v>15200</v>
      </c>
      <c r="CH199" s="119">
        <f t="shared" si="66"/>
        <v>-14800</v>
      </c>
      <c r="CI199" s="109"/>
      <c r="CJ199" s="109"/>
      <c r="CK199" s="109"/>
      <c r="CL199" s="183"/>
      <c r="CM199" s="182"/>
      <c r="CN199" s="285">
        <f t="shared" si="19"/>
        <v>169200</v>
      </c>
      <c r="CO199" s="135">
        <f t="shared" si="20"/>
        <v>108092</v>
      </c>
      <c r="CP199" s="286">
        <f t="shared" si="21"/>
        <v>61108</v>
      </c>
      <c r="CQ199" s="137">
        <v>43743.0</v>
      </c>
      <c r="CR199" s="325" t="s">
        <v>260</v>
      </c>
      <c r="CS199" s="325">
        <v>29.0</v>
      </c>
      <c r="CT199" s="301" t="s">
        <v>68</v>
      </c>
      <c r="CU199" s="291" t="s">
        <v>701</v>
      </c>
      <c r="CV199" s="302"/>
      <c r="CW199" s="302"/>
      <c r="CX199" s="302"/>
      <c r="CY199" s="302"/>
      <c r="CZ199" s="302"/>
      <c r="DA199" s="301">
        <v>145000.0</v>
      </c>
      <c r="DB199" s="302"/>
      <c r="DC199" s="301">
        <v>140000.0</v>
      </c>
      <c r="DD199" s="226"/>
      <c r="DE199" s="140">
        <v>5000.0</v>
      </c>
      <c r="DF199" s="302"/>
      <c r="DG199" s="226"/>
      <c r="DH199" s="226"/>
      <c r="DI199" s="226"/>
      <c r="DJ199" s="226"/>
      <c r="DK199" s="302"/>
      <c r="DL199" s="302"/>
      <c r="DM199" s="302"/>
      <c r="DN199" s="302"/>
      <c r="DO199" s="141">
        <f t="shared" si="58"/>
        <v>0</v>
      </c>
      <c r="DP199" s="343">
        <v>43687.0</v>
      </c>
      <c r="DQ199" s="251"/>
      <c r="DR199" s="251"/>
      <c r="DS199" s="251"/>
      <c r="DT199" s="251"/>
      <c r="DU199" s="251"/>
      <c r="DV199" s="251"/>
      <c r="DW199" s="251"/>
      <c r="DX199" s="251"/>
      <c r="DY199" s="251"/>
      <c r="DZ199" s="251"/>
      <c r="EA199" s="251"/>
      <c r="EB199" s="251"/>
      <c r="EC199" s="251"/>
      <c r="ED199" s="251"/>
      <c r="EE199" s="251"/>
      <c r="EF199" s="251"/>
      <c r="EG199" s="251"/>
      <c r="EH199" s="251"/>
      <c r="EI199" s="251"/>
      <c r="EJ199" s="251"/>
      <c r="EK199" s="251"/>
      <c r="EL199" s="251"/>
      <c r="EM199" s="251"/>
      <c r="EN199" s="251"/>
      <c r="EO199" s="257">
        <f t="shared" si="86"/>
        <v>0</v>
      </c>
      <c r="EP199" s="251"/>
      <c r="EQ199" s="192"/>
      <c r="ER199" s="161" t="s">
        <v>479</v>
      </c>
      <c r="ES199" s="161">
        <v>13.0</v>
      </c>
      <c r="ET199" s="161" t="s">
        <v>265</v>
      </c>
      <c r="EU199" s="161" t="s">
        <v>483</v>
      </c>
      <c r="EV199" s="303"/>
      <c r="EW199" s="303"/>
      <c r="EX199" s="303"/>
      <c r="EY199" s="303"/>
      <c r="EZ199" s="192"/>
      <c r="FA199" s="161">
        <v>29200.0</v>
      </c>
      <c r="FB199" s="303"/>
      <c r="FC199" s="303"/>
      <c r="FD199" s="303"/>
      <c r="FE199" s="192"/>
      <c r="FF199" s="303"/>
      <c r="FG199" s="192"/>
      <c r="FH199" s="192"/>
      <c r="FI199" s="192"/>
      <c r="FJ199" s="192"/>
      <c r="FK199" s="192"/>
      <c r="FL199" s="192"/>
      <c r="FM199" s="192"/>
      <c r="FN199" s="192"/>
      <c r="FO199" s="303"/>
      <c r="FP199" s="303"/>
      <c r="FQ199" s="303"/>
      <c r="FR199" s="303"/>
    </row>
    <row r="200">
      <c r="A200" s="324" t="s">
        <v>41</v>
      </c>
      <c r="B200" s="317">
        <v>43743.0</v>
      </c>
      <c r="C200" s="319">
        <v>43752.0</v>
      </c>
      <c r="D200" s="318" t="s">
        <v>68</v>
      </c>
      <c r="E200" s="315">
        <f t="shared" si="83"/>
        <v>24</v>
      </c>
      <c r="F200" s="104">
        <f t="shared" si="67"/>
        <v>16</v>
      </c>
      <c r="G200" s="104" t="str">
        <f t="shared" si="68"/>
        <v>Cloth</v>
      </c>
      <c r="H200" s="104" t="str">
        <f t="shared" si="69"/>
        <v>Ameer Alam</v>
      </c>
      <c r="I200" s="105" t="s">
        <v>254</v>
      </c>
      <c r="J200" s="106">
        <v>431.0</v>
      </c>
      <c r="K200" s="106">
        <v>44824.0</v>
      </c>
      <c r="L200" s="19" t="s">
        <v>13</v>
      </c>
      <c r="M200" s="19">
        <v>50.0</v>
      </c>
      <c r="N200" s="19">
        <v>6560.0</v>
      </c>
      <c r="O200" s="107">
        <v>7000.0</v>
      </c>
      <c r="P200" s="107">
        <v>1500.0</v>
      </c>
      <c r="Q200" s="107">
        <v>3000.0</v>
      </c>
      <c r="R200" s="108">
        <v>90000.0</v>
      </c>
      <c r="S200" s="109"/>
      <c r="T200" s="109"/>
      <c r="U200" s="110">
        <v>400.0</v>
      </c>
      <c r="V200" s="109"/>
      <c r="W200" s="110">
        <v>2500.0</v>
      </c>
      <c r="X200" s="109"/>
      <c r="Y200" s="109"/>
      <c r="Z200" s="109"/>
      <c r="AA200" s="109"/>
      <c r="AB200" s="109"/>
      <c r="AC200" s="109"/>
      <c r="AD200" s="110" t="s">
        <v>996</v>
      </c>
      <c r="AE200" s="110">
        <v>1000.0</v>
      </c>
      <c r="AF200" s="110" t="s">
        <v>965</v>
      </c>
      <c r="AG200" s="110">
        <v>400.0</v>
      </c>
      <c r="AH200" s="197" t="s">
        <v>893</v>
      </c>
      <c r="AI200" s="197">
        <v>36000.0</v>
      </c>
      <c r="AJ200" s="113"/>
      <c r="AK200" s="197" t="s">
        <v>997</v>
      </c>
      <c r="AL200" s="197">
        <v>2000.0</v>
      </c>
      <c r="AM200" s="113"/>
      <c r="AN200" s="109"/>
      <c r="AO200" s="109"/>
      <c r="AP200" s="113"/>
      <c r="AQ200" s="133"/>
      <c r="AR200" s="133"/>
      <c r="AS200" s="113"/>
      <c r="AT200" s="234"/>
      <c r="AU200" s="234"/>
      <c r="AV200" s="234"/>
      <c r="AW200" s="234"/>
      <c r="AX200" s="234"/>
      <c r="AY200" s="188"/>
      <c r="AZ200" s="188"/>
      <c r="BA200" s="188"/>
      <c r="BB200" s="188"/>
      <c r="BC200" s="188"/>
      <c r="BD200" s="188"/>
      <c r="BE200" s="188"/>
      <c r="BF200" s="180"/>
      <c r="BG200" s="181"/>
      <c r="BH200" s="181"/>
      <c r="BI200" s="120">
        <v>21000.0</v>
      </c>
      <c r="BJ200" s="121">
        <f t="shared" si="92"/>
        <v>156300</v>
      </c>
      <c r="BK200" s="122">
        <v>30000.0</v>
      </c>
      <c r="BL200" s="240">
        <v>125000.0</v>
      </c>
      <c r="BM200" s="124">
        <f t="shared" si="6"/>
        <v>125000</v>
      </c>
      <c r="BN200" s="125" t="s">
        <v>47</v>
      </c>
      <c r="BO200" s="126">
        <f t="shared" si="46"/>
        <v>155000</v>
      </c>
      <c r="BP200" s="109"/>
      <c r="BQ200" s="337" t="str">
        <f t="shared" si="88"/>
        <v/>
      </c>
      <c r="BR200" s="125"/>
      <c r="BS200" s="126">
        <f t="shared" si="60"/>
        <v>155000</v>
      </c>
      <c r="BT200" s="128">
        <f t="shared" si="79"/>
        <v>30000</v>
      </c>
      <c r="BU200" s="125" t="s">
        <v>59</v>
      </c>
      <c r="BV200" s="129">
        <f t="shared" si="11"/>
        <v>155000</v>
      </c>
      <c r="BW200" s="235"/>
      <c r="BX200" s="282">
        <f t="shared" si="12"/>
        <v>0</v>
      </c>
      <c r="BY200" s="282">
        <f t="shared" si="89"/>
        <v>0</v>
      </c>
      <c r="BZ200" s="282" t="str">
        <f t="shared" si="85"/>
        <v/>
      </c>
      <c r="CA200" s="284" t="str">
        <f t="shared" si="15"/>
        <v/>
      </c>
      <c r="CB200" s="109"/>
      <c r="CC200" s="109"/>
      <c r="CD200" s="109"/>
      <c r="CE200" s="109"/>
      <c r="CF200" s="133">
        <f t="shared" si="39"/>
        <v>155000</v>
      </c>
      <c r="CG200" s="133">
        <f t="shared" si="84"/>
        <v>-1300</v>
      </c>
      <c r="CH200" s="119">
        <f t="shared" si="66"/>
        <v>-31300</v>
      </c>
      <c r="CI200" s="109"/>
      <c r="CJ200" s="109"/>
      <c r="CK200" s="109"/>
      <c r="CL200" s="183"/>
      <c r="CM200" s="182"/>
      <c r="CN200" s="285">
        <f t="shared" si="19"/>
        <v>155000</v>
      </c>
      <c r="CO200" s="135">
        <f t="shared" si="20"/>
        <v>125784</v>
      </c>
      <c r="CP200" s="286">
        <f t="shared" si="21"/>
        <v>29216</v>
      </c>
      <c r="CQ200" s="137">
        <v>43743.0</v>
      </c>
      <c r="CR200" s="325" t="s">
        <v>260</v>
      </c>
      <c r="CS200" s="325">
        <v>24.0</v>
      </c>
      <c r="CT200" s="301" t="s">
        <v>68</v>
      </c>
      <c r="CU200" s="291" t="s">
        <v>340</v>
      </c>
      <c r="CV200" s="301">
        <v>9000.0</v>
      </c>
      <c r="CW200" s="302"/>
      <c r="CX200" s="302"/>
      <c r="CY200" s="302"/>
      <c r="CZ200" s="302"/>
      <c r="DA200" s="301">
        <v>125000.0</v>
      </c>
      <c r="DB200" s="302"/>
      <c r="DC200" s="301">
        <v>125000.0</v>
      </c>
      <c r="DD200" s="140">
        <v>9000.0</v>
      </c>
      <c r="DE200" s="226"/>
      <c r="DF200" s="302"/>
      <c r="DG200" s="226"/>
      <c r="DH200" s="226"/>
      <c r="DI200" s="226"/>
      <c r="DJ200" s="226"/>
      <c r="DK200" s="302"/>
      <c r="DL200" s="302"/>
      <c r="DM200" s="302"/>
      <c r="DN200" s="302"/>
      <c r="DO200" s="141">
        <f t="shared" si="58"/>
        <v>9000</v>
      </c>
      <c r="DP200" s="330"/>
      <c r="DQ200" s="251"/>
      <c r="DR200" s="251"/>
      <c r="DS200" s="251"/>
      <c r="DT200" s="251"/>
      <c r="DU200" s="251"/>
      <c r="DV200" s="251"/>
      <c r="DW200" s="251"/>
      <c r="DX200" s="251"/>
      <c r="DY200" s="251"/>
      <c r="DZ200" s="251"/>
      <c r="EA200" s="251"/>
      <c r="EB200" s="251"/>
      <c r="EC200" s="251"/>
      <c r="ED200" s="251"/>
      <c r="EE200" s="251"/>
      <c r="EF200" s="251"/>
      <c r="EG200" s="251"/>
      <c r="EH200" s="251"/>
      <c r="EI200" s="251"/>
      <c r="EJ200" s="251"/>
      <c r="EK200" s="251"/>
      <c r="EL200" s="251"/>
      <c r="EM200" s="251"/>
      <c r="EN200" s="251"/>
      <c r="EO200" s="257">
        <f t="shared" si="86"/>
        <v>0</v>
      </c>
      <c r="EP200" s="251"/>
      <c r="EQ200" s="309">
        <v>43752.0</v>
      </c>
      <c r="ER200" s="161" t="s">
        <v>479</v>
      </c>
      <c r="ES200" s="161">
        <v>16.0</v>
      </c>
      <c r="ET200" s="161" t="s">
        <v>265</v>
      </c>
      <c r="EU200" s="161" t="s">
        <v>998</v>
      </c>
      <c r="EV200" s="303"/>
      <c r="EW200" s="303"/>
      <c r="EX200" s="303"/>
      <c r="EY200" s="303"/>
      <c r="EZ200" s="192"/>
      <c r="FA200" s="161">
        <v>30000.0</v>
      </c>
      <c r="FB200" s="303"/>
      <c r="FC200" s="303"/>
      <c r="FD200" s="303"/>
      <c r="FE200" s="192"/>
      <c r="FF200" s="303"/>
      <c r="FG200" s="192"/>
      <c r="FH200" s="192"/>
      <c r="FI200" s="192"/>
      <c r="FJ200" s="192"/>
      <c r="FK200" s="192"/>
      <c r="FL200" s="192"/>
      <c r="FM200" s="192"/>
      <c r="FN200" s="192"/>
      <c r="FO200" s="303"/>
      <c r="FP200" s="303"/>
      <c r="FQ200" s="303"/>
      <c r="FR200" s="303"/>
    </row>
    <row r="201">
      <c r="A201" s="324" t="s">
        <v>15</v>
      </c>
      <c r="B201" s="317">
        <v>43745.0</v>
      </c>
      <c r="C201" s="319">
        <v>43755.0</v>
      </c>
      <c r="D201" s="318" t="s">
        <v>57</v>
      </c>
      <c r="E201" s="315">
        <f t="shared" si="83"/>
        <v>29</v>
      </c>
      <c r="F201" s="104">
        <f t="shared" si="67"/>
        <v>16</v>
      </c>
      <c r="G201" s="104" t="str">
        <f t="shared" si="68"/>
        <v>Salt</v>
      </c>
      <c r="H201" s="104" t="str">
        <f t="shared" si="69"/>
        <v>Asif</v>
      </c>
      <c r="I201" s="105" t="s">
        <v>254</v>
      </c>
      <c r="J201" s="106">
        <v>608.0</v>
      </c>
      <c r="K201" s="106">
        <v>63242.0</v>
      </c>
      <c r="L201" s="19" t="s">
        <v>13</v>
      </c>
      <c r="M201" s="19">
        <v>50.0</v>
      </c>
      <c r="N201" s="19">
        <v>6560.0</v>
      </c>
      <c r="O201" s="107">
        <v>7000.0</v>
      </c>
      <c r="P201" s="107">
        <v>1500.0</v>
      </c>
      <c r="Q201" s="107">
        <v>3000.0</v>
      </c>
      <c r="R201" s="108">
        <v>100000.0</v>
      </c>
      <c r="S201" s="110">
        <v>1200.0</v>
      </c>
      <c r="T201" s="109"/>
      <c r="U201" s="109"/>
      <c r="V201" s="109"/>
      <c r="W201" s="110">
        <v>3200.0</v>
      </c>
      <c r="X201" s="109"/>
      <c r="Y201" s="110" t="s">
        <v>342</v>
      </c>
      <c r="Z201" s="110">
        <v>500.0</v>
      </c>
      <c r="AA201" s="110">
        <v>500.0</v>
      </c>
      <c r="AB201" s="109"/>
      <c r="AC201" s="110"/>
      <c r="AD201" s="110" t="s">
        <v>323</v>
      </c>
      <c r="AE201" s="110">
        <v>500.0</v>
      </c>
      <c r="AF201" s="110" t="s">
        <v>999</v>
      </c>
      <c r="AG201" s="110">
        <v>5080.0</v>
      </c>
      <c r="AH201" s="133"/>
      <c r="AI201" s="133"/>
      <c r="AJ201" s="113"/>
      <c r="AK201" s="133"/>
      <c r="AL201" s="133"/>
      <c r="AM201" s="113"/>
      <c r="AN201" s="109"/>
      <c r="AO201" s="109"/>
      <c r="AP201" s="113"/>
      <c r="AQ201" s="133"/>
      <c r="AR201" s="133"/>
      <c r="AS201" s="113"/>
      <c r="AT201" s="234"/>
      <c r="AU201" s="234"/>
      <c r="AV201" s="234"/>
      <c r="AW201" s="234"/>
      <c r="AX201" s="234"/>
      <c r="AY201" s="188"/>
      <c r="AZ201" s="188"/>
      <c r="BA201" s="188"/>
      <c r="BB201" s="188"/>
      <c r="BC201" s="188"/>
      <c r="BD201" s="188"/>
      <c r="BE201" s="188"/>
      <c r="BF201" s="180"/>
      <c r="BG201" s="181"/>
      <c r="BH201" s="181"/>
      <c r="BI201" s="120">
        <v>22000.0</v>
      </c>
      <c r="BJ201" s="121">
        <f>Q201+R201+T201+V201+W201+Z201+AC201+AE201+AG201+AI201+AL201+AO201+AR201+BI201+S201+U201</f>
        <v>135480</v>
      </c>
      <c r="BK201" s="122">
        <v>30000.0</v>
      </c>
      <c r="BL201" s="240">
        <v>127000.0</v>
      </c>
      <c r="BM201" s="124">
        <f t="shared" si="6"/>
        <v>140000</v>
      </c>
      <c r="BN201" s="125" t="s">
        <v>47</v>
      </c>
      <c r="BO201" s="126">
        <f t="shared" si="46"/>
        <v>157000</v>
      </c>
      <c r="BP201" s="109"/>
      <c r="BQ201" s="337" t="str">
        <f t="shared" si="88"/>
        <v/>
      </c>
      <c r="BR201" s="125"/>
      <c r="BS201" s="126">
        <f t="shared" si="60"/>
        <v>157000</v>
      </c>
      <c r="BT201" s="128">
        <f t="shared" si="79"/>
        <v>25000</v>
      </c>
      <c r="BU201" s="125" t="s">
        <v>47</v>
      </c>
      <c r="BV201" s="129">
        <f t="shared" si="11"/>
        <v>182000</v>
      </c>
      <c r="BW201" s="235"/>
      <c r="BX201" s="282">
        <f t="shared" si="12"/>
        <v>0</v>
      </c>
      <c r="BY201" s="282">
        <f t="shared" si="89"/>
        <v>0</v>
      </c>
      <c r="BZ201" s="282" t="str">
        <f t="shared" si="85"/>
        <v/>
      </c>
      <c r="CA201" s="284" t="str">
        <f t="shared" si="15"/>
        <v/>
      </c>
      <c r="CB201" s="109"/>
      <c r="CC201" s="109"/>
      <c r="CD201" s="109"/>
      <c r="CE201" s="109"/>
      <c r="CF201" s="133">
        <f t="shared" si="39"/>
        <v>182000</v>
      </c>
      <c r="CG201" s="133">
        <f t="shared" si="84"/>
        <v>46520</v>
      </c>
      <c r="CH201" s="119">
        <f t="shared" si="66"/>
        <v>16520</v>
      </c>
      <c r="CI201" s="109"/>
      <c r="CJ201" s="109"/>
      <c r="CK201" s="109"/>
      <c r="CL201" s="183"/>
      <c r="CM201" s="182"/>
      <c r="CN201" s="285">
        <f t="shared" si="19"/>
        <v>165000</v>
      </c>
      <c r="CO201" s="135">
        <f t="shared" si="20"/>
        <v>113782</v>
      </c>
      <c r="CP201" s="286">
        <f t="shared" si="21"/>
        <v>51218</v>
      </c>
      <c r="CQ201" s="137">
        <v>43743.0</v>
      </c>
      <c r="CR201" s="325" t="s">
        <v>260</v>
      </c>
      <c r="CS201" s="325">
        <v>29.0</v>
      </c>
      <c r="CT201" s="301" t="s">
        <v>57</v>
      </c>
      <c r="CU201" s="154" t="s">
        <v>313</v>
      </c>
      <c r="CV201" s="302"/>
      <c r="CW201" s="302"/>
      <c r="CX201" s="302"/>
      <c r="CY201" s="302"/>
      <c r="CZ201" s="302"/>
      <c r="DA201" s="301">
        <v>127000.0</v>
      </c>
      <c r="DB201" s="302"/>
      <c r="DC201" s="301">
        <v>140000.0</v>
      </c>
      <c r="DD201" s="226"/>
      <c r="DE201" s="226"/>
      <c r="DF201" s="302"/>
      <c r="DG201" s="226"/>
      <c r="DH201" s="226"/>
      <c r="DI201" s="226"/>
      <c r="DJ201" s="226"/>
      <c r="DK201" s="302"/>
      <c r="DL201" s="302"/>
      <c r="DM201" s="302"/>
      <c r="DN201" s="302"/>
      <c r="DO201" s="141">
        <f t="shared" si="58"/>
        <v>13000</v>
      </c>
      <c r="DP201" s="330"/>
      <c r="DQ201" s="251"/>
      <c r="DR201" s="251"/>
      <c r="DS201" s="251"/>
      <c r="DT201" s="251"/>
      <c r="DU201" s="251"/>
      <c r="DV201" s="251"/>
      <c r="DW201" s="251"/>
      <c r="DX201" s="251"/>
      <c r="DY201" s="251"/>
      <c r="DZ201" s="251"/>
      <c r="EA201" s="251"/>
      <c r="EB201" s="251"/>
      <c r="EC201" s="251"/>
      <c r="ED201" s="251"/>
      <c r="EE201" s="251"/>
      <c r="EF201" s="251"/>
      <c r="EG201" s="251"/>
      <c r="EH201" s="251"/>
      <c r="EI201" s="251"/>
      <c r="EJ201" s="251"/>
      <c r="EK201" s="251"/>
      <c r="EL201" s="251"/>
      <c r="EM201" s="251"/>
      <c r="EN201" s="251"/>
      <c r="EO201" s="257">
        <f t="shared" si="86"/>
        <v>0</v>
      </c>
      <c r="EP201" s="251"/>
      <c r="EQ201" s="192"/>
      <c r="ER201" s="161" t="s">
        <v>399</v>
      </c>
      <c r="ES201" s="161">
        <v>16.0</v>
      </c>
      <c r="ET201" s="161" t="s">
        <v>265</v>
      </c>
      <c r="EU201" s="161" t="s">
        <v>315</v>
      </c>
      <c r="EV201" s="303"/>
      <c r="EW201" s="303"/>
      <c r="EX201" s="303"/>
      <c r="EY201" s="303"/>
      <c r="EZ201" s="192"/>
      <c r="FA201" s="161">
        <v>25000.0</v>
      </c>
      <c r="FB201" s="303"/>
      <c r="FC201" s="303"/>
      <c r="FD201" s="303"/>
      <c r="FE201" s="192"/>
      <c r="FF201" s="303"/>
      <c r="FG201" s="192"/>
      <c r="FH201" s="192"/>
      <c r="FI201" s="192"/>
      <c r="FJ201" s="192"/>
      <c r="FK201" s="192"/>
      <c r="FL201" s="192"/>
      <c r="FM201" s="192"/>
      <c r="FN201" s="192"/>
      <c r="FO201" s="303"/>
      <c r="FP201" s="303"/>
      <c r="FQ201" s="303"/>
      <c r="FR201" s="303"/>
    </row>
    <row r="202">
      <c r="A202" s="324" t="s">
        <v>18</v>
      </c>
      <c r="B202" s="317">
        <v>43743.0</v>
      </c>
      <c r="C202" s="319">
        <v>43754.0</v>
      </c>
      <c r="D202" s="318" t="s">
        <v>57</v>
      </c>
      <c r="E202" s="315">
        <f t="shared" si="83"/>
        <v>29</v>
      </c>
      <c r="F202" s="104">
        <f t="shared" si="67"/>
        <v>16</v>
      </c>
      <c r="G202" s="104" t="str">
        <f t="shared" si="68"/>
        <v>WC</v>
      </c>
      <c r="H202" s="104" t="str">
        <f t="shared" si="69"/>
        <v>Haji</v>
      </c>
      <c r="I202" s="105" t="s">
        <v>254</v>
      </c>
      <c r="J202" s="106">
        <v>591.5</v>
      </c>
      <c r="K202" s="106">
        <v>61510.0</v>
      </c>
      <c r="L202" s="19" t="s">
        <v>13</v>
      </c>
      <c r="M202" s="19">
        <v>50.0</v>
      </c>
      <c r="N202" s="19">
        <v>6560.0</v>
      </c>
      <c r="O202" s="107">
        <v>7000.0</v>
      </c>
      <c r="P202" s="107">
        <v>1500.0</v>
      </c>
      <c r="Q202" s="107">
        <v>3000.0</v>
      </c>
      <c r="R202" s="241"/>
      <c r="S202" s="109"/>
      <c r="T202" s="109"/>
      <c r="U202" s="109"/>
      <c r="V202" s="109"/>
      <c r="W202" s="110">
        <v>8950.0</v>
      </c>
      <c r="X202" s="109"/>
      <c r="Y202" s="110" t="s">
        <v>342</v>
      </c>
      <c r="Z202" s="110">
        <v>700.0</v>
      </c>
      <c r="AA202" s="110">
        <v>700.0</v>
      </c>
      <c r="AB202" s="109"/>
      <c r="AC202" s="109"/>
      <c r="AD202" s="110" t="s">
        <v>1000</v>
      </c>
      <c r="AE202" s="110">
        <v>16600.0</v>
      </c>
      <c r="AF202" s="110" t="s">
        <v>962</v>
      </c>
      <c r="AG202" s="110">
        <v>300.0</v>
      </c>
      <c r="AH202" s="197" t="s">
        <v>1001</v>
      </c>
      <c r="AI202" s="197">
        <v>14000.0</v>
      </c>
      <c r="AJ202" s="113"/>
      <c r="AK202" s="197" t="s">
        <v>1002</v>
      </c>
      <c r="AL202" s="197">
        <v>2000.0</v>
      </c>
      <c r="AM202" s="113"/>
      <c r="AN202" s="109"/>
      <c r="AO202" s="109"/>
      <c r="AP202" s="113"/>
      <c r="AQ202" s="133"/>
      <c r="AR202" s="133"/>
      <c r="AS202" s="113"/>
      <c r="AT202" s="234"/>
      <c r="AU202" s="234"/>
      <c r="AV202" s="234"/>
      <c r="AW202" s="234"/>
      <c r="AX202" s="234"/>
      <c r="AY202" s="188"/>
      <c r="AZ202" s="188"/>
      <c r="BA202" s="188"/>
      <c r="BB202" s="188"/>
      <c r="BC202" s="188"/>
      <c r="BD202" s="188"/>
      <c r="BE202" s="188"/>
      <c r="BF202" s="180"/>
      <c r="BG202" s="181"/>
      <c r="BH202" s="181"/>
      <c r="BI202" s="120">
        <v>23500.0</v>
      </c>
      <c r="BJ202" s="121">
        <f t="shared" ref="BJ202:BJ204" si="93">Q202+R202+T202+V202+W202+Z202+AC202+AE202+AG202+AI202+AL202+AO202+AR202+BI202+U202+S202</f>
        <v>69050</v>
      </c>
      <c r="BK202" s="122">
        <v>30000.0</v>
      </c>
      <c r="BL202" s="240">
        <v>127000.0</v>
      </c>
      <c r="BM202" s="124">
        <f t="shared" si="6"/>
        <v>140000</v>
      </c>
      <c r="BN202" s="125" t="s">
        <v>47</v>
      </c>
      <c r="BO202" s="126">
        <f t="shared" si="46"/>
        <v>157000</v>
      </c>
      <c r="BP202" s="109"/>
      <c r="BQ202" s="337" t="str">
        <f t="shared" si="88"/>
        <v/>
      </c>
      <c r="BR202" s="125"/>
      <c r="BS202" s="126">
        <f t="shared" si="60"/>
        <v>157000</v>
      </c>
      <c r="BT202" s="128">
        <f t="shared" si="79"/>
        <v>34000</v>
      </c>
      <c r="BU202" s="125" t="s">
        <v>47</v>
      </c>
      <c r="BV202" s="129">
        <f t="shared" si="11"/>
        <v>191000</v>
      </c>
      <c r="BW202" s="235"/>
      <c r="BX202" s="282">
        <f t="shared" si="12"/>
        <v>4000</v>
      </c>
      <c r="BY202" s="282">
        <f t="shared" si="89"/>
        <v>0</v>
      </c>
      <c r="BZ202" s="282" t="str">
        <f t="shared" si="85"/>
        <v/>
      </c>
      <c r="CA202" s="284" t="str">
        <f t="shared" si="15"/>
        <v/>
      </c>
      <c r="CB202" s="109"/>
      <c r="CC202" s="109"/>
      <c r="CD202" s="109"/>
      <c r="CE202" s="109"/>
      <c r="CF202" s="133">
        <f t="shared" si="39"/>
        <v>191000</v>
      </c>
      <c r="CG202" s="133">
        <f t="shared" si="84"/>
        <v>121950</v>
      </c>
      <c r="CH202" s="119">
        <f t="shared" si="66"/>
        <v>91950</v>
      </c>
      <c r="CI202" s="109"/>
      <c r="CJ202" s="109"/>
      <c r="CK202" s="109"/>
      <c r="CL202" s="183"/>
      <c r="CM202" s="182"/>
      <c r="CN202" s="285">
        <f t="shared" si="19"/>
        <v>178000</v>
      </c>
      <c r="CO202" s="135">
        <f t="shared" si="20"/>
        <v>145620</v>
      </c>
      <c r="CP202" s="286">
        <f t="shared" si="21"/>
        <v>32380</v>
      </c>
      <c r="CQ202" s="137">
        <v>43743.0</v>
      </c>
      <c r="CR202" s="325" t="s">
        <v>260</v>
      </c>
      <c r="CS202" s="325">
        <v>29.0</v>
      </c>
      <c r="CT202" s="301" t="s">
        <v>57</v>
      </c>
      <c r="CU202" s="154" t="s">
        <v>313</v>
      </c>
      <c r="CV202" s="302"/>
      <c r="CW202" s="302"/>
      <c r="CX202" s="302"/>
      <c r="CY202" s="302"/>
      <c r="CZ202" s="302"/>
      <c r="DA202" s="301">
        <v>127000.0</v>
      </c>
      <c r="DB202" s="302"/>
      <c r="DC202" s="301">
        <v>140000.0</v>
      </c>
      <c r="DD202" s="226"/>
      <c r="DE202" s="226"/>
      <c r="DF202" s="302"/>
      <c r="DG202" s="226"/>
      <c r="DH202" s="140">
        <v>500.0</v>
      </c>
      <c r="DI202" s="140">
        <v>4000.0</v>
      </c>
      <c r="DJ202" s="226"/>
      <c r="DK202" s="302"/>
      <c r="DL202" s="302"/>
      <c r="DM202" s="302"/>
      <c r="DN202" s="302"/>
      <c r="DO202" s="141">
        <f t="shared" si="58"/>
        <v>17500</v>
      </c>
      <c r="DP202" s="330"/>
      <c r="DQ202" s="251"/>
      <c r="DR202" s="251"/>
      <c r="DS202" s="251"/>
      <c r="DT202" s="251"/>
      <c r="DU202" s="251"/>
      <c r="DV202" s="251"/>
      <c r="DW202" s="251"/>
      <c r="DX202" s="251"/>
      <c r="DY202" s="251"/>
      <c r="DZ202" s="251"/>
      <c r="EA202" s="251"/>
      <c r="EB202" s="251"/>
      <c r="EC202" s="251"/>
      <c r="ED202" s="251"/>
      <c r="EE202" s="251"/>
      <c r="EF202" s="251"/>
      <c r="EG202" s="251"/>
      <c r="EH202" s="251"/>
      <c r="EI202" s="251"/>
      <c r="EJ202" s="251"/>
      <c r="EK202" s="251"/>
      <c r="EL202" s="251"/>
      <c r="EM202" s="251"/>
      <c r="EN202" s="251"/>
      <c r="EO202" s="257">
        <f t="shared" si="86"/>
        <v>0</v>
      </c>
      <c r="EP202" s="251"/>
      <c r="EQ202" s="309">
        <v>43754.0</v>
      </c>
      <c r="ER202" s="161" t="s">
        <v>770</v>
      </c>
      <c r="ES202" s="161">
        <v>16.0</v>
      </c>
      <c r="ET202" s="161" t="s">
        <v>265</v>
      </c>
      <c r="EU202" s="161" t="s">
        <v>1003</v>
      </c>
      <c r="EV202" s="303"/>
      <c r="EW202" s="303"/>
      <c r="EX202" s="303"/>
      <c r="EY202" s="303"/>
      <c r="EZ202" s="192"/>
      <c r="FA202" s="161">
        <v>34000.0</v>
      </c>
      <c r="FB202" s="303"/>
      <c r="FC202" s="303"/>
      <c r="FD202" s="303"/>
      <c r="FE202" s="192"/>
      <c r="FF202" s="303"/>
      <c r="FG202" s="192"/>
      <c r="FH202" s="192"/>
      <c r="FI202" s="192"/>
      <c r="FJ202" s="192"/>
      <c r="FK202" s="192"/>
      <c r="FL202" s="192"/>
      <c r="FM202" s="192"/>
      <c r="FN202" s="192"/>
      <c r="FO202" s="303"/>
      <c r="FP202" s="303"/>
      <c r="FQ202" s="303"/>
      <c r="FR202" s="303"/>
    </row>
    <row r="203">
      <c r="A203" s="324" t="s">
        <v>19</v>
      </c>
      <c r="B203" s="317">
        <v>43743.0</v>
      </c>
      <c r="C203" s="319">
        <v>43756.0</v>
      </c>
      <c r="D203" s="318" t="s">
        <v>57</v>
      </c>
      <c r="E203" s="315">
        <f t="shared" si="83"/>
        <v>29</v>
      </c>
      <c r="F203" s="104">
        <f t="shared" si="67"/>
        <v>15</v>
      </c>
      <c r="G203" s="104" t="str">
        <f t="shared" si="68"/>
        <v>WC</v>
      </c>
      <c r="H203" s="104" t="str">
        <f t="shared" si="69"/>
        <v>Jiway Sultan</v>
      </c>
      <c r="I203" s="105" t="s">
        <v>254</v>
      </c>
      <c r="J203" s="106">
        <v>592.0</v>
      </c>
      <c r="K203" s="106">
        <v>61568.0</v>
      </c>
      <c r="L203" s="19" t="s">
        <v>13</v>
      </c>
      <c r="M203" s="19">
        <v>50.0</v>
      </c>
      <c r="N203" s="19">
        <v>6560.0</v>
      </c>
      <c r="O203" s="107">
        <v>7000.0</v>
      </c>
      <c r="P203" s="107">
        <v>1500.0</v>
      </c>
      <c r="Q203" s="107">
        <v>3000.0</v>
      </c>
      <c r="R203" s="108">
        <v>80000.0</v>
      </c>
      <c r="S203" s="109"/>
      <c r="T203" s="109"/>
      <c r="U203" s="109"/>
      <c r="V203" s="110">
        <v>1500.0</v>
      </c>
      <c r="W203" s="110">
        <v>3200.0</v>
      </c>
      <c r="X203" s="109"/>
      <c r="Y203" s="110" t="s">
        <v>342</v>
      </c>
      <c r="Z203" s="110">
        <v>500.0</v>
      </c>
      <c r="AA203" s="110">
        <v>500.0</v>
      </c>
      <c r="AB203" s="109"/>
      <c r="AC203" s="109"/>
      <c r="AD203" s="110" t="s">
        <v>1004</v>
      </c>
      <c r="AE203" s="110">
        <v>500.0</v>
      </c>
      <c r="AF203" s="109"/>
      <c r="AG203" s="109"/>
      <c r="AH203" s="197" t="s">
        <v>1005</v>
      </c>
      <c r="AI203" s="197">
        <v>14000.0</v>
      </c>
      <c r="AJ203" s="113"/>
      <c r="AK203" s="133"/>
      <c r="AL203" s="133"/>
      <c r="AM203" s="113"/>
      <c r="AN203" s="109"/>
      <c r="AO203" s="109"/>
      <c r="AP203" s="113"/>
      <c r="AQ203" s="133"/>
      <c r="AR203" s="133"/>
      <c r="AS203" s="113"/>
      <c r="AT203" s="234"/>
      <c r="AU203" s="234"/>
      <c r="AV203" s="234"/>
      <c r="AW203" s="234"/>
      <c r="AX203" s="234"/>
      <c r="AY203" s="188"/>
      <c r="AZ203" s="188"/>
      <c r="BA203" s="188"/>
      <c r="BB203" s="188"/>
      <c r="BC203" s="188"/>
      <c r="BD203" s="188"/>
      <c r="BE203" s="188"/>
      <c r="BF203" s="180"/>
      <c r="BG203" s="181"/>
      <c r="BH203" s="181"/>
      <c r="BI203" s="120">
        <v>26000.0</v>
      </c>
      <c r="BJ203" s="121">
        <f t="shared" si="93"/>
        <v>128700</v>
      </c>
      <c r="BK203" s="122">
        <v>30000.0</v>
      </c>
      <c r="BL203" s="240">
        <v>127000.0</v>
      </c>
      <c r="BM203" s="124">
        <f t="shared" si="6"/>
        <v>140000</v>
      </c>
      <c r="BN203" s="125" t="s">
        <v>47</v>
      </c>
      <c r="BO203" s="126">
        <f t="shared" si="46"/>
        <v>157000</v>
      </c>
      <c r="BP203" s="109"/>
      <c r="BQ203" s="337" t="str">
        <f t="shared" si="88"/>
        <v/>
      </c>
      <c r="BR203" s="125"/>
      <c r="BS203" s="126">
        <f t="shared" si="60"/>
        <v>157000</v>
      </c>
      <c r="BT203" s="128">
        <f t="shared" si="79"/>
        <v>25000</v>
      </c>
      <c r="BU203" s="125" t="s">
        <v>47</v>
      </c>
      <c r="BV203" s="129">
        <f t="shared" si="11"/>
        <v>182000</v>
      </c>
      <c r="BW203" s="235"/>
      <c r="BX203" s="282">
        <f t="shared" si="12"/>
        <v>0</v>
      </c>
      <c r="BY203" s="282">
        <f t="shared" si="89"/>
        <v>0</v>
      </c>
      <c r="BZ203" s="282" t="str">
        <f t="shared" si="85"/>
        <v/>
      </c>
      <c r="CA203" s="284" t="str">
        <f t="shared" si="15"/>
        <v/>
      </c>
      <c r="CB203" s="109"/>
      <c r="CC203" s="109"/>
      <c r="CD203" s="109"/>
      <c r="CE203" s="109"/>
      <c r="CF203" s="133">
        <f t="shared" si="39"/>
        <v>182000</v>
      </c>
      <c r="CG203" s="133">
        <f t="shared" si="84"/>
        <v>53300</v>
      </c>
      <c r="CH203" s="119">
        <f t="shared" si="66"/>
        <v>23300</v>
      </c>
      <c r="CI203" s="109"/>
      <c r="CJ203" s="109"/>
      <c r="CK203" s="109"/>
      <c r="CL203" s="183"/>
      <c r="CM203" s="182"/>
      <c r="CN203" s="285">
        <f t="shared" si="19"/>
        <v>165000</v>
      </c>
      <c r="CO203" s="135">
        <f t="shared" si="20"/>
        <v>125328</v>
      </c>
      <c r="CP203" s="286">
        <f t="shared" si="21"/>
        <v>39672</v>
      </c>
      <c r="CQ203" s="137">
        <v>43743.0</v>
      </c>
      <c r="CR203" s="325" t="s">
        <v>260</v>
      </c>
      <c r="CS203" s="325">
        <v>29.0</v>
      </c>
      <c r="CT203" s="301" t="s">
        <v>57</v>
      </c>
      <c r="CU203" s="154" t="s">
        <v>313</v>
      </c>
      <c r="CV203" s="302"/>
      <c r="CW203" s="302"/>
      <c r="CX203" s="302"/>
      <c r="CY203" s="302"/>
      <c r="CZ203" s="302"/>
      <c r="DA203" s="301">
        <v>127000.0</v>
      </c>
      <c r="DB203" s="302"/>
      <c r="DC203" s="301">
        <v>140000.0</v>
      </c>
      <c r="DD203" s="226"/>
      <c r="DE203" s="226"/>
      <c r="DF203" s="302"/>
      <c r="DG203" s="226"/>
      <c r="DH203" s="226"/>
      <c r="DI203" s="226"/>
      <c r="DJ203" s="226"/>
      <c r="DK203" s="302"/>
      <c r="DL203" s="302"/>
      <c r="DM203" s="302"/>
      <c r="DN203" s="302"/>
      <c r="DO203" s="141">
        <f t="shared" si="58"/>
        <v>13000</v>
      </c>
      <c r="DP203" s="330"/>
      <c r="DQ203" s="251"/>
      <c r="DR203" s="251"/>
      <c r="DS203" s="251"/>
      <c r="DT203" s="251"/>
      <c r="DU203" s="251"/>
      <c r="DV203" s="251"/>
      <c r="DW203" s="251"/>
      <c r="DX203" s="251"/>
      <c r="DY203" s="251"/>
      <c r="DZ203" s="251"/>
      <c r="EA203" s="251"/>
      <c r="EB203" s="251"/>
      <c r="EC203" s="251"/>
      <c r="ED203" s="251"/>
      <c r="EE203" s="251"/>
      <c r="EF203" s="251"/>
      <c r="EG203" s="251"/>
      <c r="EH203" s="251"/>
      <c r="EI203" s="251"/>
      <c r="EJ203" s="251"/>
      <c r="EK203" s="251"/>
      <c r="EL203" s="251"/>
      <c r="EM203" s="251"/>
      <c r="EN203" s="251"/>
      <c r="EO203" s="257">
        <f t="shared" si="86"/>
        <v>0</v>
      </c>
      <c r="EP203" s="251"/>
      <c r="EQ203" s="192"/>
      <c r="ER203" s="161" t="s">
        <v>770</v>
      </c>
      <c r="ES203" s="161">
        <v>15.0</v>
      </c>
      <c r="ET203" s="161" t="s">
        <v>265</v>
      </c>
      <c r="EU203" s="161" t="s">
        <v>1006</v>
      </c>
      <c r="EV203" s="313">
        <v>25000.0</v>
      </c>
      <c r="EW203" s="303"/>
      <c r="EX203" s="303"/>
      <c r="EY203" s="303"/>
      <c r="EZ203" s="161">
        <v>25000.0</v>
      </c>
      <c r="FA203" s="161">
        <v>25000.0</v>
      </c>
      <c r="FB203" s="303"/>
      <c r="FC203" s="303"/>
      <c r="FD203" s="303"/>
      <c r="FE203" s="192"/>
      <c r="FF203" s="303"/>
      <c r="FG203" s="192"/>
      <c r="FH203" s="192"/>
      <c r="FI203" s="192"/>
      <c r="FJ203" s="192"/>
      <c r="FK203" s="192"/>
      <c r="FL203" s="192"/>
      <c r="FM203" s="192"/>
      <c r="FN203" s="192"/>
      <c r="FO203" s="303"/>
      <c r="FP203" s="303"/>
      <c r="FQ203" s="303"/>
      <c r="FR203" s="303"/>
    </row>
    <row r="204">
      <c r="A204" s="324" t="s">
        <v>387</v>
      </c>
      <c r="B204" s="317">
        <v>43743.0</v>
      </c>
      <c r="C204" s="319">
        <v>43756.0</v>
      </c>
      <c r="D204" s="318" t="s">
        <v>57</v>
      </c>
      <c r="E204" s="315">
        <f t="shared" si="83"/>
        <v>28</v>
      </c>
      <c r="F204" s="104">
        <f t="shared" si="67"/>
        <v>12</v>
      </c>
      <c r="G204" s="104" t="str">
        <f t="shared" si="68"/>
        <v>Spare Part</v>
      </c>
      <c r="H204" s="104" t="str">
        <f t="shared" si="69"/>
        <v/>
      </c>
      <c r="I204" s="105" t="s">
        <v>254</v>
      </c>
      <c r="J204" s="106">
        <v>672.0</v>
      </c>
      <c r="K204" s="106">
        <v>69888.0</v>
      </c>
      <c r="L204" s="104"/>
      <c r="M204" s="104"/>
      <c r="N204" s="104"/>
      <c r="O204" s="107">
        <v>7000.0</v>
      </c>
      <c r="P204" s="107">
        <v>1500.0</v>
      </c>
      <c r="Q204" s="107">
        <v>3000.0</v>
      </c>
      <c r="R204" s="108">
        <v>100000.0</v>
      </c>
      <c r="S204" s="110">
        <v>670.0</v>
      </c>
      <c r="T204" s="109"/>
      <c r="U204" s="109"/>
      <c r="V204" s="110">
        <v>1200.0</v>
      </c>
      <c r="W204" s="110">
        <v>4300.0</v>
      </c>
      <c r="X204" s="109"/>
      <c r="Y204" s="110" t="s">
        <v>342</v>
      </c>
      <c r="Z204" s="110">
        <v>700.0</v>
      </c>
      <c r="AA204" s="110">
        <v>700.0</v>
      </c>
      <c r="AB204" s="109"/>
      <c r="AC204" s="109"/>
      <c r="AD204" s="110" t="s">
        <v>1007</v>
      </c>
      <c r="AE204" s="110">
        <v>6200.0</v>
      </c>
      <c r="AF204" s="110" t="s">
        <v>1008</v>
      </c>
      <c r="AG204" s="110">
        <v>1100.0</v>
      </c>
      <c r="AH204" s="133"/>
      <c r="AI204" s="133"/>
      <c r="AJ204" s="113"/>
      <c r="AK204" s="133"/>
      <c r="AL204" s="133"/>
      <c r="AM204" s="113"/>
      <c r="AN204" s="110" t="s">
        <v>321</v>
      </c>
      <c r="AO204" s="110">
        <v>800.0</v>
      </c>
      <c r="AP204" s="113"/>
      <c r="AQ204" s="133"/>
      <c r="AR204" s="133"/>
      <c r="AS204" s="113"/>
      <c r="AT204" s="234"/>
      <c r="AU204" s="234"/>
      <c r="AV204" s="234"/>
      <c r="AW204" s="234"/>
      <c r="AX204" s="234"/>
      <c r="AY204" s="188"/>
      <c r="AZ204" s="188"/>
      <c r="BA204" s="188"/>
      <c r="BB204" s="188"/>
      <c r="BC204" s="188"/>
      <c r="BD204" s="188"/>
      <c r="BE204" s="188"/>
      <c r="BF204" s="180"/>
      <c r="BG204" s="181"/>
      <c r="BH204" s="181"/>
      <c r="BI204" s="120">
        <v>25000.0</v>
      </c>
      <c r="BJ204" s="121">
        <f t="shared" si="93"/>
        <v>142970</v>
      </c>
      <c r="BK204" s="122">
        <v>30000.0</v>
      </c>
      <c r="BL204" s="240">
        <v>142000.0</v>
      </c>
      <c r="BM204" s="124">
        <f t="shared" si="6"/>
        <v>138000</v>
      </c>
      <c r="BN204" s="125" t="s">
        <v>47</v>
      </c>
      <c r="BO204" s="126">
        <f t="shared" si="46"/>
        <v>172000</v>
      </c>
      <c r="BP204" s="109"/>
      <c r="BQ204" s="337" t="str">
        <f t="shared" si="88"/>
        <v/>
      </c>
      <c r="BR204" s="125"/>
      <c r="BS204" s="126">
        <f t="shared" si="60"/>
        <v>172000</v>
      </c>
      <c r="BT204" s="128">
        <f t="shared" si="79"/>
        <v>25000</v>
      </c>
      <c r="BU204" s="125" t="s">
        <v>47</v>
      </c>
      <c r="BV204" s="129">
        <f t="shared" si="11"/>
        <v>197000</v>
      </c>
      <c r="BW204" s="235"/>
      <c r="BX204" s="282">
        <f t="shared" si="12"/>
        <v>0</v>
      </c>
      <c r="BY204" s="282">
        <f t="shared" si="89"/>
        <v>0</v>
      </c>
      <c r="BZ204" s="282" t="str">
        <f t="shared" si="85"/>
        <v/>
      </c>
      <c r="CA204" s="284" t="str">
        <f t="shared" si="15"/>
        <v/>
      </c>
      <c r="CB204" s="109"/>
      <c r="CC204" s="109"/>
      <c r="CD204" s="109"/>
      <c r="CE204" s="109"/>
      <c r="CF204" s="133">
        <f t="shared" si="39"/>
        <v>197000</v>
      </c>
      <c r="CG204" s="133">
        <f t="shared" si="84"/>
        <v>54030</v>
      </c>
      <c r="CH204" s="119">
        <f t="shared" si="66"/>
        <v>24030</v>
      </c>
      <c r="CI204" s="109"/>
      <c r="CJ204" s="109"/>
      <c r="CK204" s="109"/>
      <c r="CL204" s="183"/>
      <c r="CM204" s="182"/>
      <c r="CN204" s="285">
        <f t="shared" si="19"/>
        <v>163000</v>
      </c>
      <c r="CO204" s="135">
        <f t="shared" si="20"/>
        <v>121358</v>
      </c>
      <c r="CP204" s="286">
        <f t="shared" si="21"/>
        <v>41642</v>
      </c>
      <c r="CQ204" s="137">
        <v>43743.0</v>
      </c>
      <c r="CR204" s="325" t="s">
        <v>260</v>
      </c>
      <c r="CS204" s="325">
        <v>28.0</v>
      </c>
      <c r="CT204" s="301" t="s">
        <v>57</v>
      </c>
      <c r="CU204" s="291" t="s">
        <v>370</v>
      </c>
      <c r="CV204" s="302"/>
      <c r="CW204" s="302"/>
      <c r="CX204" s="302"/>
      <c r="CY204" s="302"/>
      <c r="CZ204" s="302"/>
      <c r="DA204" s="301">
        <v>142000.0</v>
      </c>
      <c r="DB204" s="302"/>
      <c r="DC204" s="301">
        <v>138000.0</v>
      </c>
      <c r="DD204" s="226"/>
      <c r="DE204" s="140">
        <v>4000.0</v>
      </c>
      <c r="DF204" s="302"/>
      <c r="DG204" s="226"/>
      <c r="DH204" s="226"/>
      <c r="DI204" s="226"/>
      <c r="DJ204" s="226"/>
      <c r="DK204" s="302"/>
      <c r="DL204" s="302"/>
      <c r="DM204" s="302"/>
      <c r="DN204" s="302"/>
      <c r="DO204" s="141">
        <f t="shared" si="58"/>
        <v>0</v>
      </c>
      <c r="DP204" s="325" t="s">
        <v>635</v>
      </c>
      <c r="DQ204" s="251"/>
      <c r="DR204" s="251"/>
      <c r="DS204" s="251"/>
      <c r="DT204" s="251"/>
      <c r="DU204" s="251"/>
      <c r="DV204" s="251"/>
      <c r="DW204" s="251"/>
      <c r="DX204" s="251"/>
      <c r="DY204" s="251"/>
      <c r="DZ204" s="251"/>
      <c r="EA204" s="251"/>
      <c r="EB204" s="251"/>
      <c r="EC204" s="251"/>
      <c r="ED204" s="251"/>
      <c r="EE204" s="251"/>
      <c r="EF204" s="251"/>
      <c r="EG204" s="251"/>
      <c r="EH204" s="251"/>
      <c r="EI204" s="251"/>
      <c r="EJ204" s="251"/>
      <c r="EK204" s="251"/>
      <c r="EL204" s="251"/>
      <c r="EM204" s="251"/>
      <c r="EN204" s="251"/>
      <c r="EO204" s="257">
        <f t="shared" si="86"/>
        <v>0</v>
      </c>
      <c r="EP204" s="251"/>
      <c r="EQ204" s="309">
        <v>43756.0</v>
      </c>
      <c r="ER204" s="161" t="s">
        <v>979</v>
      </c>
      <c r="ES204" s="161">
        <v>12.0</v>
      </c>
      <c r="ET204" s="161" t="s">
        <v>265</v>
      </c>
      <c r="EU204" s="192"/>
      <c r="EV204" s="313">
        <v>25000.0</v>
      </c>
      <c r="EW204" s="303"/>
      <c r="EX204" s="303"/>
      <c r="EY204" s="303"/>
      <c r="EZ204" s="161">
        <v>25000.0</v>
      </c>
      <c r="FA204" s="161">
        <v>25000.0</v>
      </c>
      <c r="FB204" s="303"/>
      <c r="FC204" s="303"/>
      <c r="FD204" s="303"/>
      <c r="FE204" s="192"/>
      <c r="FF204" s="303"/>
      <c r="FG204" s="192"/>
      <c r="FH204" s="192"/>
      <c r="FI204" s="192"/>
      <c r="FJ204" s="192"/>
      <c r="FK204" s="192"/>
      <c r="FL204" s="192"/>
      <c r="FM204" s="192"/>
      <c r="FN204" s="192"/>
      <c r="FO204" s="303"/>
      <c r="FP204" s="303"/>
      <c r="FQ204" s="303"/>
      <c r="FR204" s="303"/>
    </row>
    <row r="205">
      <c r="A205" s="324" t="s">
        <v>431</v>
      </c>
      <c r="B205" s="317">
        <v>43743.0</v>
      </c>
      <c r="C205" s="319">
        <v>43748.0</v>
      </c>
      <c r="D205" s="318" t="s">
        <v>83</v>
      </c>
      <c r="E205" s="315">
        <f t="shared" si="83"/>
        <v>26</v>
      </c>
      <c r="F205" s="104" t="str">
        <f t="shared" si="67"/>
        <v>NIL</v>
      </c>
      <c r="G205" s="104" t="str">
        <f t="shared" si="68"/>
        <v>NIL</v>
      </c>
      <c r="H205" s="104" t="str">
        <f t="shared" si="69"/>
        <v>NIL</v>
      </c>
      <c r="I205" s="105" t="s">
        <v>254</v>
      </c>
      <c r="J205" s="106">
        <v>572.0</v>
      </c>
      <c r="K205" s="106">
        <v>60008.0</v>
      </c>
      <c r="L205" s="104"/>
      <c r="M205" s="104"/>
      <c r="N205" s="104"/>
      <c r="O205" s="107">
        <v>7000.0</v>
      </c>
      <c r="P205" s="107">
        <v>1500.0</v>
      </c>
      <c r="Q205" s="107">
        <v>3000.0</v>
      </c>
      <c r="R205" s="241"/>
      <c r="S205" s="109"/>
      <c r="T205" s="109"/>
      <c r="U205" s="109"/>
      <c r="V205" s="109"/>
      <c r="W205" s="110">
        <v>3500.0</v>
      </c>
      <c r="X205" s="109"/>
      <c r="Y205" s="109"/>
      <c r="Z205" s="109"/>
      <c r="AA205" s="109"/>
      <c r="AB205" s="109"/>
      <c r="AC205" s="109"/>
      <c r="AD205" s="110" t="s">
        <v>323</v>
      </c>
      <c r="AE205" s="110">
        <v>500.0</v>
      </c>
      <c r="AF205" s="110" t="s">
        <v>1009</v>
      </c>
      <c r="AG205" s="110">
        <v>400.0</v>
      </c>
      <c r="AH205" s="133"/>
      <c r="AI205" s="133"/>
      <c r="AJ205" s="113"/>
      <c r="AK205" s="133"/>
      <c r="AL205" s="133"/>
      <c r="AM205" s="113"/>
      <c r="AN205" s="109"/>
      <c r="AO205" s="109"/>
      <c r="AP205" s="113"/>
      <c r="AQ205" s="133"/>
      <c r="AR205" s="133"/>
      <c r="AS205" s="113"/>
      <c r="AT205" s="234"/>
      <c r="AU205" s="234"/>
      <c r="AV205" s="234"/>
      <c r="AW205" s="234"/>
      <c r="AX205" s="234"/>
      <c r="AY205" s="188"/>
      <c r="AZ205" s="188"/>
      <c r="BA205" s="188"/>
      <c r="BB205" s="188"/>
      <c r="BC205" s="188"/>
      <c r="BD205" s="188"/>
      <c r="BE205" s="188"/>
      <c r="BF205" s="180"/>
      <c r="BG205" s="181"/>
      <c r="BH205" s="181"/>
      <c r="BI205" s="120">
        <v>15100.0</v>
      </c>
      <c r="BJ205" s="121">
        <f>Q205+R205+T205+V205+W205+Z205+AC205+AE205+AG205+AI205+AL205+AO205+AR205+BI205+BG205</f>
        <v>22500</v>
      </c>
      <c r="BK205" s="122">
        <v>30000.0</v>
      </c>
      <c r="BL205" s="235"/>
      <c r="BM205" s="124">
        <f t="shared" si="6"/>
        <v>157000</v>
      </c>
      <c r="BN205" s="125" t="s">
        <v>47</v>
      </c>
      <c r="BO205" s="126">
        <f t="shared" si="46"/>
        <v>30000</v>
      </c>
      <c r="BP205" s="109"/>
      <c r="BQ205" s="337" t="str">
        <f t="shared" si="88"/>
        <v/>
      </c>
      <c r="BR205" s="125"/>
      <c r="BS205" s="126">
        <f t="shared" si="60"/>
        <v>30000</v>
      </c>
      <c r="BT205" s="128">
        <f t="shared" si="79"/>
        <v>0</v>
      </c>
      <c r="BU205" s="125"/>
      <c r="BV205" s="129">
        <f t="shared" si="11"/>
        <v>30000</v>
      </c>
      <c r="BW205" s="235"/>
      <c r="BX205" s="282">
        <f t="shared" si="12"/>
        <v>0</v>
      </c>
      <c r="BY205" s="282">
        <f t="shared" si="89"/>
        <v>0</v>
      </c>
      <c r="BZ205" s="282" t="str">
        <f t="shared" si="85"/>
        <v/>
      </c>
      <c r="CA205" s="284" t="str">
        <f t="shared" si="15"/>
        <v/>
      </c>
      <c r="CB205" s="109"/>
      <c r="CC205" s="109"/>
      <c r="CD205" s="109"/>
      <c r="CE205" s="109"/>
      <c r="CF205" s="133">
        <f t="shared" si="39"/>
        <v>30000</v>
      </c>
      <c r="CG205" s="133">
        <f t="shared" si="84"/>
        <v>7500</v>
      </c>
      <c r="CH205" s="119">
        <f t="shared" si="66"/>
        <v>-22500</v>
      </c>
      <c r="CI205" s="109"/>
      <c r="CJ205" s="109"/>
      <c r="CK205" s="109"/>
      <c r="CL205" s="183"/>
      <c r="CM205" s="182"/>
      <c r="CN205" s="285">
        <f t="shared" si="19"/>
        <v>157000</v>
      </c>
      <c r="CO205" s="135">
        <f t="shared" si="20"/>
        <v>91008</v>
      </c>
      <c r="CP205" s="286">
        <f t="shared" si="21"/>
        <v>65992</v>
      </c>
      <c r="CQ205" s="137">
        <v>43743.0</v>
      </c>
      <c r="CR205" s="325" t="s">
        <v>260</v>
      </c>
      <c r="CS205" s="325">
        <v>26.0</v>
      </c>
      <c r="CT205" s="140" t="s">
        <v>57</v>
      </c>
      <c r="CU205" s="291" t="s">
        <v>887</v>
      </c>
      <c r="CV205" s="302"/>
      <c r="CW205" s="301">
        <v>145000.0</v>
      </c>
      <c r="CX205" s="302"/>
      <c r="CY205" s="302"/>
      <c r="CZ205" s="302"/>
      <c r="DA205" s="301">
        <v>145000.0</v>
      </c>
      <c r="DB205" s="302"/>
      <c r="DC205" s="301">
        <v>157000.0</v>
      </c>
      <c r="DD205" s="226"/>
      <c r="DE205" s="226"/>
      <c r="DF205" s="302"/>
      <c r="DG205" s="226"/>
      <c r="DH205" s="226"/>
      <c r="DI205" s="226"/>
      <c r="DJ205" s="226"/>
      <c r="DK205" s="302"/>
      <c r="DL205" s="301">
        <v>11000.0</v>
      </c>
      <c r="DM205" s="302"/>
      <c r="DN205" s="302"/>
      <c r="DO205" s="141">
        <f t="shared" si="58"/>
        <v>1000</v>
      </c>
      <c r="DP205" s="330"/>
      <c r="DQ205" s="251"/>
      <c r="DR205" s="251"/>
      <c r="DS205" s="251"/>
      <c r="DT205" s="251"/>
      <c r="DU205" s="251"/>
      <c r="DV205" s="251"/>
      <c r="DW205" s="251"/>
      <c r="DX205" s="251"/>
      <c r="DY205" s="251"/>
      <c r="DZ205" s="251"/>
      <c r="EA205" s="251"/>
      <c r="EB205" s="251"/>
      <c r="EC205" s="251"/>
      <c r="ED205" s="251"/>
      <c r="EE205" s="251"/>
      <c r="EF205" s="251"/>
      <c r="EG205" s="251"/>
      <c r="EH205" s="251"/>
      <c r="EI205" s="251"/>
      <c r="EJ205" s="251"/>
      <c r="EK205" s="251"/>
      <c r="EL205" s="251"/>
      <c r="EM205" s="251"/>
      <c r="EN205" s="251"/>
      <c r="EO205" s="257">
        <f t="shared" si="86"/>
        <v>0</v>
      </c>
      <c r="EP205" s="251"/>
      <c r="EQ205" s="192"/>
      <c r="ER205" s="161" t="s">
        <v>1010</v>
      </c>
      <c r="ES205" s="161" t="s">
        <v>1010</v>
      </c>
      <c r="ET205" s="161" t="s">
        <v>265</v>
      </c>
      <c r="EU205" s="161" t="s">
        <v>1010</v>
      </c>
      <c r="EV205" s="303"/>
      <c r="EW205" s="303"/>
      <c r="EX205" s="303"/>
      <c r="EY205" s="303"/>
      <c r="EZ205" s="192"/>
      <c r="FA205" s="161">
        <v>0.0</v>
      </c>
      <c r="FB205" s="303"/>
      <c r="FC205" s="303"/>
      <c r="FD205" s="303"/>
      <c r="FE205" s="192"/>
      <c r="FF205" s="303"/>
      <c r="FG205" s="192"/>
      <c r="FH205" s="192"/>
      <c r="FI205" s="192"/>
      <c r="FJ205" s="192"/>
      <c r="FK205" s="192"/>
      <c r="FL205" s="192"/>
      <c r="FM205" s="192"/>
      <c r="FN205" s="192"/>
      <c r="FO205" s="303"/>
      <c r="FP205" s="303"/>
      <c r="FQ205" s="303"/>
      <c r="FR205" s="303"/>
    </row>
    <row r="206">
      <c r="A206" s="324" t="s">
        <v>16</v>
      </c>
      <c r="B206" s="317">
        <v>43746.0</v>
      </c>
      <c r="C206" s="319">
        <v>43756.0</v>
      </c>
      <c r="D206" s="318" t="s">
        <v>83</v>
      </c>
      <c r="E206" s="315">
        <f t="shared" si="83"/>
        <v>28</v>
      </c>
      <c r="F206" s="104">
        <f t="shared" si="67"/>
        <v>13</v>
      </c>
      <c r="G206" s="104" t="str">
        <f t="shared" si="68"/>
        <v>Hozari Seel</v>
      </c>
      <c r="H206" s="104" t="str">
        <f t="shared" si="69"/>
        <v>A.K</v>
      </c>
      <c r="I206" s="105" t="s">
        <v>254</v>
      </c>
      <c r="J206" s="106">
        <v>595.0</v>
      </c>
      <c r="K206" s="106">
        <v>61880.0</v>
      </c>
      <c r="L206" s="19" t="s">
        <v>13</v>
      </c>
      <c r="M206" s="19">
        <v>50.0</v>
      </c>
      <c r="N206" s="19">
        <v>6560.0</v>
      </c>
      <c r="O206" s="107">
        <v>7000.0</v>
      </c>
      <c r="P206" s="107">
        <v>1500.0</v>
      </c>
      <c r="Q206" s="107">
        <v>3000.0</v>
      </c>
      <c r="R206" s="108">
        <v>100000.0</v>
      </c>
      <c r="S206" s="110">
        <v>2000.0</v>
      </c>
      <c r="T206" s="109"/>
      <c r="U206" s="109"/>
      <c r="V206" s="109"/>
      <c r="W206" s="110">
        <v>4800.0</v>
      </c>
      <c r="X206" s="109"/>
      <c r="Y206" s="110" t="s">
        <v>625</v>
      </c>
      <c r="Z206" s="110">
        <v>500.0</v>
      </c>
      <c r="AA206" s="110">
        <v>500.0</v>
      </c>
      <c r="AB206" s="110" t="s">
        <v>1011</v>
      </c>
      <c r="AC206" s="110">
        <v>18400.0</v>
      </c>
      <c r="AD206" s="110" t="s">
        <v>1012</v>
      </c>
      <c r="AE206" s="110">
        <v>1000.0</v>
      </c>
      <c r="AF206" s="110" t="s">
        <v>1013</v>
      </c>
      <c r="AG206" s="110">
        <v>1200.0</v>
      </c>
      <c r="AH206" s="133"/>
      <c r="AI206" s="133"/>
      <c r="AJ206" s="113"/>
      <c r="AK206" s="133"/>
      <c r="AL206" s="133"/>
      <c r="AM206" s="113"/>
      <c r="AN206" s="110" t="s">
        <v>321</v>
      </c>
      <c r="AO206" s="110">
        <v>500.0</v>
      </c>
      <c r="AP206" s="113"/>
      <c r="AQ206" s="133"/>
      <c r="AR206" s="133"/>
      <c r="AS206" s="113"/>
      <c r="AT206" s="234"/>
      <c r="AU206" s="234"/>
      <c r="AV206" s="234"/>
      <c r="AW206" s="234"/>
      <c r="AX206" s="234"/>
      <c r="AY206" s="188"/>
      <c r="AZ206" s="188"/>
      <c r="BA206" s="188"/>
      <c r="BB206" s="188"/>
      <c r="BC206" s="188"/>
      <c r="BD206" s="188"/>
      <c r="BE206" s="188"/>
      <c r="BF206" s="180"/>
      <c r="BG206" s="181"/>
      <c r="BH206" s="181"/>
      <c r="BI206" s="120">
        <v>22000.0</v>
      </c>
      <c r="BJ206" s="121">
        <f>Q206+R206+T206+V206+W206+Z206+AC206+AE206+AG206+AI206+AL206+AO206+AR206+BI206+S206+X206+U206</f>
        <v>153400</v>
      </c>
      <c r="BK206" s="122">
        <v>30000.0</v>
      </c>
      <c r="BL206" s="240">
        <v>154000.0</v>
      </c>
      <c r="BM206" s="124">
        <f t="shared" si="6"/>
        <v>150000</v>
      </c>
      <c r="BN206" s="125" t="s">
        <v>47</v>
      </c>
      <c r="BO206" s="126">
        <f t="shared" si="46"/>
        <v>184000</v>
      </c>
      <c r="BP206" s="110">
        <v>40400.0</v>
      </c>
      <c r="BQ206" s="127">
        <f t="shared" si="88"/>
        <v>25000</v>
      </c>
      <c r="BR206" s="125" t="s">
        <v>47</v>
      </c>
      <c r="BS206" s="126">
        <f t="shared" si="60"/>
        <v>224400</v>
      </c>
      <c r="BT206" s="128">
        <f t="shared" si="79"/>
        <v>28200</v>
      </c>
      <c r="BU206" s="125" t="s">
        <v>59</v>
      </c>
      <c r="BV206" s="129">
        <f t="shared" si="11"/>
        <v>224400</v>
      </c>
      <c r="BW206" s="235"/>
      <c r="BX206" s="282">
        <f t="shared" si="12"/>
        <v>2000</v>
      </c>
      <c r="BY206" s="282">
        <f t="shared" si="89"/>
        <v>0</v>
      </c>
      <c r="BZ206" s="282" t="str">
        <f t="shared" si="85"/>
        <v/>
      </c>
      <c r="CA206" s="284" t="str">
        <f t="shared" si="15"/>
        <v/>
      </c>
      <c r="CB206" s="109"/>
      <c r="CC206" s="109"/>
      <c r="CD206" s="109"/>
      <c r="CE206" s="109"/>
      <c r="CF206" s="133">
        <f t="shared" si="39"/>
        <v>224400</v>
      </c>
      <c r="CG206" s="133">
        <f t="shared" si="84"/>
        <v>71000</v>
      </c>
      <c r="CH206" s="119">
        <f t="shared" si="66"/>
        <v>41000</v>
      </c>
      <c r="CI206" s="109"/>
      <c r="CJ206" s="109"/>
      <c r="CK206" s="109"/>
      <c r="CL206" s="183"/>
      <c r="CM206" s="182"/>
      <c r="CN206" s="285">
        <f t="shared" si="19"/>
        <v>205200</v>
      </c>
      <c r="CO206" s="135">
        <f t="shared" si="20"/>
        <v>111940</v>
      </c>
      <c r="CP206" s="286">
        <f t="shared" si="21"/>
        <v>93260</v>
      </c>
      <c r="CQ206" s="137">
        <v>43745.0</v>
      </c>
      <c r="CR206" s="325" t="s">
        <v>260</v>
      </c>
      <c r="CS206" s="325">
        <v>28.0</v>
      </c>
      <c r="CT206" s="302"/>
      <c r="CU206" s="291" t="s">
        <v>1014</v>
      </c>
      <c r="CV206" s="302"/>
      <c r="CW206" s="302"/>
      <c r="CX206" s="302"/>
      <c r="CY206" s="302"/>
      <c r="CZ206" s="302"/>
      <c r="DA206" s="301">
        <v>154000.0</v>
      </c>
      <c r="DB206" s="302"/>
      <c r="DC206" s="301">
        <v>150000.0</v>
      </c>
      <c r="DD206" s="226"/>
      <c r="DE206" s="140">
        <v>4000.0</v>
      </c>
      <c r="DF206" s="302"/>
      <c r="DG206" s="226"/>
      <c r="DH206" s="226"/>
      <c r="DI206" s="226"/>
      <c r="DJ206" s="226"/>
      <c r="DK206" s="302"/>
      <c r="DL206" s="302"/>
      <c r="DM206" s="302"/>
      <c r="DN206" s="302"/>
      <c r="DO206" s="141">
        <f t="shared" si="58"/>
        <v>0</v>
      </c>
      <c r="DP206" s="325" t="s">
        <v>638</v>
      </c>
      <c r="DQ206" s="251">
        <v>43746.0</v>
      </c>
      <c r="DR206" s="178">
        <v>5.0</v>
      </c>
      <c r="DS206" s="251"/>
      <c r="DT206" s="178" t="s">
        <v>283</v>
      </c>
      <c r="DU206" s="178" t="s">
        <v>330</v>
      </c>
      <c r="DV206" s="251"/>
      <c r="DW206" s="251"/>
      <c r="DX206" s="251"/>
      <c r="DY206" s="251"/>
      <c r="DZ206" s="251"/>
      <c r="EA206" s="178">
        <v>40600.0</v>
      </c>
      <c r="EB206" s="178">
        <v>25000.0</v>
      </c>
      <c r="EC206" s="251"/>
      <c r="ED206" s="178">
        <v>3000.0</v>
      </c>
      <c r="EE206" s="251"/>
      <c r="EF206" s="251"/>
      <c r="EG206" s="251"/>
      <c r="EH206" s="251"/>
      <c r="EI206" s="251"/>
      <c r="EJ206" s="251"/>
      <c r="EK206" s="251"/>
      <c r="EL206" s="251"/>
      <c r="EM206" s="251"/>
      <c r="EN206" s="251"/>
      <c r="EO206" s="257">
        <f t="shared" si="86"/>
        <v>-12600</v>
      </c>
      <c r="EP206" s="251"/>
      <c r="EQ206" s="309">
        <v>43756.0</v>
      </c>
      <c r="ER206" s="161" t="s">
        <v>1015</v>
      </c>
      <c r="ES206" s="161">
        <v>13.0</v>
      </c>
      <c r="ET206" s="161" t="s">
        <v>265</v>
      </c>
      <c r="EU206" s="161" t="s">
        <v>1016</v>
      </c>
      <c r="EV206" s="303"/>
      <c r="EW206" s="303"/>
      <c r="EX206" s="303"/>
      <c r="EY206" s="303"/>
      <c r="EZ206" s="192"/>
      <c r="FA206" s="161">
        <v>28200.0</v>
      </c>
      <c r="FB206" s="303"/>
      <c r="FC206" s="303"/>
      <c r="FD206" s="303"/>
      <c r="FE206" s="192"/>
      <c r="FF206" s="303"/>
      <c r="FG206" s="192"/>
      <c r="FH206" s="192"/>
      <c r="FI206" s="192"/>
      <c r="FJ206" s="161">
        <v>2000.0</v>
      </c>
      <c r="FK206" s="192"/>
      <c r="FL206" s="192"/>
      <c r="FM206" s="192"/>
      <c r="FN206" s="192"/>
      <c r="FO206" s="303"/>
      <c r="FP206" s="303"/>
      <c r="FQ206" s="303"/>
      <c r="FR206" s="303"/>
    </row>
    <row r="207">
      <c r="A207" s="324" t="s">
        <v>43</v>
      </c>
      <c r="B207" s="317">
        <v>43746.0</v>
      </c>
      <c r="C207" s="319">
        <v>43753.0</v>
      </c>
      <c r="D207" s="318" t="s">
        <v>68</v>
      </c>
      <c r="E207" s="315">
        <f t="shared" si="83"/>
        <v>30</v>
      </c>
      <c r="F207" s="104">
        <f t="shared" si="67"/>
        <v>15</v>
      </c>
      <c r="G207" s="104" t="str">
        <f t="shared" si="68"/>
        <v>Milk</v>
      </c>
      <c r="H207" s="104" t="str">
        <f t="shared" si="69"/>
        <v>Asif</v>
      </c>
      <c r="I207" s="105" t="s">
        <v>254</v>
      </c>
      <c r="J207" s="106">
        <v>558.0</v>
      </c>
      <c r="K207" s="106">
        <v>58590.0</v>
      </c>
      <c r="L207" s="19" t="s">
        <v>13</v>
      </c>
      <c r="M207" s="19">
        <v>50.0</v>
      </c>
      <c r="N207" s="19">
        <v>6560.0</v>
      </c>
      <c r="O207" s="107">
        <v>7000.0</v>
      </c>
      <c r="P207" s="107">
        <v>1500.0</v>
      </c>
      <c r="Q207" s="107">
        <v>3000.0</v>
      </c>
      <c r="R207" s="241"/>
      <c r="S207" s="109"/>
      <c r="T207" s="110">
        <v>250.0</v>
      </c>
      <c r="U207" s="109"/>
      <c r="V207" s="110">
        <v>2450.0</v>
      </c>
      <c r="W207" s="110">
        <v>3300.0</v>
      </c>
      <c r="X207" s="109"/>
      <c r="Y207" s="109"/>
      <c r="Z207" s="109"/>
      <c r="AA207" s="109"/>
      <c r="AB207" s="109"/>
      <c r="AC207" s="109"/>
      <c r="AD207" s="110" t="s">
        <v>323</v>
      </c>
      <c r="AE207" s="110">
        <v>600.0</v>
      </c>
      <c r="AF207" s="109"/>
      <c r="AG207" s="109"/>
      <c r="AH207" s="133"/>
      <c r="AI207" s="133"/>
      <c r="AJ207" s="113"/>
      <c r="AK207" s="133"/>
      <c r="AL207" s="133"/>
      <c r="AM207" s="113"/>
      <c r="AN207" s="109"/>
      <c r="AO207" s="109"/>
      <c r="AP207" s="113"/>
      <c r="AQ207" s="133"/>
      <c r="AR207" s="133"/>
      <c r="AS207" s="113"/>
      <c r="AT207" s="234"/>
      <c r="AU207" s="234"/>
      <c r="AV207" s="234"/>
      <c r="AW207" s="234"/>
      <c r="AX207" s="234"/>
      <c r="AY207" s="188"/>
      <c r="AZ207" s="188"/>
      <c r="BA207" s="188"/>
      <c r="BB207" s="188"/>
      <c r="BC207" s="188"/>
      <c r="BD207" s="188"/>
      <c r="BE207" s="188"/>
      <c r="BF207" s="180"/>
      <c r="BG207" s="181"/>
      <c r="BH207" s="181"/>
      <c r="BI207" s="120">
        <v>19000.0</v>
      </c>
      <c r="BJ207" s="121">
        <f>Q207+R207+T207+V207+W207+Z207+AC207+AE207+AG207+AI207+AL207+AO207+AR207+BI207+U207+S207+X207</f>
        <v>28600</v>
      </c>
      <c r="BK207" s="122">
        <v>30000.0</v>
      </c>
      <c r="BL207" s="235"/>
      <c r="BM207" s="124">
        <f t="shared" si="6"/>
        <v>149000</v>
      </c>
      <c r="BN207" s="125" t="s">
        <v>59</v>
      </c>
      <c r="BO207" s="126">
        <f t="shared" si="46"/>
        <v>30000</v>
      </c>
      <c r="BP207" s="110">
        <v>25800.0</v>
      </c>
      <c r="BQ207" s="127">
        <f t="shared" si="88"/>
        <v>34000</v>
      </c>
      <c r="BR207" s="125" t="s">
        <v>47</v>
      </c>
      <c r="BS207" s="126">
        <f t="shared" si="60"/>
        <v>55800</v>
      </c>
      <c r="BT207" s="128">
        <f t="shared" si="79"/>
        <v>26000</v>
      </c>
      <c r="BU207" s="125" t="s">
        <v>59</v>
      </c>
      <c r="BV207" s="129">
        <f t="shared" si="11"/>
        <v>55800</v>
      </c>
      <c r="BW207" s="235"/>
      <c r="BX207" s="282">
        <f t="shared" si="12"/>
        <v>0</v>
      </c>
      <c r="BY207" s="282">
        <f t="shared" si="89"/>
        <v>0</v>
      </c>
      <c r="BZ207" s="282" t="str">
        <f t="shared" si="85"/>
        <v/>
      </c>
      <c r="CA207" s="284" t="str">
        <f t="shared" si="15"/>
        <v/>
      </c>
      <c r="CB207" s="109"/>
      <c r="CC207" s="109"/>
      <c r="CD207" s="109"/>
      <c r="CE207" s="109"/>
      <c r="CF207" s="133">
        <f t="shared" si="39"/>
        <v>55800</v>
      </c>
      <c r="CG207" s="133">
        <f t="shared" si="84"/>
        <v>27200</v>
      </c>
      <c r="CH207" s="119">
        <f t="shared" si="66"/>
        <v>-2800</v>
      </c>
      <c r="CI207" s="109"/>
      <c r="CJ207" s="109"/>
      <c r="CK207" s="109"/>
      <c r="CL207" s="183"/>
      <c r="CM207" s="182"/>
      <c r="CN207" s="285">
        <f t="shared" si="19"/>
        <v>209000</v>
      </c>
      <c r="CO207" s="135">
        <f t="shared" si="20"/>
        <v>102250</v>
      </c>
      <c r="CP207" s="286">
        <f t="shared" si="21"/>
        <v>106750</v>
      </c>
      <c r="CQ207" s="137">
        <v>43746.0</v>
      </c>
      <c r="CR207" s="325" t="s">
        <v>260</v>
      </c>
      <c r="CS207" s="325">
        <v>30.0</v>
      </c>
      <c r="CT207" s="301" t="s">
        <v>68</v>
      </c>
      <c r="CU207" s="291" t="s">
        <v>1017</v>
      </c>
      <c r="CV207" s="302"/>
      <c r="CW207" s="302"/>
      <c r="CX207" s="302"/>
      <c r="CY207" s="301"/>
      <c r="CZ207" s="302"/>
      <c r="DA207" s="301">
        <v>156000.0</v>
      </c>
      <c r="DB207" s="302"/>
      <c r="DC207" s="301">
        <v>149000.0</v>
      </c>
      <c r="DD207" s="140">
        <v>2700.0</v>
      </c>
      <c r="DE207" s="140">
        <v>6300.0</v>
      </c>
      <c r="DF207" s="302"/>
      <c r="DG207" s="140"/>
      <c r="DH207" s="226"/>
      <c r="DI207" s="226"/>
      <c r="DJ207" s="226"/>
      <c r="DK207" s="302"/>
      <c r="DL207" s="301"/>
      <c r="DM207" s="302"/>
      <c r="DN207" s="302"/>
      <c r="DO207" s="141">
        <f t="shared" si="58"/>
        <v>2000</v>
      </c>
      <c r="DP207" s="325" t="s">
        <v>635</v>
      </c>
      <c r="DQ207" s="251">
        <v>43747.0</v>
      </c>
      <c r="DR207" s="178">
        <v>6.0</v>
      </c>
      <c r="DS207" s="251"/>
      <c r="DT207" s="178" t="s">
        <v>283</v>
      </c>
      <c r="DU207" s="178" t="s">
        <v>393</v>
      </c>
      <c r="DV207" s="251"/>
      <c r="DW207" s="251"/>
      <c r="DX207" s="251"/>
      <c r="DY207" s="251"/>
      <c r="DZ207" s="251"/>
      <c r="EA207" s="178">
        <v>25800.0</v>
      </c>
      <c r="EB207" s="178">
        <v>34000.0</v>
      </c>
      <c r="EC207" s="251"/>
      <c r="ED207" s="251"/>
      <c r="EE207" s="251"/>
      <c r="EF207" s="251"/>
      <c r="EG207" s="251"/>
      <c r="EH207" s="251"/>
      <c r="EI207" s="251"/>
      <c r="EJ207" s="251"/>
      <c r="EK207" s="251"/>
      <c r="EL207" s="251"/>
      <c r="EM207" s="251"/>
      <c r="EN207" s="251"/>
      <c r="EO207" s="257">
        <f t="shared" si="86"/>
        <v>8200</v>
      </c>
      <c r="EP207" s="251"/>
      <c r="EQ207" s="309">
        <v>43753.0</v>
      </c>
      <c r="ER207" s="161" t="s">
        <v>264</v>
      </c>
      <c r="ES207" s="161">
        <v>15.0</v>
      </c>
      <c r="ET207" s="161" t="s">
        <v>265</v>
      </c>
      <c r="EU207" s="161" t="s">
        <v>315</v>
      </c>
      <c r="EV207" s="303"/>
      <c r="EW207" s="303"/>
      <c r="EX207" s="303"/>
      <c r="EY207" s="303"/>
      <c r="EZ207" s="192"/>
      <c r="FA207" s="161">
        <v>26000.0</v>
      </c>
      <c r="FB207" s="303"/>
      <c r="FC207" s="303"/>
      <c r="FD207" s="303"/>
      <c r="FE207" s="192"/>
      <c r="FF207" s="303"/>
      <c r="FG207" s="192"/>
      <c r="FH207" s="192"/>
      <c r="FI207" s="192"/>
      <c r="FJ207" s="192"/>
      <c r="FK207" s="192"/>
      <c r="FL207" s="192"/>
      <c r="FM207" s="192"/>
      <c r="FN207" s="192"/>
      <c r="FO207" s="303"/>
      <c r="FP207" s="303"/>
      <c r="FQ207" s="303"/>
      <c r="FR207" s="303"/>
    </row>
    <row r="208">
      <c r="A208" s="324" t="s">
        <v>44</v>
      </c>
      <c r="B208" s="317">
        <v>43746.0</v>
      </c>
      <c r="C208" s="319">
        <v>43752.0</v>
      </c>
      <c r="D208" s="318" t="s">
        <v>68</v>
      </c>
      <c r="E208" s="315">
        <f t="shared" si="83"/>
        <v>30</v>
      </c>
      <c r="F208" s="104">
        <f t="shared" si="67"/>
        <v>13.5</v>
      </c>
      <c r="G208" s="104" t="str">
        <f t="shared" si="68"/>
        <v>Milk</v>
      </c>
      <c r="H208" s="104" t="str">
        <f t="shared" si="69"/>
        <v>Asif</v>
      </c>
      <c r="I208" s="105" t="s">
        <v>254</v>
      </c>
      <c r="J208" s="106">
        <v>459.0</v>
      </c>
      <c r="K208" s="106">
        <v>48195.0</v>
      </c>
      <c r="L208" s="19" t="s">
        <v>13</v>
      </c>
      <c r="M208" s="19">
        <v>50.0</v>
      </c>
      <c r="N208" s="19">
        <v>6560.0</v>
      </c>
      <c r="O208" s="107">
        <v>7000.0</v>
      </c>
      <c r="P208" s="107">
        <v>1500.0</v>
      </c>
      <c r="Q208" s="107">
        <v>3000.0</v>
      </c>
      <c r="R208" s="241"/>
      <c r="S208" s="109"/>
      <c r="T208" s="110">
        <v>250.0</v>
      </c>
      <c r="U208" s="109"/>
      <c r="V208" s="109"/>
      <c r="W208" s="110">
        <v>4000.0</v>
      </c>
      <c r="X208" s="109"/>
      <c r="Y208" s="109"/>
      <c r="Z208" s="109"/>
      <c r="AA208" s="109"/>
      <c r="AB208" s="109"/>
      <c r="AC208" s="109"/>
      <c r="AD208" s="110" t="s">
        <v>1018</v>
      </c>
      <c r="AE208" s="110">
        <v>500.0</v>
      </c>
      <c r="AF208" s="109"/>
      <c r="AG208" s="109"/>
      <c r="AH208" s="133"/>
      <c r="AI208" s="133"/>
      <c r="AJ208" s="113"/>
      <c r="AK208" s="133"/>
      <c r="AL208" s="133"/>
      <c r="AM208" s="113"/>
      <c r="AN208" s="109"/>
      <c r="AO208" s="109"/>
      <c r="AP208" s="113"/>
      <c r="AQ208" s="133"/>
      <c r="AR208" s="133"/>
      <c r="AS208" s="113"/>
      <c r="AT208" s="234"/>
      <c r="AU208" s="234"/>
      <c r="AV208" s="234"/>
      <c r="AW208" s="234"/>
      <c r="AX208" s="234"/>
      <c r="AY208" s="188"/>
      <c r="AZ208" s="188"/>
      <c r="BA208" s="188"/>
      <c r="BB208" s="188"/>
      <c r="BC208" s="188"/>
      <c r="BD208" s="188"/>
      <c r="BE208" s="188"/>
      <c r="BF208" s="180"/>
      <c r="BG208" s="181"/>
      <c r="BH208" s="181"/>
      <c r="BI208" s="120">
        <v>18000.0</v>
      </c>
      <c r="BJ208" s="121">
        <f>Q208+R208+T208+V208+W208+Z208+AC208+AE208+AG208+AI208+AL208+AO208+AR208+BI208+U208+S208</f>
        <v>25750</v>
      </c>
      <c r="BK208" s="122">
        <v>30000.0</v>
      </c>
      <c r="BL208" s="235"/>
      <c r="BM208" s="124">
        <f t="shared" si="6"/>
        <v>149000</v>
      </c>
      <c r="BN208" s="125" t="s">
        <v>59</v>
      </c>
      <c r="BO208" s="126">
        <f t="shared" si="46"/>
        <v>30000</v>
      </c>
      <c r="BP208" s="110">
        <v>18200.0</v>
      </c>
      <c r="BQ208" s="127">
        <f t="shared" si="88"/>
        <v>31000</v>
      </c>
      <c r="BR208" s="125" t="s">
        <v>47</v>
      </c>
      <c r="BS208" s="126">
        <f t="shared" si="60"/>
        <v>48200</v>
      </c>
      <c r="BT208" s="128">
        <f t="shared" si="79"/>
        <v>28000</v>
      </c>
      <c r="BU208" s="125" t="s">
        <v>59</v>
      </c>
      <c r="BV208" s="129">
        <f t="shared" si="11"/>
        <v>48200</v>
      </c>
      <c r="BW208" s="235"/>
      <c r="BX208" s="282">
        <f t="shared" si="12"/>
        <v>0</v>
      </c>
      <c r="BY208" s="282">
        <f t="shared" si="89"/>
        <v>0</v>
      </c>
      <c r="BZ208" s="282" t="str">
        <f t="shared" si="85"/>
        <v/>
      </c>
      <c r="CA208" s="284" t="str">
        <f t="shared" si="15"/>
        <v/>
      </c>
      <c r="CB208" s="109"/>
      <c r="CC208" s="109"/>
      <c r="CD208" s="109"/>
      <c r="CE208" s="109"/>
      <c r="CF208" s="133">
        <f t="shared" si="39"/>
        <v>48200</v>
      </c>
      <c r="CG208" s="133">
        <f t="shared" si="84"/>
        <v>22450</v>
      </c>
      <c r="CH208" s="119">
        <f t="shared" si="66"/>
        <v>-7550</v>
      </c>
      <c r="CI208" s="109"/>
      <c r="CJ208" s="109"/>
      <c r="CK208" s="109"/>
      <c r="CL208" s="183"/>
      <c r="CM208" s="182"/>
      <c r="CN208" s="285">
        <f t="shared" si="19"/>
        <v>208000</v>
      </c>
      <c r="CO208" s="135">
        <f t="shared" si="20"/>
        <v>89005</v>
      </c>
      <c r="CP208" s="286">
        <f t="shared" si="21"/>
        <v>118995</v>
      </c>
      <c r="CQ208" s="137">
        <v>43746.0</v>
      </c>
      <c r="CR208" s="325" t="s">
        <v>260</v>
      </c>
      <c r="CS208" s="325">
        <v>30.0</v>
      </c>
      <c r="CT208" s="301" t="s">
        <v>68</v>
      </c>
      <c r="CU208" s="291" t="s">
        <v>1017</v>
      </c>
      <c r="CV208" s="302"/>
      <c r="CW208" s="302"/>
      <c r="CX208" s="302"/>
      <c r="CY208" s="301"/>
      <c r="CZ208" s="302"/>
      <c r="DA208" s="301">
        <v>156000.0</v>
      </c>
      <c r="DB208" s="302"/>
      <c r="DC208" s="301">
        <v>149000.0</v>
      </c>
      <c r="DD208" s="140">
        <v>2700.0</v>
      </c>
      <c r="DE208" s="140">
        <v>6300.0</v>
      </c>
      <c r="DF208" s="302"/>
      <c r="DG208" s="140"/>
      <c r="DH208" s="226"/>
      <c r="DI208" s="226"/>
      <c r="DJ208" s="226"/>
      <c r="DK208" s="302"/>
      <c r="DL208" s="301"/>
      <c r="DM208" s="302"/>
      <c r="DN208" s="302"/>
      <c r="DO208" s="141">
        <f t="shared" si="58"/>
        <v>2000</v>
      </c>
      <c r="DP208" s="325" t="s">
        <v>635</v>
      </c>
      <c r="DQ208" s="251">
        <v>43747.0</v>
      </c>
      <c r="DR208" s="178">
        <v>5.0</v>
      </c>
      <c r="DS208" s="251"/>
      <c r="DT208" s="178" t="s">
        <v>283</v>
      </c>
      <c r="DU208" s="178" t="s">
        <v>393</v>
      </c>
      <c r="DV208" s="251"/>
      <c r="DW208" s="251"/>
      <c r="DX208" s="251"/>
      <c r="DY208" s="251"/>
      <c r="DZ208" s="251"/>
      <c r="EA208" s="178">
        <v>18200.0</v>
      </c>
      <c r="EB208" s="178">
        <v>31000.0</v>
      </c>
      <c r="EC208" s="251"/>
      <c r="ED208" s="251"/>
      <c r="EE208" s="251"/>
      <c r="EF208" s="251"/>
      <c r="EG208" s="251"/>
      <c r="EH208" s="251"/>
      <c r="EI208" s="251"/>
      <c r="EJ208" s="251"/>
      <c r="EK208" s="251"/>
      <c r="EL208" s="251"/>
      <c r="EM208" s="251"/>
      <c r="EN208" s="251"/>
      <c r="EO208" s="257">
        <f t="shared" si="86"/>
        <v>12800</v>
      </c>
      <c r="EP208" s="251"/>
      <c r="EQ208" s="192"/>
      <c r="ER208" s="161" t="s">
        <v>264</v>
      </c>
      <c r="ES208" s="161">
        <v>13.5</v>
      </c>
      <c r="ET208" s="161" t="s">
        <v>265</v>
      </c>
      <c r="EU208" s="161" t="s">
        <v>315</v>
      </c>
      <c r="EV208" s="303"/>
      <c r="EW208" s="303"/>
      <c r="EX208" s="303"/>
      <c r="EY208" s="303"/>
      <c r="EZ208" s="192"/>
      <c r="FA208" s="161">
        <v>28000.0</v>
      </c>
      <c r="FB208" s="303"/>
      <c r="FC208" s="303"/>
      <c r="FD208" s="303"/>
      <c r="FE208" s="192"/>
      <c r="FF208" s="303"/>
      <c r="FG208" s="192"/>
      <c r="FH208" s="192"/>
      <c r="FI208" s="192"/>
      <c r="FJ208" s="192"/>
      <c r="FK208" s="192"/>
      <c r="FL208" s="192"/>
      <c r="FM208" s="192"/>
      <c r="FN208" s="192"/>
      <c r="FO208" s="303"/>
      <c r="FP208" s="303"/>
      <c r="FQ208" s="303"/>
      <c r="FR208" s="303"/>
    </row>
    <row r="209">
      <c r="A209" s="324" t="s">
        <v>17</v>
      </c>
      <c r="B209" s="317">
        <v>43746.0</v>
      </c>
      <c r="C209" s="319">
        <v>43756.0</v>
      </c>
      <c r="D209" s="318" t="s">
        <v>57</v>
      </c>
      <c r="E209" s="315">
        <f t="shared" si="83"/>
        <v>30</v>
      </c>
      <c r="F209" s="104">
        <f t="shared" si="67"/>
        <v>16</v>
      </c>
      <c r="G209" s="104" t="str">
        <f t="shared" si="68"/>
        <v>Bowl</v>
      </c>
      <c r="H209" s="104" t="str">
        <f t="shared" si="69"/>
        <v>Gujrat Hyderi Goods</v>
      </c>
      <c r="I209" s="105" t="s">
        <v>254</v>
      </c>
      <c r="J209" s="106">
        <v>567.0</v>
      </c>
      <c r="K209" s="106">
        <v>59535.0</v>
      </c>
      <c r="L209" s="19" t="s">
        <v>13</v>
      </c>
      <c r="M209" s="19">
        <v>50.0</v>
      </c>
      <c r="N209" s="19">
        <v>6560.0</v>
      </c>
      <c r="O209" s="107">
        <v>7500.0</v>
      </c>
      <c r="P209" s="107">
        <v>1500.0</v>
      </c>
      <c r="Q209" s="107">
        <v>3000.0</v>
      </c>
      <c r="R209" s="108">
        <v>125000.0</v>
      </c>
      <c r="S209" s="109"/>
      <c r="T209" s="109"/>
      <c r="U209" s="109"/>
      <c r="V209" s="110">
        <v>1750.0</v>
      </c>
      <c r="W209" s="110">
        <v>4000.0</v>
      </c>
      <c r="X209" s="109"/>
      <c r="Y209" s="110" t="s">
        <v>342</v>
      </c>
      <c r="Z209" s="110">
        <v>1500.0</v>
      </c>
      <c r="AA209" s="110">
        <v>500.0</v>
      </c>
      <c r="AB209" s="109"/>
      <c r="AC209" s="109"/>
      <c r="AD209" s="110" t="s">
        <v>1019</v>
      </c>
      <c r="AE209" s="110">
        <v>700.0</v>
      </c>
      <c r="AF209" s="110" t="s">
        <v>1018</v>
      </c>
      <c r="AG209" s="110">
        <v>500.0</v>
      </c>
      <c r="AH209" s="133"/>
      <c r="AI209" s="133"/>
      <c r="AJ209" s="113"/>
      <c r="AK209" s="197" t="s">
        <v>1020</v>
      </c>
      <c r="AL209" s="197">
        <v>1000.0</v>
      </c>
      <c r="AM209" s="113"/>
      <c r="AN209" s="109"/>
      <c r="AO209" s="109"/>
      <c r="AP209" s="113"/>
      <c r="AQ209" s="133"/>
      <c r="AR209" s="133"/>
      <c r="AS209" s="113"/>
      <c r="AT209" s="234"/>
      <c r="AU209" s="234"/>
      <c r="AV209" s="234"/>
      <c r="AW209" s="234"/>
      <c r="AX209" s="234"/>
      <c r="AY209" s="188"/>
      <c r="AZ209" s="188"/>
      <c r="BA209" s="188"/>
      <c r="BB209" s="188"/>
      <c r="BC209" s="188"/>
      <c r="BD209" s="188"/>
      <c r="BE209" s="188"/>
      <c r="BF209" s="180"/>
      <c r="BG209" s="181"/>
      <c r="BH209" s="181"/>
      <c r="BI209" s="120">
        <v>23000.0</v>
      </c>
      <c r="BJ209" s="121">
        <f t="shared" ref="BJ209:BJ210" si="94">Q209+R209+T209+V209+W209+Z209+AC209+AE209+AG209+AI209+AL209+AO209+AR209+BI209</f>
        <v>160450</v>
      </c>
      <c r="BK209" s="122">
        <v>30000.0</v>
      </c>
      <c r="BL209" s="240">
        <v>156000.0</v>
      </c>
      <c r="BM209" s="124">
        <f t="shared" si="6"/>
        <v>150000</v>
      </c>
      <c r="BN209" s="125" t="s">
        <v>47</v>
      </c>
      <c r="BO209" s="126">
        <f t="shared" si="46"/>
        <v>186000</v>
      </c>
      <c r="BP209" s="109"/>
      <c r="BQ209" s="127">
        <f t="shared" si="88"/>
        <v>39000</v>
      </c>
      <c r="BR209" s="125" t="s">
        <v>59</v>
      </c>
      <c r="BS209" s="126">
        <f t="shared" si="60"/>
        <v>186000</v>
      </c>
      <c r="BT209" s="128">
        <f t="shared" si="79"/>
        <v>34000</v>
      </c>
      <c r="BU209" s="125" t="s">
        <v>47</v>
      </c>
      <c r="BV209" s="129">
        <f t="shared" si="11"/>
        <v>220000</v>
      </c>
      <c r="BW209" s="235"/>
      <c r="BX209" s="282">
        <f t="shared" si="12"/>
        <v>0</v>
      </c>
      <c r="BY209" s="282">
        <f t="shared" si="89"/>
        <v>0</v>
      </c>
      <c r="BZ209" s="282" t="str">
        <f t="shared" si="85"/>
        <v/>
      </c>
      <c r="CA209" s="284" t="str">
        <f t="shared" si="15"/>
        <v/>
      </c>
      <c r="CB209" s="109"/>
      <c r="CC209" s="109"/>
      <c r="CD209" s="109"/>
      <c r="CE209" s="109"/>
      <c r="CF209" s="133">
        <f t="shared" si="39"/>
        <v>220000</v>
      </c>
      <c r="CG209" s="133">
        <f t="shared" si="84"/>
        <v>59550</v>
      </c>
      <c r="CH209" s="119">
        <f t="shared" si="66"/>
        <v>29550</v>
      </c>
      <c r="CI209" s="109"/>
      <c r="CJ209" s="109"/>
      <c r="CK209" s="109"/>
      <c r="CL209" s="183"/>
      <c r="CM209" s="182"/>
      <c r="CN209" s="285">
        <f t="shared" si="19"/>
        <v>223000</v>
      </c>
      <c r="CO209" s="135">
        <f t="shared" si="20"/>
        <v>109545</v>
      </c>
      <c r="CP209" s="286">
        <f t="shared" si="21"/>
        <v>113455</v>
      </c>
      <c r="CQ209" s="137">
        <v>43746.0</v>
      </c>
      <c r="CR209" s="325" t="s">
        <v>260</v>
      </c>
      <c r="CS209" s="325">
        <v>30.0</v>
      </c>
      <c r="CT209" s="301" t="s">
        <v>57</v>
      </c>
      <c r="CU209" s="291" t="s">
        <v>370</v>
      </c>
      <c r="CV209" s="302"/>
      <c r="CW209" s="302"/>
      <c r="CX209" s="302"/>
      <c r="CY209" s="302"/>
      <c r="CZ209" s="302"/>
      <c r="DA209" s="301">
        <v>156000.0</v>
      </c>
      <c r="DB209" s="302"/>
      <c r="DC209" s="301">
        <v>150000.0</v>
      </c>
      <c r="DD209" s="226"/>
      <c r="DE209" s="140">
        <v>5500.0</v>
      </c>
      <c r="DF209" s="302"/>
      <c r="DG209" s="226"/>
      <c r="DH209" s="140">
        <v>1000.0</v>
      </c>
      <c r="DI209" s="226"/>
      <c r="DJ209" s="226"/>
      <c r="DK209" s="302"/>
      <c r="DL209" s="302"/>
      <c r="DM209" s="302"/>
      <c r="DN209" s="302"/>
      <c r="DO209" s="141">
        <f t="shared" si="58"/>
        <v>500</v>
      </c>
      <c r="DP209" s="325" t="s">
        <v>1021</v>
      </c>
      <c r="DQ209" s="251">
        <v>43747.0</v>
      </c>
      <c r="DR209" s="178">
        <v>1.5</v>
      </c>
      <c r="DS209" s="251"/>
      <c r="DT209" s="178" t="s">
        <v>68</v>
      </c>
      <c r="DU209" s="178" t="s">
        <v>732</v>
      </c>
      <c r="DV209" s="251"/>
      <c r="DW209" s="251"/>
      <c r="DX209" s="251"/>
      <c r="DY209" s="251"/>
      <c r="DZ209" s="251"/>
      <c r="EA209" s="251"/>
      <c r="EB209" s="178">
        <v>39000.0</v>
      </c>
      <c r="EC209" s="251"/>
      <c r="ED209" s="251"/>
      <c r="EE209" s="251"/>
      <c r="EF209" s="251"/>
      <c r="EG209" s="251"/>
      <c r="EH209" s="251"/>
      <c r="EI209" s="251"/>
      <c r="EJ209" s="251"/>
      <c r="EK209" s="251"/>
      <c r="EL209" s="251"/>
      <c r="EM209" s="251"/>
      <c r="EN209" s="251"/>
      <c r="EO209" s="257">
        <f t="shared" si="86"/>
        <v>39000</v>
      </c>
      <c r="EP209" s="251"/>
      <c r="EQ209" s="192"/>
      <c r="ER209" s="161" t="s">
        <v>1022</v>
      </c>
      <c r="ES209" s="161">
        <v>16.0</v>
      </c>
      <c r="ET209" s="161" t="s">
        <v>265</v>
      </c>
      <c r="EU209" s="161" t="s">
        <v>1023</v>
      </c>
      <c r="EV209" s="313">
        <v>34000.0</v>
      </c>
      <c r="EW209" s="303"/>
      <c r="EX209" s="303"/>
      <c r="EY209" s="303"/>
      <c r="EZ209" s="161">
        <v>34000.0</v>
      </c>
      <c r="FA209" s="161">
        <v>34000.0</v>
      </c>
      <c r="FB209" s="303"/>
      <c r="FC209" s="303"/>
      <c r="FD209" s="303"/>
      <c r="FE209" s="192"/>
      <c r="FF209" s="303"/>
      <c r="FG209" s="192"/>
      <c r="FH209" s="192"/>
      <c r="FI209" s="192"/>
      <c r="FJ209" s="192"/>
      <c r="FK209" s="192"/>
      <c r="FL209" s="192"/>
      <c r="FM209" s="192"/>
      <c r="FN209" s="192"/>
      <c r="FO209" s="303"/>
      <c r="FP209" s="303"/>
      <c r="FQ209" s="303"/>
      <c r="FR209" s="303"/>
    </row>
    <row r="210">
      <c r="A210" s="324" t="s">
        <v>14</v>
      </c>
      <c r="B210" s="317">
        <v>43745.0</v>
      </c>
      <c r="C210" s="319">
        <v>43756.0</v>
      </c>
      <c r="D210" s="318" t="s">
        <v>57</v>
      </c>
      <c r="E210" s="315">
        <f t="shared" si="83"/>
        <v>28</v>
      </c>
      <c r="F210" s="104">
        <f t="shared" si="67"/>
        <v>16</v>
      </c>
      <c r="G210" s="104" t="str">
        <f t="shared" si="68"/>
        <v>Tiles</v>
      </c>
      <c r="H210" s="104" t="str">
        <f t="shared" si="69"/>
        <v>Hydri Goods</v>
      </c>
      <c r="I210" s="105" t="s">
        <v>254</v>
      </c>
      <c r="J210" s="106">
        <v>521.0</v>
      </c>
      <c r="K210" s="106">
        <v>54184.0</v>
      </c>
      <c r="L210" s="19" t="s">
        <v>13</v>
      </c>
      <c r="M210" s="19">
        <v>100.0</v>
      </c>
      <c r="N210" s="19">
        <v>13120.0</v>
      </c>
      <c r="O210" s="107">
        <v>7000.0</v>
      </c>
      <c r="P210" s="107">
        <v>1500.0</v>
      </c>
      <c r="Q210" s="107">
        <v>3000.0</v>
      </c>
      <c r="R210" s="108">
        <v>130000.0</v>
      </c>
      <c r="S210" s="109"/>
      <c r="T210" s="109"/>
      <c r="U210" s="109"/>
      <c r="V210" s="109"/>
      <c r="W210" s="110">
        <v>4200.0</v>
      </c>
      <c r="X210" s="109"/>
      <c r="Y210" s="110" t="s">
        <v>905</v>
      </c>
      <c r="Z210" s="110">
        <v>1000.0</v>
      </c>
      <c r="AA210" s="110">
        <v>500.0</v>
      </c>
      <c r="AB210" s="109"/>
      <c r="AC210" s="109"/>
      <c r="AD210" s="110" t="s">
        <v>1024</v>
      </c>
      <c r="AE210" s="110">
        <v>1000.0</v>
      </c>
      <c r="AF210" s="110" t="s">
        <v>1025</v>
      </c>
      <c r="AG210" s="110">
        <v>18300.0</v>
      </c>
      <c r="AH210" s="197" t="s">
        <v>1026</v>
      </c>
      <c r="AI210" s="197">
        <v>14000.0</v>
      </c>
      <c r="AJ210" s="113"/>
      <c r="AK210" s="133"/>
      <c r="AL210" s="133"/>
      <c r="AM210" s="113"/>
      <c r="AN210" s="109"/>
      <c r="AO210" s="109"/>
      <c r="AP210" s="113"/>
      <c r="AQ210" s="133"/>
      <c r="AR210" s="133"/>
      <c r="AS210" s="113"/>
      <c r="AT210" s="234"/>
      <c r="AU210" s="234"/>
      <c r="AV210" s="234"/>
      <c r="AW210" s="234"/>
      <c r="AX210" s="234"/>
      <c r="AY210" s="188"/>
      <c r="AZ210" s="188"/>
      <c r="BA210" s="188"/>
      <c r="BB210" s="188"/>
      <c r="BC210" s="188"/>
      <c r="BD210" s="188"/>
      <c r="BE210" s="188"/>
      <c r="BF210" s="180"/>
      <c r="BG210" s="181"/>
      <c r="BH210" s="181"/>
      <c r="BI210" s="120">
        <v>25000.0</v>
      </c>
      <c r="BJ210" s="121">
        <f t="shared" si="94"/>
        <v>196500</v>
      </c>
      <c r="BK210" s="122">
        <v>30000.0</v>
      </c>
      <c r="BL210" s="240">
        <v>159000.0</v>
      </c>
      <c r="BM210" s="124">
        <f t="shared" si="6"/>
        <v>150000</v>
      </c>
      <c r="BN210" s="125" t="s">
        <v>47</v>
      </c>
      <c r="BO210" s="126">
        <f t="shared" si="46"/>
        <v>189000</v>
      </c>
      <c r="BP210" s="110">
        <v>32000.0</v>
      </c>
      <c r="BQ210" s="127">
        <f t="shared" si="88"/>
        <v>32000</v>
      </c>
      <c r="BR210" s="125" t="s">
        <v>47</v>
      </c>
      <c r="BS210" s="126">
        <f t="shared" si="60"/>
        <v>221000</v>
      </c>
      <c r="BT210" s="128">
        <f t="shared" si="79"/>
        <v>32000</v>
      </c>
      <c r="BU210" s="125" t="s">
        <v>47</v>
      </c>
      <c r="BV210" s="129">
        <f t="shared" si="11"/>
        <v>253000</v>
      </c>
      <c r="BW210" s="235"/>
      <c r="BX210" s="282">
        <f t="shared" si="12"/>
        <v>0</v>
      </c>
      <c r="BY210" s="282">
        <f t="shared" si="89"/>
        <v>0</v>
      </c>
      <c r="BZ210" s="282" t="str">
        <f t="shared" si="85"/>
        <v/>
      </c>
      <c r="CA210" s="284" t="str">
        <f t="shared" si="15"/>
        <v/>
      </c>
      <c r="CB210" s="109"/>
      <c r="CC210" s="109"/>
      <c r="CD210" s="109"/>
      <c r="CE210" s="109"/>
      <c r="CF210" s="133">
        <f t="shared" si="39"/>
        <v>253000</v>
      </c>
      <c r="CG210" s="133">
        <f t="shared" si="84"/>
        <v>56500</v>
      </c>
      <c r="CH210" s="119">
        <f t="shared" si="66"/>
        <v>26500</v>
      </c>
      <c r="CI210" s="109"/>
      <c r="CJ210" s="109"/>
      <c r="CK210" s="109"/>
      <c r="CL210" s="183"/>
      <c r="CM210" s="182"/>
      <c r="CN210" s="285">
        <f t="shared" si="19"/>
        <v>214000</v>
      </c>
      <c r="CO210" s="135">
        <f t="shared" si="20"/>
        <v>141804</v>
      </c>
      <c r="CP210" s="286">
        <f t="shared" si="21"/>
        <v>72196</v>
      </c>
      <c r="CQ210" s="137">
        <v>43746.0</v>
      </c>
      <c r="CR210" s="325" t="s">
        <v>280</v>
      </c>
      <c r="CS210" s="325">
        <v>28.0</v>
      </c>
      <c r="CT210" s="301" t="s">
        <v>57</v>
      </c>
      <c r="CU210" s="291" t="s">
        <v>370</v>
      </c>
      <c r="CV210" s="302"/>
      <c r="CW210" s="302"/>
      <c r="CX210" s="302"/>
      <c r="CY210" s="302"/>
      <c r="CZ210" s="302"/>
      <c r="DA210" s="301">
        <v>159000.0</v>
      </c>
      <c r="DB210" s="302"/>
      <c r="DC210" s="301">
        <v>150000.0</v>
      </c>
      <c r="DD210" s="226"/>
      <c r="DE210" s="226"/>
      <c r="DF210" s="302"/>
      <c r="DG210" s="302"/>
      <c r="DH210" s="140">
        <v>500.0</v>
      </c>
      <c r="DI210" s="226"/>
      <c r="DJ210" s="302"/>
      <c r="DK210" s="302"/>
      <c r="DL210" s="302"/>
      <c r="DM210" s="302"/>
      <c r="DN210" s="302"/>
      <c r="DO210" s="141">
        <f t="shared" si="58"/>
        <v>-8500</v>
      </c>
      <c r="DP210" s="330"/>
      <c r="DQ210" s="251">
        <v>43747.0</v>
      </c>
      <c r="DR210" s="163">
        <v>5.0</v>
      </c>
      <c r="DS210" s="228"/>
      <c r="DT210" s="178" t="s">
        <v>283</v>
      </c>
      <c r="DU210" s="163" t="s">
        <v>1027</v>
      </c>
      <c r="DV210" s="228"/>
      <c r="DW210" s="228"/>
      <c r="DX210" s="228"/>
      <c r="DY210" s="228"/>
      <c r="DZ210" s="228"/>
      <c r="EA210" s="163">
        <v>32000.0</v>
      </c>
      <c r="EB210" s="163">
        <v>32000.0</v>
      </c>
      <c r="EC210" s="228"/>
      <c r="ED210" s="228"/>
      <c r="EE210" s="228"/>
      <c r="EF210" s="228"/>
      <c r="EG210" s="228"/>
      <c r="EH210" s="228"/>
      <c r="EI210" s="228"/>
      <c r="EJ210" s="228"/>
      <c r="EK210" s="228"/>
      <c r="EL210" s="163">
        <v>0.0</v>
      </c>
      <c r="EM210" s="228"/>
      <c r="EN210" s="228"/>
      <c r="EO210" s="257">
        <f t="shared" si="86"/>
        <v>0</v>
      </c>
      <c r="EP210" s="228"/>
      <c r="EQ210" s="309">
        <v>43756.0</v>
      </c>
      <c r="ER210" s="161" t="s">
        <v>491</v>
      </c>
      <c r="ES210" s="161">
        <v>16.0</v>
      </c>
      <c r="ET210" s="161" t="s">
        <v>265</v>
      </c>
      <c r="EU210" s="161" t="s">
        <v>1028</v>
      </c>
      <c r="EV210" s="303"/>
      <c r="EW210" s="303"/>
      <c r="EX210" s="303"/>
      <c r="EY210" s="303"/>
      <c r="EZ210" s="192"/>
      <c r="FA210" s="161">
        <v>32000.0</v>
      </c>
      <c r="FB210" s="303"/>
      <c r="FC210" s="303"/>
      <c r="FD210" s="303"/>
      <c r="FE210" s="192"/>
      <c r="FF210" s="303"/>
      <c r="FG210" s="192"/>
      <c r="FH210" s="192"/>
      <c r="FI210" s="192"/>
      <c r="FJ210" s="192"/>
      <c r="FK210" s="192"/>
      <c r="FL210" s="192"/>
      <c r="FM210" s="192"/>
      <c r="FN210" s="192"/>
      <c r="FO210" s="303"/>
      <c r="FP210" s="303"/>
      <c r="FQ210" s="303"/>
      <c r="FR210" s="303"/>
    </row>
    <row r="211">
      <c r="A211" s="324" t="s">
        <v>42</v>
      </c>
      <c r="B211" s="317">
        <v>43746.0</v>
      </c>
      <c r="C211" s="319">
        <v>43754.0</v>
      </c>
      <c r="D211" s="318" t="s">
        <v>57</v>
      </c>
      <c r="E211" s="315">
        <f t="shared" si="83"/>
        <v>25</v>
      </c>
      <c r="F211" s="104">
        <f t="shared" si="67"/>
        <v>16</v>
      </c>
      <c r="G211" s="104" t="str">
        <f t="shared" si="68"/>
        <v>Rice</v>
      </c>
      <c r="H211" s="104" t="str">
        <f t="shared" si="69"/>
        <v/>
      </c>
      <c r="I211" s="105" t="s">
        <v>254</v>
      </c>
      <c r="J211" s="106">
        <v>580.6</v>
      </c>
      <c r="K211" s="106">
        <v>60382.0</v>
      </c>
      <c r="L211" s="19" t="s">
        <v>13</v>
      </c>
      <c r="M211" s="19">
        <v>50.0</v>
      </c>
      <c r="N211" s="19">
        <v>6560.0</v>
      </c>
      <c r="O211" s="107">
        <v>7000.0</v>
      </c>
      <c r="P211" s="107">
        <v>1500.0</v>
      </c>
      <c r="Q211" s="107">
        <v>3000.0</v>
      </c>
      <c r="R211" s="108">
        <v>136000.0</v>
      </c>
      <c r="S211" s="109"/>
      <c r="T211" s="109"/>
      <c r="U211" s="109"/>
      <c r="V211" s="109"/>
      <c r="W211" s="110">
        <v>3200.0</v>
      </c>
      <c r="X211" s="109"/>
      <c r="Y211" s="110" t="s">
        <v>1029</v>
      </c>
      <c r="Z211" s="110">
        <v>1500.0</v>
      </c>
      <c r="AA211" s="110">
        <v>1000.0</v>
      </c>
      <c r="AB211" s="110" t="s">
        <v>1030</v>
      </c>
      <c r="AC211" s="110">
        <v>2000.0</v>
      </c>
      <c r="AD211" s="110" t="s">
        <v>323</v>
      </c>
      <c r="AE211" s="110">
        <v>500.0</v>
      </c>
      <c r="AF211" s="110" t="s">
        <v>1031</v>
      </c>
      <c r="AG211" s="110">
        <v>2100.0</v>
      </c>
      <c r="AH211" s="133"/>
      <c r="AI211" s="133"/>
      <c r="AJ211" s="113"/>
      <c r="AK211" s="133"/>
      <c r="AL211" s="133"/>
      <c r="AM211" s="113"/>
      <c r="AN211" s="109"/>
      <c r="AO211" s="109"/>
      <c r="AP211" s="113"/>
      <c r="AQ211" s="133"/>
      <c r="AR211" s="133"/>
      <c r="AS211" s="113"/>
      <c r="AT211" s="234"/>
      <c r="AU211" s="234"/>
      <c r="AV211" s="234"/>
      <c r="AW211" s="234"/>
      <c r="AX211" s="234"/>
      <c r="AY211" s="188"/>
      <c r="AZ211" s="188"/>
      <c r="BA211" s="188"/>
      <c r="BB211" s="188"/>
      <c r="BC211" s="188"/>
      <c r="BD211" s="188"/>
      <c r="BE211" s="188"/>
      <c r="BF211" s="180"/>
      <c r="BG211" s="181"/>
      <c r="BH211" s="181"/>
      <c r="BI211" s="120">
        <v>20000.0</v>
      </c>
      <c r="BJ211" s="121">
        <f>Q211+R211+T211+V211+W211+Z211+AC211+AE211+AG211+AI211+AL211+AO211+AR211+BI211+U211+S211+X211</f>
        <v>168300</v>
      </c>
      <c r="BK211" s="122">
        <v>30000.0</v>
      </c>
      <c r="BL211" s="240">
        <v>148000.0</v>
      </c>
      <c r="BM211" s="124">
        <f t="shared" si="6"/>
        <v>140000</v>
      </c>
      <c r="BN211" s="125" t="s">
        <v>47</v>
      </c>
      <c r="BO211" s="126">
        <f t="shared" si="46"/>
        <v>178000</v>
      </c>
      <c r="BP211" s="109"/>
      <c r="BQ211" s="127" t="str">
        <f t="shared" si="88"/>
        <v/>
      </c>
      <c r="BR211" s="125"/>
      <c r="BS211" s="126">
        <f t="shared" si="60"/>
        <v>178000</v>
      </c>
      <c r="BT211" s="128">
        <f t="shared" si="79"/>
        <v>32000</v>
      </c>
      <c r="BU211" s="125" t="s">
        <v>47</v>
      </c>
      <c r="BV211" s="129">
        <f t="shared" si="11"/>
        <v>210000</v>
      </c>
      <c r="BW211" s="235"/>
      <c r="BX211" s="282">
        <f t="shared" si="12"/>
        <v>0</v>
      </c>
      <c r="BY211" s="282">
        <f t="shared" si="89"/>
        <v>0</v>
      </c>
      <c r="BZ211" s="282" t="str">
        <f t="shared" si="85"/>
        <v/>
      </c>
      <c r="CA211" s="284" t="str">
        <f t="shared" si="15"/>
        <v/>
      </c>
      <c r="CB211" s="109"/>
      <c r="CC211" s="109"/>
      <c r="CD211" s="109"/>
      <c r="CE211" s="109"/>
      <c r="CF211" s="133">
        <f t="shared" si="39"/>
        <v>210000</v>
      </c>
      <c r="CG211" s="133">
        <f t="shared" si="84"/>
        <v>41700</v>
      </c>
      <c r="CH211" s="119">
        <f t="shared" si="66"/>
        <v>11700</v>
      </c>
      <c r="CI211" s="109"/>
      <c r="CJ211" s="109"/>
      <c r="CK211" s="109"/>
      <c r="CL211" s="183"/>
      <c r="CM211" s="182"/>
      <c r="CN211" s="285">
        <f t="shared" si="19"/>
        <v>172000</v>
      </c>
      <c r="CO211" s="135">
        <f t="shared" si="20"/>
        <v>105242</v>
      </c>
      <c r="CP211" s="286">
        <f t="shared" si="21"/>
        <v>66758</v>
      </c>
      <c r="CQ211" s="137">
        <v>43746.0</v>
      </c>
      <c r="CR211" s="325" t="s">
        <v>260</v>
      </c>
      <c r="CS211" s="325">
        <v>25.0</v>
      </c>
      <c r="CT211" s="301" t="s">
        <v>57</v>
      </c>
      <c r="CU211" s="291" t="s">
        <v>370</v>
      </c>
      <c r="CV211" s="302"/>
      <c r="CW211" s="302"/>
      <c r="CX211" s="302"/>
      <c r="CY211" s="302"/>
      <c r="CZ211" s="302"/>
      <c r="DA211" s="301">
        <v>148000.0</v>
      </c>
      <c r="DB211" s="302"/>
      <c r="DC211" s="301">
        <v>140000.0</v>
      </c>
      <c r="DD211" s="226"/>
      <c r="DE211" s="140">
        <v>7500.0</v>
      </c>
      <c r="DF211" s="302"/>
      <c r="DG211" s="302"/>
      <c r="DH211" s="140">
        <v>500.0</v>
      </c>
      <c r="DI211" s="226"/>
      <c r="DJ211" s="302"/>
      <c r="DK211" s="302"/>
      <c r="DL211" s="302"/>
      <c r="DM211" s="302"/>
      <c r="DN211" s="302"/>
      <c r="DO211" s="141">
        <f t="shared" si="58"/>
        <v>0</v>
      </c>
      <c r="DP211" s="325" t="s">
        <v>1021</v>
      </c>
      <c r="DQ211" s="251"/>
      <c r="DR211" s="228"/>
      <c r="DS211" s="228"/>
      <c r="DT211" s="228"/>
      <c r="DU211" s="228"/>
      <c r="DV211" s="228"/>
      <c r="DW211" s="228"/>
      <c r="DX211" s="228"/>
      <c r="DY211" s="228"/>
      <c r="DZ211" s="228"/>
      <c r="EA211" s="228"/>
      <c r="EB211" s="228"/>
      <c r="EC211" s="228"/>
      <c r="ED211" s="228"/>
      <c r="EE211" s="228"/>
      <c r="EF211" s="228"/>
      <c r="EG211" s="228"/>
      <c r="EH211" s="228"/>
      <c r="EI211" s="228"/>
      <c r="EJ211" s="228"/>
      <c r="EK211" s="228"/>
      <c r="EL211" s="163">
        <v>0.0</v>
      </c>
      <c r="EM211" s="228"/>
      <c r="EN211" s="228"/>
      <c r="EO211" s="257">
        <f t="shared" si="86"/>
        <v>0</v>
      </c>
      <c r="EP211" s="228"/>
      <c r="EQ211" s="309">
        <v>43754.0</v>
      </c>
      <c r="ER211" s="161" t="s">
        <v>747</v>
      </c>
      <c r="ES211" s="161">
        <v>16.0</v>
      </c>
      <c r="ET211" s="161" t="s">
        <v>265</v>
      </c>
      <c r="EU211" s="192"/>
      <c r="EV211" s="303"/>
      <c r="EW211" s="303"/>
      <c r="EX211" s="303"/>
      <c r="EY211" s="303"/>
      <c r="EZ211" s="192"/>
      <c r="FA211" s="161">
        <v>32000.0</v>
      </c>
      <c r="FB211" s="303"/>
      <c r="FC211" s="303"/>
      <c r="FD211" s="303"/>
      <c r="FE211" s="192"/>
      <c r="FF211" s="303"/>
      <c r="FG211" s="192"/>
      <c r="FH211" s="192"/>
      <c r="FI211" s="192"/>
      <c r="FJ211" s="192"/>
      <c r="FK211" s="192"/>
      <c r="FL211" s="192"/>
      <c r="FM211" s="192"/>
      <c r="FN211" s="192"/>
      <c r="FO211" s="303"/>
      <c r="FP211" s="303"/>
      <c r="FQ211" s="303"/>
      <c r="FR211" s="303"/>
    </row>
    <row r="212">
      <c r="A212" s="324" t="s">
        <v>23</v>
      </c>
      <c r="B212" s="317">
        <v>43746.0</v>
      </c>
      <c r="C212" s="319">
        <v>43754.0</v>
      </c>
      <c r="D212" s="318" t="s">
        <v>57</v>
      </c>
      <c r="E212" s="315">
        <f t="shared" si="83"/>
        <v>23</v>
      </c>
      <c r="F212" s="104">
        <f t="shared" si="67"/>
        <v>12</v>
      </c>
      <c r="G212" s="104" t="str">
        <f t="shared" si="68"/>
        <v>WC</v>
      </c>
      <c r="H212" s="104" t="str">
        <f t="shared" si="69"/>
        <v>Hyderabad</v>
      </c>
      <c r="I212" s="105" t="s">
        <v>254</v>
      </c>
      <c r="J212" s="106">
        <v>557.0</v>
      </c>
      <c r="K212" s="106">
        <v>58516.0</v>
      </c>
      <c r="L212" s="19" t="s">
        <v>13</v>
      </c>
      <c r="M212" s="19">
        <v>50.0</v>
      </c>
      <c r="N212" s="19">
        <v>6560.0</v>
      </c>
      <c r="O212" s="107">
        <v>7000.0</v>
      </c>
      <c r="P212" s="107">
        <v>1500.0</v>
      </c>
      <c r="Q212" s="107">
        <v>3000.0</v>
      </c>
      <c r="R212" s="108">
        <v>135000.0</v>
      </c>
      <c r="S212" s="109"/>
      <c r="T212" s="109"/>
      <c r="U212" s="110">
        <v>1200.0</v>
      </c>
      <c r="V212" s="110">
        <v>1000.0</v>
      </c>
      <c r="W212" s="110">
        <v>4000.0</v>
      </c>
      <c r="X212" s="109"/>
      <c r="Y212" s="110" t="s">
        <v>1032</v>
      </c>
      <c r="Z212" s="110">
        <v>2200.0</v>
      </c>
      <c r="AA212" s="110">
        <v>1200.0</v>
      </c>
      <c r="AB212" s="109"/>
      <c r="AC212" s="109"/>
      <c r="AD212" s="110" t="s">
        <v>1033</v>
      </c>
      <c r="AE212" s="110">
        <v>4650.0</v>
      </c>
      <c r="AF212" s="110" t="s">
        <v>1034</v>
      </c>
      <c r="AG212" s="110">
        <v>800.0</v>
      </c>
      <c r="AH212" s="133"/>
      <c r="AI212" s="133"/>
      <c r="AJ212" s="113"/>
      <c r="AK212" s="133"/>
      <c r="AL212" s="133"/>
      <c r="AM212" s="113"/>
      <c r="AN212" s="109"/>
      <c r="AO212" s="109"/>
      <c r="AP212" s="113"/>
      <c r="AQ212" s="133"/>
      <c r="AR212" s="133"/>
      <c r="AS212" s="113"/>
      <c r="AT212" s="234"/>
      <c r="AU212" s="234"/>
      <c r="AV212" s="234"/>
      <c r="AW212" s="234"/>
      <c r="AX212" s="234"/>
      <c r="AY212" s="188"/>
      <c r="AZ212" s="188"/>
      <c r="BA212" s="188"/>
      <c r="BB212" s="188"/>
      <c r="BC212" s="188"/>
      <c r="BD212" s="188"/>
      <c r="BE212" s="188"/>
      <c r="BF212" s="180"/>
      <c r="BG212" s="181"/>
      <c r="BH212" s="181"/>
      <c r="BI212" s="120">
        <v>20500.0</v>
      </c>
      <c r="BJ212" s="121">
        <f>Q212+R212+T212+V212+W212+Z212+AC212+AE212+AG212+AI212+AL212+AO212+AR212+BI212+U212+S212</f>
        <v>172350</v>
      </c>
      <c r="BK212" s="122">
        <v>30000.0</v>
      </c>
      <c r="BL212" s="240">
        <v>151000.0</v>
      </c>
      <c r="BM212" s="124">
        <f t="shared" si="6"/>
        <v>130000</v>
      </c>
      <c r="BN212" s="125" t="s">
        <v>47</v>
      </c>
      <c r="BO212" s="126">
        <f t="shared" si="46"/>
        <v>181000</v>
      </c>
      <c r="BP212" s="109"/>
      <c r="BQ212" s="127" t="str">
        <f t="shared" si="88"/>
        <v/>
      </c>
      <c r="BR212" s="125"/>
      <c r="BS212" s="126">
        <f t="shared" si="60"/>
        <v>181000</v>
      </c>
      <c r="BT212" s="128">
        <f t="shared" si="79"/>
        <v>24000</v>
      </c>
      <c r="BU212" s="125" t="s">
        <v>47</v>
      </c>
      <c r="BV212" s="129">
        <f t="shared" si="11"/>
        <v>205000</v>
      </c>
      <c r="BW212" s="235"/>
      <c r="BX212" s="282">
        <f t="shared" si="12"/>
        <v>0</v>
      </c>
      <c r="BY212" s="282">
        <f t="shared" si="89"/>
        <v>0</v>
      </c>
      <c r="BZ212" s="283" t="s">
        <v>688</v>
      </c>
      <c r="CA212" s="284" t="str">
        <f t="shared" si="15"/>
        <v/>
      </c>
      <c r="CB212" s="109"/>
      <c r="CC212" s="109"/>
      <c r="CD212" s="109"/>
      <c r="CE212" s="109"/>
      <c r="CF212" s="133">
        <f t="shared" si="39"/>
        <v>205000</v>
      </c>
      <c r="CG212" s="133">
        <f t="shared" si="84"/>
        <v>32650</v>
      </c>
      <c r="CH212" s="119">
        <f t="shared" si="66"/>
        <v>2650</v>
      </c>
      <c r="CI212" s="109"/>
      <c r="CJ212" s="109"/>
      <c r="CK212" s="109"/>
      <c r="CL212" s="183"/>
      <c r="CM212" s="182"/>
      <c r="CN212" s="285">
        <f t="shared" si="19"/>
        <v>154000</v>
      </c>
      <c r="CO212" s="135">
        <f t="shared" si="20"/>
        <v>108726</v>
      </c>
      <c r="CP212" s="286">
        <f t="shared" si="21"/>
        <v>45274</v>
      </c>
      <c r="CQ212" s="137">
        <v>43747.0</v>
      </c>
      <c r="CR212" s="325" t="s">
        <v>260</v>
      </c>
      <c r="CS212" s="325">
        <v>23.0</v>
      </c>
      <c r="CT212" s="301" t="s">
        <v>57</v>
      </c>
      <c r="CU212" s="291" t="s">
        <v>490</v>
      </c>
      <c r="CV212" s="302"/>
      <c r="CW212" s="302"/>
      <c r="CX212" s="302"/>
      <c r="CY212" s="302"/>
      <c r="CZ212" s="302"/>
      <c r="DA212" s="301">
        <v>151000.0</v>
      </c>
      <c r="DB212" s="302"/>
      <c r="DC212" s="301">
        <v>130000.0</v>
      </c>
      <c r="DD212" s="226"/>
      <c r="DE212" s="140">
        <v>20000.0</v>
      </c>
      <c r="DF212" s="302"/>
      <c r="DG212" s="302"/>
      <c r="DH212" s="140">
        <v>1000.0</v>
      </c>
      <c r="DI212" s="226"/>
      <c r="DJ212" s="302"/>
      <c r="DK212" s="302"/>
      <c r="DL212" s="302"/>
      <c r="DM212" s="302"/>
      <c r="DN212" s="302"/>
      <c r="DO212" s="141">
        <f t="shared" si="58"/>
        <v>0</v>
      </c>
      <c r="DP212" s="325" t="s">
        <v>904</v>
      </c>
      <c r="DQ212" s="238"/>
      <c r="DR212" s="228"/>
      <c r="DS212" s="228"/>
      <c r="DT212" s="228"/>
      <c r="DU212" s="228"/>
      <c r="DV212" s="228"/>
      <c r="DW212" s="228"/>
      <c r="DX212" s="228"/>
      <c r="DY212" s="228"/>
      <c r="DZ212" s="228"/>
      <c r="EA212" s="228"/>
      <c r="EB212" s="228"/>
      <c r="EC212" s="228"/>
      <c r="ED212" s="228"/>
      <c r="EE212" s="228"/>
      <c r="EF212" s="228"/>
      <c r="EG212" s="228"/>
      <c r="EH212" s="228"/>
      <c r="EI212" s="228"/>
      <c r="EJ212" s="228"/>
      <c r="EK212" s="228"/>
      <c r="EL212" s="163">
        <v>0.0</v>
      </c>
      <c r="EM212" s="228"/>
      <c r="EN212" s="228"/>
      <c r="EO212" s="257">
        <f t="shared" si="86"/>
        <v>0</v>
      </c>
      <c r="EP212" s="228"/>
      <c r="EQ212" s="192"/>
      <c r="ER212" s="161" t="s">
        <v>770</v>
      </c>
      <c r="ES212" s="161">
        <v>12.0</v>
      </c>
      <c r="ET212" s="161" t="s">
        <v>265</v>
      </c>
      <c r="EU212" s="161" t="s">
        <v>597</v>
      </c>
      <c r="EV212" s="303"/>
      <c r="EW212" s="303"/>
      <c r="EX212" s="303"/>
      <c r="EY212" s="303"/>
      <c r="EZ212" s="192"/>
      <c r="FA212" s="161">
        <v>24000.0</v>
      </c>
      <c r="FB212" s="303"/>
      <c r="FC212" s="303"/>
      <c r="FD212" s="303"/>
      <c r="FE212" s="192"/>
      <c r="FF212" s="303"/>
      <c r="FG212" s="192"/>
      <c r="FH212" s="192"/>
      <c r="FI212" s="192"/>
      <c r="FJ212" s="192"/>
      <c r="FK212" s="192"/>
      <c r="FL212" s="192"/>
      <c r="FM212" s="192"/>
      <c r="FN212" s="192"/>
      <c r="FO212" s="303"/>
      <c r="FP212" s="303"/>
      <c r="FQ212" s="303"/>
      <c r="FR212" s="303"/>
    </row>
    <row r="213">
      <c r="A213" s="324" t="s">
        <v>24</v>
      </c>
      <c r="B213" s="317">
        <v>43746.0</v>
      </c>
      <c r="C213" s="319">
        <v>43754.0</v>
      </c>
      <c r="D213" s="318" t="s">
        <v>57</v>
      </c>
      <c r="E213" s="315">
        <f t="shared" si="83"/>
        <v>30</v>
      </c>
      <c r="F213" s="104">
        <f t="shared" si="67"/>
        <v>16</v>
      </c>
      <c r="G213" s="104" t="str">
        <f t="shared" si="68"/>
        <v>Bowl</v>
      </c>
      <c r="H213" s="104" t="str">
        <f t="shared" si="69"/>
        <v>Mushtaq</v>
      </c>
      <c r="I213" s="105" t="s">
        <v>254</v>
      </c>
      <c r="J213" s="106">
        <v>477.0</v>
      </c>
      <c r="K213" s="106">
        <v>50085.0</v>
      </c>
      <c r="L213" s="19" t="s">
        <v>13</v>
      </c>
      <c r="M213" s="19">
        <v>50.0</v>
      </c>
      <c r="N213" s="19">
        <v>6560.0</v>
      </c>
      <c r="O213" s="107">
        <v>7000.0</v>
      </c>
      <c r="P213" s="107">
        <v>1500.0</v>
      </c>
      <c r="Q213" s="107">
        <v>3000.0</v>
      </c>
      <c r="R213" s="241"/>
      <c r="S213" s="109"/>
      <c r="T213" s="109"/>
      <c r="U213" s="109"/>
      <c r="V213" s="110">
        <v>1600.0</v>
      </c>
      <c r="W213" s="110">
        <v>4500.0</v>
      </c>
      <c r="X213" s="109"/>
      <c r="Y213" s="110" t="s">
        <v>342</v>
      </c>
      <c r="Z213" s="110">
        <v>1000.0</v>
      </c>
      <c r="AA213" s="110">
        <v>500.0</v>
      </c>
      <c r="AB213" s="110" t="s">
        <v>1035</v>
      </c>
      <c r="AC213" s="110">
        <v>500.0</v>
      </c>
      <c r="AD213" s="110" t="s">
        <v>323</v>
      </c>
      <c r="AE213" s="110">
        <v>500.0</v>
      </c>
      <c r="AF213" s="109"/>
      <c r="AG213" s="109"/>
      <c r="AH213" s="133"/>
      <c r="AI213" s="133"/>
      <c r="AJ213" s="113"/>
      <c r="AK213" s="133"/>
      <c r="AL213" s="133"/>
      <c r="AM213" s="113"/>
      <c r="AN213" s="110" t="s">
        <v>767</v>
      </c>
      <c r="AO213" s="110">
        <v>3500.0</v>
      </c>
      <c r="AP213" s="113"/>
      <c r="AQ213" s="133"/>
      <c r="AR213" s="133"/>
      <c r="AS213" s="113"/>
      <c r="AT213" s="234"/>
      <c r="AU213" s="234"/>
      <c r="AV213" s="234"/>
      <c r="AW213" s="234"/>
      <c r="AX213" s="234"/>
      <c r="AY213" s="188"/>
      <c r="AZ213" s="188"/>
      <c r="BA213" s="188"/>
      <c r="BB213" s="188"/>
      <c r="BC213" s="188"/>
      <c r="BD213" s="188"/>
      <c r="BE213" s="188"/>
      <c r="BF213" s="180"/>
      <c r="BG213" s="181"/>
      <c r="BH213" s="181"/>
      <c r="BI213" s="120">
        <v>20000.0</v>
      </c>
      <c r="BJ213" s="121">
        <f>Q213+R213+T213+V213+W213+Z213+AC213+AE213+AG213+AI213+AL213+AO213+AR213+BI213+X213+U213+S213</f>
        <v>34600</v>
      </c>
      <c r="BK213" s="122">
        <v>30000.0</v>
      </c>
      <c r="BL213" s="240">
        <v>155000.0</v>
      </c>
      <c r="BM213" s="124">
        <f t="shared" si="6"/>
        <v>153000</v>
      </c>
      <c r="BN213" s="125" t="s">
        <v>47</v>
      </c>
      <c r="BO213" s="126">
        <f t="shared" si="46"/>
        <v>185000</v>
      </c>
      <c r="BP213" s="109"/>
      <c r="BQ213" s="127" t="str">
        <f t="shared" si="88"/>
        <v/>
      </c>
      <c r="BR213" s="125"/>
      <c r="BS213" s="126">
        <f t="shared" si="60"/>
        <v>185000</v>
      </c>
      <c r="BT213" s="128">
        <f t="shared" si="79"/>
        <v>31000</v>
      </c>
      <c r="BU213" s="125" t="s">
        <v>47</v>
      </c>
      <c r="BV213" s="129">
        <f t="shared" si="11"/>
        <v>216000</v>
      </c>
      <c r="BW213" s="235"/>
      <c r="BX213" s="282">
        <f t="shared" si="12"/>
        <v>0</v>
      </c>
      <c r="BY213" s="282">
        <f t="shared" si="89"/>
        <v>0</v>
      </c>
      <c r="BZ213" s="282" t="str">
        <f t="shared" ref="BZ213:BZ245" si="95">FK213</f>
        <v/>
      </c>
      <c r="CA213" s="284" t="str">
        <f t="shared" si="15"/>
        <v/>
      </c>
      <c r="CB213" s="109"/>
      <c r="CC213" s="109"/>
      <c r="CD213" s="109"/>
      <c r="CE213" s="109"/>
      <c r="CF213" s="133">
        <f t="shared" si="39"/>
        <v>216000</v>
      </c>
      <c r="CG213" s="133">
        <f t="shared" si="84"/>
        <v>181400</v>
      </c>
      <c r="CH213" s="119">
        <f t="shared" si="66"/>
        <v>151400</v>
      </c>
      <c r="CI213" s="109"/>
      <c r="CJ213" s="109"/>
      <c r="CK213" s="109"/>
      <c r="CL213" s="183"/>
      <c r="CM213" s="182"/>
      <c r="CN213" s="285">
        <f t="shared" si="19"/>
        <v>184000</v>
      </c>
      <c r="CO213" s="135">
        <f t="shared" si="20"/>
        <v>98745</v>
      </c>
      <c r="CP213" s="286">
        <f t="shared" si="21"/>
        <v>85255</v>
      </c>
      <c r="CQ213" s="137">
        <v>43747.0</v>
      </c>
      <c r="CR213" s="325" t="s">
        <v>260</v>
      </c>
      <c r="CS213" s="325">
        <v>30.0</v>
      </c>
      <c r="CT213" s="301" t="s">
        <v>57</v>
      </c>
      <c r="CU213" s="291" t="s">
        <v>313</v>
      </c>
      <c r="CV213" s="302"/>
      <c r="CW213" s="302"/>
      <c r="CX213" s="302"/>
      <c r="CY213" s="302"/>
      <c r="CZ213" s="302"/>
      <c r="DA213" s="301">
        <v>155000.0</v>
      </c>
      <c r="DB213" s="302"/>
      <c r="DC213" s="301">
        <v>153000.0</v>
      </c>
      <c r="DD213" s="140">
        <v>500.0</v>
      </c>
      <c r="DE213" s="226"/>
      <c r="DF213" s="302"/>
      <c r="DG213" s="302"/>
      <c r="DH213" s="140">
        <v>500.0</v>
      </c>
      <c r="DI213" s="226"/>
      <c r="DJ213" s="302"/>
      <c r="DK213" s="302"/>
      <c r="DL213" s="302"/>
      <c r="DM213" s="302"/>
      <c r="DN213" s="302"/>
      <c r="DO213" s="141">
        <f t="shared" si="58"/>
        <v>-1000</v>
      </c>
      <c r="DP213" s="330"/>
      <c r="DQ213" s="238"/>
      <c r="DR213" s="228"/>
      <c r="DS213" s="228"/>
      <c r="DT213" s="228"/>
      <c r="DU213" s="228"/>
      <c r="DV213" s="228"/>
      <c r="DW213" s="228"/>
      <c r="DX213" s="228"/>
      <c r="DY213" s="228"/>
      <c r="DZ213" s="228"/>
      <c r="EA213" s="228"/>
      <c r="EB213" s="228"/>
      <c r="EC213" s="228"/>
      <c r="ED213" s="228"/>
      <c r="EE213" s="228"/>
      <c r="EF213" s="228"/>
      <c r="EG213" s="228"/>
      <c r="EH213" s="228"/>
      <c r="EI213" s="228"/>
      <c r="EJ213" s="228"/>
      <c r="EK213" s="228"/>
      <c r="EL213" s="163">
        <v>0.0</v>
      </c>
      <c r="EM213" s="228"/>
      <c r="EN213" s="228"/>
      <c r="EO213" s="257">
        <f t="shared" si="86"/>
        <v>0</v>
      </c>
      <c r="EP213" s="228"/>
      <c r="EQ213" s="309">
        <v>43754.0</v>
      </c>
      <c r="ER213" s="161" t="s">
        <v>1022</v>
      </c>
      <c r="ES213" s="161">
        <v>16.0</v>
      </c>
      <c r="ET213" s="161" t="s">
        <v>265</v>
      </c>
      <c r="EU213" s="161" t="s">
        <v>266</v>
      </c>
      <c r="EV213" s="313">
        <v>31000.0</v>
      </c>
      <c r="EW213" s="303"/>
      <c r="EX213" s="303"/>
      <c r="EY213" s="303"/>
      <c r="EZ213" s="161">
        <v>31000.0</v>
      </c>
      <c r="FA213" s="161">
        <v>31000.0</v>
      </c>
      <c r="FB213" s="303"/>
      <c r="FC213" s="303"/>
      <c r="FD213" s="303"/>
      <c r="FE213" s="192"/>
      <c r="FF213" s="303"/>
      <c r="FG213" s="192"/>
      <c r="FH213" s="192"/>
      <c r="FI213" s="192"/>
      <c r="FJ213" s="192"/>
      <c r="FK213" s="192"/>
      <c r="FL213" s="192"/>
      <c r="FM213" s="192"/>
      <c r="FN213" s="192"/>
      <c r="FO213" s="303"/>
      <c r="FP213" s="303"/>
      <c r="FQ213" s="303"/>
      <c r="FR213" s="303"/>
    </row>
    <row r="214">
      <c r="A214" s="324" t="s">
        <v>32</v>
      </c>
      <c r="B214" s="317">
        <v>43749.0</v>
      </c>
      <c r="C214" s="319">
        <v>43756.0</v>
      </c>
      <c r="D214" s="318" t="s">
        <v>57</v>
      </c>
      <c r="E214" s="315">
        <f t="shared" si="83"/>
        <v>30</v>
      </c>
      <c r="F214" s="104">
        <f t="shared" si="67"/>
        <v>15</v>
      </c>
      <c r="G214" s="104" t="str">
        <f t="shared" si="68"/>
        <v>Cloth</v>
      </c>
      <c r="H214" s="104" t="str">
        <f t="shared" si="69"/>
        <v>A.K Goods</v>
      </c>
      <c r="I214" s="105" t="s">
        <v>254</v>
      </c>
      <c r="J214" s="106">
        <v>524.0</v>
      </c>
      <c r="K214" s="106">
        <v>55544.0</v>
      </c>
      <c r="L214" s="19" t="s">
        <v>13</v>
      </c>
      <c r="M214" s="19">
        <v>50.0</v>
      </c>
      <c r="N214" s="19">
        <v>6560.0</v>
      </c>
      <c r="O214" s="107">
        <v>7000.0</v>
      </c>
      <c r="P214" s="107">
        <v>1500.0</v>
      </c>
      <c r="Q214" s="107">
        <v>3000.0</v>
      </c>
      <c r="R214" s="241"/>
      <c r="S214" s="110">
        <v>700.0</v>
      </c>
      <c r="T214" s="109"/>
      <c r="U214" s="110">
        <v>300.0</v>
      </c>
      <c r="V214" s="109"/>
      <c r="W214" s="110">
        <v>4000.0</v>
      </c>
      <c r="X214" s="109"/>
      <c r="Y214" s="110" t="s">
        <v>342</v>
      </c>
      <c r="Z214" s="110">
        <v>1000.0</v>
      </c>
      <c r="AA214" s="110">
        <v>500.0</v>
      </c>
      <c r="AB214" s="109"/>
      <c r="AC214" s="109"/>
      <c r="AD214" s="109"/>
      <c r="AE214" s="109"/>
      <c r="AF214" s="109"/>
      <c r="AG214" s="109"/>
      <c r="AH214" s="133"/>
      <c r="AI214" s="133"/>
      <c r="AJ214" s="113"/>
      <c r="AK214" s="197" t="s">
        <v>1036</v>
      </c>
      <c r="AL214" s="197">
        <v>1000.0</v>
      </c>
      <c r="AM214" s="113"/>
      <c r="AN214" s="109"/>
      <c r="AO214" s="109"/>
      <c r="AP214" s="113"/>
      <c r="AQ214" s="133"/>
      <c r="AR214" s="133"/>
      <c r="AS214" s="113"/>
      <c r="AT214" s="234"/>
      <c r="AU214" s="234"/>
      <c r="AV214" s="234"/>
      <c r="AW214" s="234"/>
      <c r="AX214" s="234"/>
      <c r="AY214" s="188"/>
      <c r="AZ214" s="188"/>
      <c r="BA214" s="188"/>
      <c r="BB214" s="188"/>
      <c r="BC214" s="188"/>
      <c r="BD214" s="188"/>
      <c r="BE214" s="188"/>
      <c r="BF214" s="180"/>
      <c r="BG214" s="181"/>
      <c r="BH214" s="181"/>
      <c r="BI214" s="120">
        <v>20000.0</v>
      </c>
      <c r="BJ214" s="121">
        <f>Q214+R214+T214+V214+W214+Z214+AC214+AE214+AG214+AI214+AL214+AO214+AR214+BI214+U214+S214</f>
        <v>30000</v>
      </c>
      <c r="BK214" s="122">
        <v>30000.0</v>
      </c>
      <c r="BL214" s="240">
        <v>165000.0</v>
      </c>
      <c r="BM214" s="124">
        <f t="shared" si="6"/>
        <v>160000</v>
      </c>
      <c r="BN214" s="125" t="s">
        <v>47</v>
      </c>
      <c r="BO214" s="126">
        <f t="shared" si="46"/>
        <v>195000</v>
      </c>
      <c r="BP214" s="109"/>
      <c r="BQ214" s="127" t="str">
        <f t="shared" si="88"/>
        <v/>
      </c>
      <c r="BR214" s="125"/>
      <c r="BS214" s="126">
        <f t="shared" si="60"/>
        <v>195000</v>
      </c>
      <c r="BT214" s="128">
        <f t="shared" si="79"/>
        <v>31000</v>
      </c>
      <c r="BU214" s="125" t="s">
        <v>59</v>
      </c>
      <c r="BV214" s="129">
        <f t="shared" si="11"/>
        <v>195000</v>
      </c>
      <c r="BW214" s="235"/>
      <c r="BX214" s="282">
        <f t="shared" si="12"/>
        <v>0</v>
      </c>
      <c r="BY214" s="282">
        <f t="shared" si="89"/>
        <v>0</v>
      </c>
      <c r="BZ214" s="282" t="str">
        <f t="shared" si="95"/>
        <v/>
      </c>
      <c r="CA214" s="284" t="str">
        <f t="shared" si="15"/>
        <v/>
      </c>
      <c r="CB214" s="109"/>
      <c r="CC214" s="109"/>
      <c r="CD214" s="109"/>
      <c r="CE214" s="109"/>
      <c r="CF214" s="133">
        <f t="shared" si="39"/>
        <v>195000</v>
      </c>
      <c r="CG214" s="133">
        <f t="shared" si="84"/>
        <v>165000</v>
      </c>
      <c r="CH214" s="119">
        <f t="shared" si="66"/>
        <v>135000</v>
      </c>
      <c r="CI214" s="109"/>
      <c r="CJ214" s="109"/>
      <c r="CK214" s="109"/>
      <c r="CL214" s="183"/>
      <c r="CM214" s="182"/>
      <c r="CN214" s="285">
        <f t="shared" si="19"/>
        <v>191000</v>
      </c>
      <c r="CO214" s="135">
        <f t="shared" si="20"/>
        <v>99804</v>
      </c>
      <c r="CP214" s="286">
        <f t="shared" si="21"/>
        <v>91196</v>
      </c>
      <c r="CQ214" s="137">
        <v>43748.0</v>
      </c>
      <c r="CR214" s="325" t="s">
        <v>260</v>
      </c>
      <c r="CS214" s="325">
        <v>30.0</v>
      </c>
      <c r="CT214" s="301" t="s">
        <v>57</v>
      </c>
      <c r="CU214" s="291" t="s">
        <v>1017</v>
      </c>
      <c r="CV214" s="302"/>
      <c r="CW214" s="302"/>
      <c r="CX214" s="302"/>
      <c r="CY214" s="302"/>
      <c r="CZ214" s="302"/>
      <c r="DA214" s="301">
        <v>165000.0</v>
      </c>
      <c r="DB214" s="302"/>
      <c r="DC214" s="301">
        <v>160000.0</v>
      </c>
      <c r="DD214" s="226"/>
      <c r="DE214" s="140">
        <v>5000.0</v>
      </c>
      <c r="DF214" s="302"/>
      <c r="DG214" s="302"/>
      <c r="DH214" s="226"/>
      <c r="DI214" s="226"/>
      <c r="DJ214" s="302"/>
      <c r="DK214" s="302"/>
      <c r="DL214" s="302"/>
      <c r="DM214" s="302"/>
      <c r="DN214" s="302"/>
      <c r="DO214" s="141">
        <f t="shared" si="58"/>
        <v>0</v>
      </c>
      <c r="DP214" s="325" t="s">
        <v>635</v>
      </c>
      <c r="DQ214" s="238"/>
      <c r="DR214" s="228"/>
      <c r="DS214" s="228"/>
      <c r="DT214" s="228"/>
      <c r="DU214" s="228"/>
      <c r="DV214" s="228"/>
      <c r="DW214" s="228"/>
      <c r="DX214" s="228"/>
      <c r="DY214" s="228"/>
      <c r="DZ214" s="228"/>
      <c r="EA214" s="228"/>
      <c r="EB214" s="228"/>
      <c r="EC214" s="228"/>
      <c r="ED214" s="228"/>
      <c r="EE214" s="228"/>
      <c r="EF214" s="228"/>
      <c r="EG214" s="228"/>
      <c r="EH214" s="228"/>
      <c r="EI214" s="228"/>
      <c r="EJ214" s="228"/>
      <c r="EK214" s="228"/>
      <c r="EL214" s="163">
        <v>0.0</v>
      </c>
      <c r="EM214" s="228"/>
      <c r="EN214" s="228"/>
      <c r="EO214" s="257">
        <f t="shared" si="86"/>
        <v>0</v>
      </c>
      <c r="EP214" s="228"/>
      <c r="EQ214" s="192"/>
      <c r="ER214" s="161" t="s">
        <v>479</v>
      </c>
      <c r="ES214" s="161">
        <v>15.0</v>
      </c>
      <c r="ET214" s="161" t="s">
        <v>265</v>
      </c>
      <c r="EU214" s="161" t="s">
        <v>483</v>
      </c>
      <c r="EV214" s="303"/>
      <c r="EW214" s="303"/>
      <c r="EX214" s="303"/>
      <c r="EY214" s="303"/>
      <c r="EZ214" s="192"/>
      <c r="FA214" s="161">
        <v>31000.0</v>
      </c>
      <c r="FB214" s="303"/>
      <c r="FC214" s="303"/>
      <c r="FD214" s="303"/>
      <c r="FE214" s="192"/>
      <c r="FF214" s="303"/>
      <c r="FG214" s="192"/>
      <c r="FH214" s="192"/>
      <c r="FI214" s="192"/>
      <c r="FJ214" s="192"/>
      <c r="FK214" s="192"/>
      <c r="FL214" s="192"/>
      <c r="FM214" s="192"/>
      <c r="FN214" s="192"/>
      <c r="FO214" s="303"/>
      <c r="FP214" s="303"/>
      <c r="FQ214" s="303"/>
      <c r="FR214" s="303"/>
    </row>
    <row r="215">
      <c r="A215" s="324" t="s">
        <v>81</v>
      </c>
      <c r="B215" s="317">
        <v>43748.0</v>
      </c>
      <c r="C215" s="319">
        <v>43759.0</v>
      </c>
      <c r="D215" s="318" t="s">
        <v>68</v>
      </c>
      <c r="E215" s="315">
        <f t="shared" si="83"/>
        <v>30</v>
      </c>
      <c r="F215" s="19">
        <v>19.0</v>
      </c>
      <c r="G215" s="104" t="str">
        <f t="shared" si="68"/>
        <v>Jouice</v>
      </c>
      <c r="H215" s="104" t="str">
        <f t="shared" si="69"/>
        <v>Asif</v>
      </c>
      <c r="I215" s="105" t="s">
        <v>254</v>
      </c>
      <c r="J215" s="106">
        <v>483.5</v>
      </c>
      <c r="K215" s="106">
        <v>51251.0</v>
      </c>
      <c r="L215" s="19" t="s">
        <v>13</v>
      </c>
      <c r="M215" s="19">
        <v>50.0</v>
      </c>
      <c r="N215" s="19">
        <v>6560.0</v>
      </c>
      <c r="O215" s="107">
        <v>7000.0</v>
      </c>
      <c r="P215" s="107">
        <v>1500.0</v>
      </c>
      <c r="Q215" s="107">
        <v>3000.0</v>
      </c>
      <c r="R215" s="241"/>
      <c r="S215" s="109"/>
      <c r="T215" s="109"/>
      <c r="U215" s="109"/>
      <c r="V215" s="110">
        <v>900.0</v>
      </c>
      <c r="W215" s="110">
        <v>4000.0</v>
      </c>
      <c r="X215" s="109"/>
      <c r="Y215" s="109"/>
      <c r="Z215" s="109"/>
      <c r="AA215" s="109"/>
      <c r="AB215" s="110" t="s">
        <v>400</v>
      </c>
      <c r="AC215" s="110">
        <v>4500.0</v>
      </c>
      <c r="AD215" s="110" t="s">
        <v>323</v>
      </c>
      <c r="AE215" s="110">
        <v>500.0</v>
      </c>
      <c r="AF215" s="109"/>
      <c r="AG215" s="109"/>
      <c r="AH215" s="133"/>
      <c r="AI215" s="133"/>
      <c r="AJ215" s="113"/>
      <c r="AK215" s="133"/>
      <c r="AL215" s="133"/>
      <c r="AM215" s="113"/>
      <c r="AN215" s="109"/>
      <c r="AO215" s="109"/>
      <c r="AP215" s="113"/>
      <c r="AQ215" s="133"/>
      <c r="AR215" s="133"/>
      <c r="AS215" s="113"/>
      <c r="AT215" s="234"/>
      <c r="AU215" s="234"/>
      <c r="AV215" s="234"/>
      <c r="AW215" s="234"/>
      <c r="AX215" s="234"/>
      <c r="AY215" s="245"/>
      <c r="AZ215" s="188"/>
      <c r="BA215" s="188"/>
      <c r="BB215" s="188"/>
      <c r="BC215" s="188"/>
      <c r="BD215" s="188"/>
      <c r="BE215" s="188"/>
      <c r="BF215" s="180"/>
      <c r="BG215" s="181"/>
      <c r="BH215" s="181"/>
      <c r="BI215" s="120">
        <v>23000.0</v>
      </c>
      <c r="BJ215" s="121">
        <f>Q215+R215+T215+V215+W215+Z215+AC215+AE215+AG215+AI215+AL215+AO215+AR215+BI215</f>
        <v>35900</v>
      </c>
      <c r="BK215" s="122">
        <v>30000.0</v>
      </c>
      <c r="BL215" s="235"/>
      <c r="BM215" s="124">
        <f t="shared" si="6"/>
        <v>155000</v>
      </c>
      <c r="BN215" s="125" t="s">
        <v>59</v>
      </c>
      <c r="BO215" s="126">
        <f t="shared" si="46"/>
        <v>30000</v>
      </c>
      <c r="BP215" s="110">
        <v>34500.0</v>
      </c>
      <c r="BQ215" s="127">
        <f t="shared" si="88"/>
        <v>30000</v>
      </c>
      <c r="BR215" s="125" t="s">
        <v>47</v>
      </c>
      <c r="BS215" s="126">
        <f t="shared" si="60"/>
        <v>64500</v>
      </c>
      <c r="BT215" s="128">
        <f t="shared" si="79"/>
        <v>31000</v>
      </c>
      <c r="BU215" s="125" t="s">
        <v>59</v>
      </c>
      <c r="BV215" s="129">
        <f t="shared" si="11"/>
        <v>64500</v>
      </c>
      <c r="BW215" s="235"/>
      <c r="BX215" s="282">
        <f t="shared" si="12"/>
        <v>0</v>
      </c>
      <c r="BY215" s="282">
        <f t="shared" si="89"/>
        <v>0</v>
      </c>
      <c r="BZ215" s="282" t="str">
        <f t="shared" si="95"/>
        <v/>
      </c>
      <c r="CA215" s="284" t="str">
        <f t="shared" si="15"/>
        <v/>
      </c>
      <c r="CB215" s="109"/>
      <c r="CC215" s="109"/>
      <c r="CD215" s="109"/>
      <c r="CE215" s="109"/>
      <c r="CF215" s="133">
        <f t="shared" si="39"/>
        <v>64500</v>
      </c>
      <c r="CG215" s="133">
        <f t="shared" si="84"/>
        <v>28600</v>
      </c>
      <c r="CH215" s="119">
        <f t="shared" si="66"/>
        <v>-1400</v>
      </c>
      <c r="CI215" s="109"/>
      <c r="CJ215" s="109"/>
      <c r="CK215" s="109"/>
      <c r="CL215" s="183"/>
      <c r="CM215" s="182"/>
      <c r="CN215" s="285">
        <f t="shared" si="19"/>
        <v>216000</v>
      </c>
      <c r="CO215" s="135">
        <f t="shared" si="20"/>
        <v>97711</v>
      </c>
      <c r="CP215" s="286">
        <f t="shared" si="21"/>
        <v>118289</v>
      </c>
      <c r="CQ215" s="137">
        <v>43748.0</v>
      </c>
      <c r="CR215" s="325" t="s">
        <v>260</v>
      </c>
      <c r="CS215" s="325">
        <v>30.0</v>
      </c>
      <c r="CT215" s="301" t="s">
        <v>68</v>
      </c>
      <c r="CU215" s="291" t="s">
        <v>1017</v>
      </c>
      <c r="CV215" s="302"/>
      <c r="CW215" s="302"/>
      <c r="CX215" s="302"/>
      <c r="CY215" s="302"/>
      <c r="CZ215" s="302"/>
      <c r="DA215" s="301">
        <v>160000.0</v>
      </c>
      <c r="DB215" s="302"/>
      <c r="DC215" s="301">
        <v>155000.0</v>
      </c>
      <c r="DD215" s="226"/>
      <c r="DE215" s="140">
        <v>5000.0</v>
      </c>
      <c r="DF215" s="302"/>
      <c r="DG215" s="302"/>
      <c r="DH215" s="226"/>
      <c r="DI215" s="226"/>
      <c r="DJ215" s="302"/>
      <c r="DK215" s="302"/>
      <c r="DL215" s="302"/>
      <c r="DM215" s="302"/>
      <c r="DN215" s="302"/>
      <c r="DO215" s="141">
        <f t="shared" si="58"/>
        <v>0</v>
      </c>
      <c r="DP215" s="325" t="s">
        <v>635</v>
      </c>
      <c r="DQ215" s="251">
        <v>43750.0</v>
      </c>
      <c r="DR215" s="163">
        <v>5.0</v>
      </c>
      <c r="DS215" s="228"/>
      <c r="DT215" s="163" t="s">
        <v>283</v>
      </c>
      <c r="DU215" s="163" t="s">
        <v>1037</v>
      </c>
      <c r="DV215" s="163">
        <v>4500.0</v>
      </c>
      <c r="DW215" s="228"/>
      <c r="DX215" s="228"/>
      <c r="DY215" s="228"/>
      <c r="DZ215" s="344">
        <v>43809.0</v>
      </c>
      <c r="EA215" s="228"/>
      <c r="EB215" s="163">
        <v>30000.0</v>
      </c>
      <c r="EC215" s="228"/>
      <c r="ED215" s="163">
        <v>4500.0</v>
      </c>
      <c r="EE215" s="228"/>
      <c r="EF215" s="228"/>
      <c r="EG215" s="228"/>
      <c r="EH215" s="228"/>
      <c r="EI215" s="228"/>
      <c r="EJ215" s="228"/>
      <c r="EK215" s="228"/>
      <c r="EL215" s="163">
        <v>0.0</v>
      </c>
      <c r="EM215" s="228"/>
      <c r="EN215" s="228"/>
      <c r="EO215" s="257">
        <f t="shared" si="86"/>
        <v>34500</v>
      </c>
      <c r="EP215" s="228"/>
      <c r="EQ215" s="309">
        <v>43759.0</v>
      </c>
      <c r="ER215" s="161" t="s">
        <v>1038</v>
      </c>
      <c r="ES215" s="161">
        <v>19.0</v>
      </c>
      <c r="ET215" s="161" t="s">
        <v>265</v>
      </c>
      <c r="EU215" s="161" t="s">
        <v>315</v>
      </c>
      <c r="EV215" s="303"/>
      <c r="EW215" s="303"/>
      <c r="EX215" s="303"/>
      <c r="EY215" s="303"/>
      <c r="EZ215" s="192"/>
      <c r="FA215" s="161">
        <v>31000.0</v>
      </c>
      <c r="FB215" s="303"/>
      <c r="FC215" s="303"/>
      <c r="FD215" s="303"/>
      <c r="FE215" s="192"/>
      <c r="FF215" s="303"/>
      <c r="FG215" s="192"/>
      <c r="FH215" s="192"/>
      <c r="FI215" s="192"/>
      <c r="FJ215" s="192"/>
      <c r="FK215" s="192"/>
      <c r="FL215" s="192"/>
      <c r="FM215" s="192"/>
      <c r="FN215" s="192"/>
      <c r="FO215" s="303"/>
      <c r="FP215" s="303"/>
      <c r="FQ215" s="303"/>
      <c r="FR215" s="303"/>
    </row>
    <row r="216">
      <c r="A216" s="324" t="s">
        <v>431</v>
      </c>
      <c r="B216" s="317">
        <v>43748.0</v>
      </c>
      <c r="C216" s="319">
        <v>43756.0</v>
      </c>
      <c r="D216" s="318" t="s">
        <v>57</v>
      </c>
      <c r="E216" s="315">
        <f t="shared" si="83"/>
        <v>35</v>
      </c>
      <c r="F216" s="104">
        <f t="shared" ref="F216:F259" si="96">ES216</f>
        <v>14</v>
      </c>
      <c r="G216" s="104" t="str">
        <f t="shared" si="68"/>
        <v>Milk</v>
      </c>
      <c r="H216" s="104" t="str">
        <f t="shared" si="69"/>
        <v>Asif</v>
      </c>
      <c r="I216" s="105" t="s">
        <v>380</v>
      </c>
      <c r="J216" s="106">
        <v>500.0</v>
      </c>
      <c r="K216" s="106">
        <v>56500.0</v>
      </c>
      <c r="L216" s="104"/>
      <c r="M216" s="104"/>
      <c r="N216" s="104"/>
      <c r="O216" s="107">
        <v>7000.0</v>
      </c>
      <c r="P216" s="107">
        <v>1500.0</v>
      </c>
      <c r="Q216" s="107">
        <v>3000.0</v>
      </c>
      <c r="R216" s="108">
        <v>160000.0</v>
      </c>
      <c r="S216" s="109"/>
      <c r="T216" s="109"/>
      <c r="U216" s="109"/>
      <c r="V216" s="110">
        <v>1400.0</v>
      </c>
      <c r="W216" s="110">
        <v>1700.0</v>
      </c>
      <c r="X216" s="109"/>
      <c r="Y216" s="110" t="s">
        <v>342</v>
      </c>
      <c r="Z216" s="110">
        <v>1000.0</v>
      </c>
      <c r="AA216" s="110">
        <v>500.0</v>
      </c>
      <c r="AB216" s="109"/>
      <c r="AC216" s="109"/>
      <c r="AD216" s="110" t="s">
        <v>323</v>
      </c>
      <c r="AE216" s="110">
        <v>500.0</v>
      </c>
      <c r="AF216" s="110" t="s">
        <v>1018</v>
      </c>
      <c r="AG216" s="110">
        <v>600.0</v>
      </c>
      <c r="AH216" s="133"/>
      <c r="AI216" s="133"/>
      <c r="AJ216" s="113"/>
      <c r="AK216" s="133"/>
      <c r="AL216" s="133"/>
      <c r="AM216" s="113"/>
      <c r="AN216" s="109"/>
      <c r="AO216" s="109"/>
      <c r="AP216" s="113"/>
      <c r="AQ216" s="133"/>
      <c r="AR216" s="133"/>
      <c r="AS216" s="113"/>
      <c r="AT216" s="234"/>
      <c r="AU216" s="234"/>
      <c r="AV216" s="234"/>
      <c r="AW216" s="234"/>
      <c r="AX216" s="234"/>
      <c r="AY216" s="188"/>
      <c r="AZ216" s="188"/>
      <c r="BA216" s="188"/>
      <c r="BB216" s="188"/>
      <c r="BC216" s="188"/>
      <c r="BD216" s="188"/>
      <c r="BE216" s="188"/>
      <c r="BF216" s="180"/>
      <c r="BG216" s="288">
        <v>700.0</v>
      </c>
      <c r="BH216" s="181"/>
      <c r="BI216" s="120">
        <v>21000.0</v>
      </c>
      <c r="BJ216" s="121">
        <f>Q216+R216+T216+V216+W216+Z216+AC216+AE216+AG216+AI216+AL216+AO216+AR216+BI216+BG216</f>
        <v>189900</v>
      </c>
      <c r="BK216" s="122">
        <v>30000.0</v>
      </c>
      <c r="BL216" s="240">
        <v>160000.0</v>
      </c>
      <c r="BM216" s="124">
        <f t="shared" si="6"/>
        <v>152000</v>
      </c>
      <c r="BN216" s="125" t="s">
        <v>47</v>
      </c>
      <c r="BO216" s="126">
        <f t="shared" si="46"/>
        <v>190000</v>
      </c>
      <c r="BP216" s="110">
        <v>43100.0</v>
      </c>
      <c r="BQ216" s="127">
        <f t="shared" si="88"/>
        <v>30000</v>
      </c>
      <c r="BR216" s="125" t="s">
        <v>47</v>
      </c>
      <c r="BS216" s="126">
        <f t="shared" si="60"/>
        <v>233100</v>
      </c>
      <c r="BT216" s="128">
        <f t="shared" si="79"/>
        <v>26000</v>
      </c>
      <c r="BU216" s="125" t="s">
        <v>59</v>
      </c>
      <c r="BV216" s="129">
        <f t="shared" si="11"/>
        <v>233100</v>
      </c>
      <c r="BW216" s="235"/>
      <c r="BX216" s="282">
        <f t="shared" si="12"/>
        <v>0</v>
      </c>
      <c r="BY216" s="282">
        <f t="shared" si="89"/>
        <v>0</v>
      </c>
      <c r="BZ216" s="282" t="str">
        <f t="shared" si="95"/>
        <v/>
      </c>
      <c r="CA216" s="284" t="str">
        <f t="shared" si="15"/>
        <v/>
      </c>
      <c r="CB216" s="109"/>
      <c r="CC216" s="109"/>
      <c r="CD216" s="109"/>
      <c r="CE216" s="109"/>
      <c r="CF216" s="133">
        <f t="shared" si="39"/>
        <v>233100</v>
      </c>
      <c r="CG216" s="133">
        <f t="shared" si="84"/>
        <v>43200</v>
      </c>
      <c r="CH216" s="119">
        <f t="shared" si="66"/>
        <v>13200</v>
      </c>
      <c r="CI216" s="109"/>
      <c r="CJ216" s="109"/>
      <c r="CK216" s="109"/>
      <c r="CL216" s="183"/>
      <c r="CM216" s="182"/>
      <c r="CN216" s="285">
        <f t="shared" si="19"/>
        <v>208000</v>
      </c>
      <c r="CO216" s="135">
        <f t="shared" si="20"/>
        <v>93700</v>
      </c>
      <c r="CP216" s="286">
        <f t="shared" si="21"/>
        <v>114300</v>
      </c>
      <c r="CQ216" s="137">
        <v>43748.0</v>
      </c>
      <c r="CR216" s="325" t="s">
        <v>260</v>
      </c>
      <c r="CS216" s="325">
        <v>30.0</v>
      </c>
      <c r="CT216" s="301" t="s">
        <v>57</v>
      </c>
      <c r="CU216" s="291" t="s">
        <v>313</v>
      </c>
      <c r="CV216" s="302"/>
      <c r="CW216" s="302"/>
      <c r="CX216" s="302"/>
      <c r="CY216" s="302"/>
      <c r="CZ216" s="302"/>
      <c r="DA216" s="301">
        <v>160000.0</v>
      </c>
      <c r="DB216" s="302"/>
      <c r="DC216" s="301">
        <v>152000.0</v>
      </c>
      <c r="DD216" s="140">
        <v>500.0</v>
      </c>
      <c r="DE216" s="226"/>
      <c r="DF216" s="302"/>
      <c r="DG216" s="302"/>
      <c r="DH216" s="140">
        <v>500.0</v>
      </c>
      <c r="DI216" s="226"/>
      <c r="DJ216" s="302"/>
      <c r="DK216" s="302"/>
      <c r="DL216" s="302"/>
      <c r="DM216" s="302"/>
      <c r="DN216" s="302"/>
      <c r="DO216" s="141">
        <f t="shared" si="58"/>
        <v>-7000</v>
      </c>
      <c r="DP216" s="330"/>
      <c r="DQ216" s="251">
        <v>43748.0</v>
      </c>
      <c r="DR216" s="163">
        <v>5.0</v>
      </c>
      <c r="DS216" s="163">
        <v>5.0</v>
      </c>
      <c r="DT216" s="163" t="s">
        <v>283</v>
      </c>
      <c r="DU216" s="163" t="s">
        <v>353</v>
      </c>
      <c r="DV216" s="228"/>
      <c r="DW216" s="228"/>
      <c r="DX216" s="228"/>
      <c r="DY216" s="228"/>
      <c r="DZ216" s="228"/>
      <c r="EA216" s="228"/>
      <c r="EB216" s="163">
        <v>30000.0</v>
      </c>
      <c r="EC216" s="228"/>
      <c r="ED216" s="163">
        <v>13300.0</v>
      </c>
      <c r="EE216" s="228"/>
      <c r="EF216" s="228"/>
      <c r="EG216" s="228"/>
      <c r="EH216" s="228"/>
      <c r="EI216" s="228"/>
      <c r="EJ216" s="228"/>
      <c r="EK216" s="228"/>
      <c r="EL216" s="163">
        <v>0.0</v>
      </c>
      <c r="EM216" s="228"/>
      <c r="EN216" s="228"/>
      <c r="EO216" s="257">
        <f t="shared" si="86"/>
        <v>43300</v>
      </c>
      <c r="EP216" s="228"/>
      <c r="EQ216" s="192"/>
      <c r="ER216" s="161" t="s">
        <v>264</v>
      </c>
      <c r="ES216" s="161">
        <v>14.0</v>
      </c>
      <c r="ET216" s="161" t="s">
        <v>265</v>
      </c>
      <c r="EU216" s="161" t="s">
        <v>315</v>
      </c>
      <c r="EV216" s="303"/>
      <c r="EW216" s="303"/>
      <c r="EX216" s="303"/>
      <c r="EY216" s="303"/>
      <c r="EZ216" s="192"/>
      <c r="FA216" s="161">
        <v>26000.0</v>
      </c>
      <c r="FB216" s="303"/>
      <c r="FC216" s="303"/>
      <c r="FD216" s="303"/>
      <c r="FE216" s="192"/>
      <c r="FF216" s="303"/>
      <c r="FG216" s="192"/>
      <c r="FH216" s="192"/>
      <c r="FI216" s="192"/>
      <c r="FJ216" s="192"/>
      <c r="FK216" s="192"/>
      <c r="FL216" s="192"/>
      <c r="FM216" s="192"/>
      <c r="FN216" s="192"/>
      <c r="FO216" s="303"/>
      <c r="FP216" s="303"/>
      <c r="FQ216" s="303"/>
      <c r="FR216" s="303"/>
    </row>
    <row r="217">
      <c r="A217" s="324" t="s">
        <v>275</v>
      </c>
      <c r="B217" s="317">
        <v>43748.0</v>
      </c>
      <c r="C217" s="319">
        <v>43756.0</v>
      </c>
      <c r="D217" s="318" t="s">
        <v>57</v>
      </c>
      <c r="E217" s="315">
        <f t="shared" si="83"/>
        <v>30</v>
      </c>
      <c r="F217" s="104">
        <f t="shared" si="96"/>
        <v>7</v>
      </c>
      <c r="G217" s="104" t="str">
        <f t="shared" si="68"/>
        <v>Tiles</v>
      </c>
      <c r="H217" s="104" t="str">
        <f t="shared" si="69"/>
        <v>Super Mianwali</v>
      </c>
      <c r="I217" s="105" t="s">
        <v>380</v>
      </c>
      <c r="J217" s="106">
        <v>541.0</v>
      </c>
      <c r="K217" s="106">
        <v>61133.0</v>
      </c>
      <c r="L217" s="104"/>
      <c r="M217" s="104"/>
      <c r="N217" s="104"/>
      <c r="O217" s="107">
        <v>7000.0</v>
      </c>
      <c r="P217" s="107">
        <v>1500.0</v>
      </c>
      <c r="Q217" s="107">
        <v>3000.0</v>
      </c>
      <c r="R217" s="108">
        <v>150000.0</v>
      </c>
      <c r="S217" s="109"/>
      <c r="T217" s="109"/>
      <c r="U217" s="109"/>
      <c r="V217" s="109"/>
      <c r="W217" s="110">
        <v>1500.0</v>
      </c>
      <c r="X217" s="109"/>
      <c r="Y217" s="110" t="s">
        <v>342</v>
      </c>
      <c r="Z217" s="110">
        <v>500.0</v>
      </c>
      <c r="AA217" s="110">
        <v>500.0</v>
      </c>
      <c r="AB217" s="109"/>
      <c r="AC217" s="109"/>
      <c r="AD217" s="110" t="s">
        <v>1039</v>
      </c>
      <c r="AE217" s="110">
        <v>1500.0</v>
      </c>
      <c r="AF217" s="110" t="s">
        <v>1040</v>
      </c>
      <c r="AG217" s="110">
        <v>4500.0</v>
      </c>
      <c r="AH217" s="197" t="s">
        <v>1041</v>
      </c>
      <c r="AI217" s="197">
        <v>28000.0</v>
      </c>
      <c r="AJ217" s="113"/>
      <c r="AK217" s="133"/>
      <c r="AL217" s="133"/>
      <c r="AM217" s="113"/>
      <c r="AN217" s="109"/>
      <c r="AO217" s="109"/>
      <c r="AP217" s="113"/>
      <c r="AQ217" s="133"/>
      <c r="AR217" s="133"/>
      <c r="AS217" s="113"/>
      <c r="AT217" s="234"/>
      <c r="AU217" s="234"/>
      <c r="AV217" s="234"/>
      <c r="AW217" s="234"/>
      <c r="AX217" s="234"/>
      <c r="AY217" s="188"/>
      <c r="AZ217" s="188"/>
      <c r="BA217" s="188"/>
      <c r="BB217" s="188"/>
      <c r="BC217" s="188"/>
      <c r="BD217" s="188"/>
      <c r="BE217" s="188"/>
      <c r="BF217" s="180"/>
      <c r="BG217" s="181"/>
      <c r="BH217" s="181"/>
      <c r="BI217" s="120">
        <v>21000.0</v>
      </c>
      <c r="BJ217" s="186">
        <f t="shared" ref="BJ217:BJ218" si="97">Q217+R217+T217+V217+W217+Z217+AC217+AE217+AG217+AI217+AL217+AO217+AR217+BI217+U217+X217</f>
        <v>210000</v>
      </c>
      <c r="BK217" s="122">
        <v>30000.0</v>
      </c>
      <c r="BL217" s="240">
        <v>160000.0</v>
      </c>
      <c r="BM217" s="124">
        <f t="shared" si="6"/>
        <v>152000</v>
      </c>
      <c r="BN217" s="125" t="s">
        <v>47</v>
      </c>
      <c r="BO217" s="126">
        <f t="shared" si="46"/>
        <v>190000</v>
      </c>
      <c r="BP217" s="110">
        <v>41290.0</v>
      </c>
      <c r="BQ217" s="127">
        <f t="shared" si="88"/>
        <v>30000</v>
      </c>
      <c r="BR217" s="125" t="s">
        <v>47</v>
      </c>
      <c r="BS217" s="126">
        <f t="shared" si="60"/>
        <v>231290</v>
      </c>
      <c r="BT217" s="128">
        <f t="shared" si="79"/>
        <v>25000</v>
      </c>
      <c r="BU217" s="125" t="s">
        <v>47</v>
      </c>
      <c r="BV217" s="129">
        <f t="shared" si="11"/>
        <v>256290</v>
      </c>
      <c r="BW217" s="235"/>
      <c r="BX217" s="282">
        <f t="shared" si="12"/>
        <v>0</v>
      </c>
      <c r="BY217" s="282">
        <f t="shared" si="89"/>
        <v>0</v>
      </c>
      <c r="BZ217" s="282" t="str">
        <f t="shared" si="95"/>
        <v/>
      </c>
      <c r="CA217" s="284" t="str">
        <f t="shared" si="15"/>
        <v/>
      </c>
      <c r="CB217" s="109"/>
      <c r="CC217" s="109"/>
      <c r="CD217" s="109"/>
      <c r="CE217" s="109"/>
      <c r="CF217" s="133">
        <f t="shared" si="39"/>
        <v>256290</v>
      </c>
      <c r="CG217" s="133">
        <f t="shared" si="84"/>
        <v>46290</v>
      </c>
      <c r="CH217" s="119">
        <f t="shared" si="66"/>
        <v>16290</v>
      </c>
      <c r="CI217" s="109"/>
      <c r="CJ217" s="109"/>
      <c r="CK217" s="109"/>
      <c r="CL217" s="183"/>
      <c r="CM217" s="182"/>
      <c r="CN217" s="285">
        <f t="shared" si="19"/>
        <v>207000</v>
      </c>
      <c r="CO217" s="135">
        <f t="shared" si="20"/>
        <v>129633</v>
      </c>
      <c r="CP217" s="286">
        <f t="shared" si="21"/>
        <v>77367</v>
      </c>
      <c r="CQ217" s="137">
        <v>43748.0</v>
      </c>
      <c r="CR217" s="325" t="s">
        <v>260</v>
      </c>
      <c r="CS217" s="325">
        <v>30.0</v>
      </c>
      <c r="CT217" s="301" t="s">
        <v>57</v>
      </c>
      <c r="CU217" s="291" t="s">
        <v>370</v>
      </c>
      <c r="CV217" s="302"/>
      <c r="CW217" s="302"/>
      <c r="CX217" s="302"/>
      <c r="CY217" s="302"/>
      <c r="CZ217" s="302"/>
      <c r="DA217" s="301">
        <v>160000.0</v>
      </c>
      <c r="DB217" s="302"/>
      <c r="DC217" s="301">
        <v>152000.0</v>
      </c>
      <c r="DD217" s="226"/>
      <c r="DE217" s="140">
        <v>7500.0</v>
      </c>
      <c r="DF217" s="302"/>
      <c r="DG217" s="302"/>
      <c r="DH217" s="226"/>
      <c r="DI217" s="226"/>
      <c r="DJ217" s="302"/>
      <c r="DK217" s="302"/>
      <c r="DL217" s="302"/>
      <c r="DM217" s="302"/>
      <c r="DN217" s="302"/>
      <c r="DO217" s="141">
        <f t="shared" si="58"/>
        <v>-500</v>
      </c>
      <c r="DP217" s="325" t="s">
        <v>1021</v>
      </c>
      <c r="DQ217" s="251">
        <v>43748.0</v>
      </c>
      <c r="DR217" s="163">
        <v>5.0</v>
      </c>
      <c r="DS217" s="228"/>
      <c r="DT217" s="163" t="s">
        <v>283</v>
      </c>
      <c r="DU217" s="163" t="s">
        <v>353</v>
      </c>
      <c r="DV217" s="228"/>
      <c r="DW217" s="228"/>
      <c r="DX217" s="228"/>
      <c r="DY217" s="228"/>
      <c r="DZ217" s="228"/>
      <c r="EA217" s="163">
        <v>41140.0</v>
      </c>
      <c r="EB217" s="163">
        <v>30000.0</v>
      </c>
      <c r="EC217" s="228"/>
      <c r="ED217" s="163">
        <v>11200.0</v>
      </c>
      <c r="EE217" s="228"/>
      <c r="EF217" s="228"/>
      <c r="EG217" s="228"/>
      <c r="EH217" s="228"/>
      <c r="EI217" s="228"/>
      <c r="EJ217" s="228"/>
      <c r="EK217" s="228"/>
      <c r="EL217" s="163">
        <v>0.0</v>
      </c>
      <c r="EM217" s="228"/>
      <c r="EN217" s="228"/>
      <c r="EO217" s="257">
        <f t="shared" si="86"/>
        <v>60</v>
      </c>
      <c r="EP217" s="228"/>
      <c r="EQ217" s="192"/>
      <c r="ER217" s="161" t="s">
        <v>491</v>
      </c>
      <c r="ES217" s="161">
        <v>7.0</v>
      </c>
      <c r="ET217" s="161" t="s">
        <v>265</v>
      </c>
      <c r="EU217" s="161" t="s">
        <v>1042</v>
      </c>
      <c r="EV217" s="313">
        <v>25000.0</v>
      </c>
      <c r="EW217" s="303"/>
      <c r="EX217" s="303"/>
      <c r="EY217" s="303"/>
      <c r="EZ217" s="161">
        <v>25000.0</v>
      </c>
      <c r="FA217" s="161">
        <v>25000.0</v>
      </c>
      <c r="FB217" s="303"/>
      <c r="FC217" s="303"/>
      <c r="FD217" s="303"/>
      <c r="FE217" s="192"/>
      <c r="FF217" s="303"/>
      <c r="FG217" s="192"/>
      <c r="FH217" s="192"/>
      <c r="FI217" s="192"/>
      <c r="FJ217" s="192"/>
      <c r="FK217" s="192"/>
      <c r="FL217" s="192"/>
      <c r="FM217" s="192"/>
      <c r="FN217" s="192"/>
      <c r="FO217" s="303"/>
      <c r="FP217" s="303"/>
      <c r="FQ217" s="303"/>
      <c r="FR217" s="303"/>
    </row>
    <row r="218">
      <c r="A218" s="324" t="s">
        <v>27</v>
      </c>
      <c r="B218" s="317">
        <v>43749.0</v>
      </c>
      <c r="C218" s="319">
        <v>43759.0</v>
      </c>
      <c r="D218" s="318" t="s">
        <v>57</v>
      </c>
      <c r="E218" s="315">
        <f t="shared" si="83"/>
        <v>32</v>
      </c>
      <c r="F218" s="104">
        <f t="shared" si="96"/>
        <v>19</v>
      </c>
      <c r="G218" s="104" t="str">
        <f t="shared" si="68"/>
        <v>Brinks</v>
      </c>
      <c r="H218" s="104" t="str">
        <f t="shared" si="69"/>
        <v/>
      </c>
      <c r="I218" s="105" t="s">
        <v>254</v>
      </c>
      <c r="J218" s="106">
        <v>526.0</v>
      </c>
      <c r="K218" s="106">
        <v>55756.0</v>
      </c>
      <c r="L218" s="19"/>
      <c r="M218" s="19"/>
      <c r="N218" s="19"/>
      <c r="O218" s="107">
        <v>7000.0</v>
      </c>
      <c r="P218" s="107">
        <v>1500.0</v>
      </c>
      <c r="Q218" s="107">
        <v>3000.0</v>
      </c>
      <c r="R218" s="108">
        <v>130000.0</v>
      </c>
      <c r="S218" s="109"/>
      <c r="T218" s="109"/>
      <c r="U218" s="109"/>
      <c r="V218" s="109"/>
      <c r="W218" s="110">
        <v>4200.0</v>
      </c>
      <c r="X218" s="110">
        <v>300.0</v>
      </c>
      <c r="Y218" s="110" t="s">
        <v>1043</v>
      </c>
      <c r="Z218" s="110">
        <v>2000.0</v>
      </c>
      <c r="AA218" s="110">
        <v>1000.0</v>
      </c>
      <c r="AB218" s="109"/>
      <c r="AC218" s="109"/>
      <c r="AD218" s="109"/>
      <c r="AE218" s="109"/>
      <c r="AF218" s="109"/>
      <c r="AG218" s="109"/>
      <c r="AH218" s="197" t="s">
        <v>1044</v>
      </c>
      <c r="AI218" s="197">
        <v>8000.0</v>
      </c>
      <c r="AJ218" s="113"/>
      <c r="AK218" s="133"/>
      <c r="AL218" s="133"/>
      <c r="AM218" s="113"/>
      <c r="AN218" s="110" t="s">
        <v>1045</v>
      </c>
      <c r="AO218" s="110">
        <v>1000.0</v>
      </c>
      <c r="AP218" s="113"/>
      <c r="AQ218" s="133"/>
      <c r="AR218" s="133"/>
      <c r="AS218" s="113"/>
      <c r="AT218" s="234"/>
      <c r="AU218" s="234"/>
      <c r="AV218" s="234"/>
      <c r="AW218" s="234"/>
      <c r="AX218" s="234"/>
      <c r="AY218" s="188"/>
      <c r="AZ218" s="188"/>
      <c r="BA218" s="188"/>
      <c r="BB218" s="188"/>
      <c r="BC218" s="188"/>
      <c r="BD218" s="188"/>
      <c r="BE218" s="188"/>
      <c r="BF218" s="180"/>
      <c r="BG218" s="181"/>
      <c r="BH218" s="181"/>
      <c r="BI218" s="120">
        <v>23000.0</v>
      </c>
      <c r="BJ218" s="186">
        <f t="shared" si="97"/>
        <v>171500</v>
      </c>
      <c r="BK218" s="122">
        <v>30000.0</v>
      </c>
      <c r="BL218" s="240">
        <v>164000.0</v>
      </c>
      <c r="BM218" s="124">
        <f t="shared" si="6"/>
        <v>155000</v>
      </c>
      <c r="BN218" s="125" t="s">
        <v>47</v>
      </c>
      <c r="BO218" s="126">
        <f t="shared" si="46"/>
        <v>194000</v>
      </c>
      <c r="BP218" s="109"/>
      <c r="BQ218" s="127">
        <f t="shared" si="88"/>
        <v>20000</v>
      </c>
      <c r="BR218" s="125"/>
      <c r="BS218" s="126">
        <f t="shared" si="60"/>
        <v>194000</v>
      </c>
      <c r="BT218" s="128">
        <f t="shared" si="79"/>
        <v>33000</v>
      </c>
      <c r="BU218" s="125" t="s">
        <v>47</v>
      </c>
      <c r="BV218" s="129">
        <f t="shared" si="11"/>
        <v>227000</v>
      </c>
      <c r="BW218" s="235"/>
      <c r="BX218" s="282">
        <f t="shared" si="12"/>
        <v>0</v>
      </c>
      <c r="BY218" s="282">
        <f t="shared" si="89"/>
        <v>0</v>
      </c>
      <c r="BZ218" s="282" t="str">
        <f t="shared" si="95"/>
        <v/>
      </c>
      <c r="CA218" s="284" t="str">
        <f t="shared" si="15"/>
        <v/>
      </c>
      <c r="CB218" s="109"/>
      <c r="CC218" s="109"/>
      <c r="CD218" s="109"/>
      <c r="CE218" s="109"/>
      <c r="CF218" s="133">
        <f t="shared" si="39"/>
        <v>227000</v>
      </c>
      <c r="CG218" s="133">
        <f t="shared" si="84"/>
        <v>55500</v>
      </c>
      <c r="CH218" s="119">
        <f t="shared" si="66"/>
        <v>25500</v>
      </c>
      <c r="CI218" s="109"/>
      <c r="CJ218" s="109"/>
      <c r="CK218" s="109"/>
      <c r="CL218" s="183"/>
      <c r="CM218" s="182"/>
      <c r="CN218" s="285">
        <f t="shared" si="19"/>
        <v>208000</v>
      </c>
      <c r="CO218" s="135">
        <f t="shared" si="20"/>
        <v>104756</v>
      </c>
      <c r="CP218" s="286">
        <f t="shared" si="21"/>
        <v>103244</v>
      </c>
      <c r="CQ218" s="137">
        <v>43748.0</v>
      </c>
      <c r="CR218" s="325" t="s">
        <v>260</v>
      </c>
      <c r="CS218" s="325">
        <v>29.0</v>
      </c>
      <c r="CT218" s="301" t="s">
        <v>57</v>
      </c>
      <c r="CU218" s="291" t="s">
        <v>490</v>
      </c>
      <c r="CV218" s="302"/>
      <c r="CW218" s="302"/>
      <c r="CX218" s="302"/>
      <c r="CY218" s="302"/>
      <c r="CZ218" s="302"/>
      <c r="DA218" s="301">
        <v>164000.0</v>
      </c>
      <c r="DB218" s="302"/>
      <c r="DC218" s="301">
        <v>155000.0</v>
      </c>
      <c r="DD218" s="226"/>
      <c r="DE218" s="140">
        <v>8500.0</v>
      </c>
      <c r="DF218" s="302"/>
      <c r="DG218" s="302"/>
      <c r="DH218" s="140">
        <v>500.0</v>
      </c>
      <c r="DI218" s="226"/>
      <c r="DJ218" s="302"/>
      <c r="DK218" s="302"/>
      <c r="DL218" s="302"/>
      <c r="DM218" s="302"/>
      <c r="DN218" s="302"/>
      <c r="DO218" s="141">
        <f t="shared" si="58"/>
        <v>0</v>
      </c>
      <c r="DP218" s="325" t="s">
        <v>1046</v>
      </c>
      <c r="DQ218" s="251">
        <v>43749.0</v>
      </c>
      <c r="DR218" s="163">
        <v>3.0</v>
      </c>
      <c r="DS218" s="163">
        <v>3.0</v>
      </c>
      <c r="DT218" s="163" t="s">
        <v>68</v>
      </c>
      <c r="DU218" s="163" t="s">
        <v>1047</v>
      </c>
      <c r="DV218" s="228"/>
      <c r="DW218" s="228"/>
      <c r="DX218" s="228"/>
      <c r="DY218" s="228"/>
      <c r="DZ218" s="228"/>
      <c r="EA218" s="228"/>
      <c r="EB218" s="163">
        <v>20000.0</v>
      </c>
      <c r="EC218" s="228"/>
      <c r="ED218" s="163">
        <v>10100.0</v>
      </c>
      <c r="EE218" s="228"/>
      <c r="EF218" s="228"/>
      <c r="EG218" s="228"/>
      <c r="EH218" s="228"/>
      <c r="EI218" s="228"/>
      <c r="EJ218" s="228"/>
      <c r="EK218" s="228"/>
      <c r="EL218" s="163">
        <v>0.0</v>
      </c>
      <c r="EM218" s="228"/>
      <c r="EN218" s="228"/>
      <c r="EO218" s="257">
        <f t="shared" si="86"/>
        <v>30100</v>
      </c>
      <c r="EP218" s="228"/>
      <c r="EQ218" s="161" t="s">
        <v>1021</v>
      </c>
      <c r="ER218" s="161" t="s">
        <v>1048</v>
      </c>
      <c r="ES218" s="161">
        <v>19.0</v>
      </c>
      <c r="ET218" s="161" t="s">
        <v>265</v>
      </c>
      <c r="EU218" s="192"/>
      <c r="EV218" s="303"/>
      <c r="EW218" s="303"/>
      <c r="EX218" s="303"/>
      <c r="EY218" s="303"/>
      <c r="EZ218" s="161">
        <v>33000.0</v>
      </c>
      <c r="FA218" s="161">
        <v>33000.0</v>
      </c>
      <c r="FB218" s="303"/>
      <c r="FC218" s="303"/>
      <c r="FD218" s="303"/>
      <c r="FE218" s="192"/>
      <c r="FF218" s="303"/>
      <c r="FG218" s="192"/>
      <c r="FH218" s="192"/>
      <c r="FI218" s="192"/>
      <c r="FJ218" s="192"/>
      <c r="FK218" s="192"/>
      <c r="FL218" s="192"/>
      <c r="FM218" s="192"/>
      <c r="FN218" s="192"/>
      <c r="FO218" s="303"/>
      <c r="FP218" s="303"/>
      <c r="FQ218" s="303"/>
      <c r="FR218" s="303"/>
    </row>
    <row r="219">
      <c r="A219" s="324" t="s">
        <v>31</v>
      </c>
      <c r="B219" s="317">
        <v>43749.0</v>
      </c>
      <c r="C219" s="319">
        <v>43759.0</v>
      </c>
      <c r="D219" s="318" t="s">
        <v>57</v>
      </c>
      <c r="E219" s="315">
        <f t="shared" si="83"/>
        <v>29</v>
      </c>
      <c r="F219" s="104">
        <f t="shared" si="96"/>
        <v>16</v>
      </c>
      <c r="G219" s="104" t="str">
        <f t="shared" si="68"/>
        <v>Crockry</v>
      </c>
      <c r="H219" s="104" t="str">
        <f t="shared" si="69"/>
        <v>Haji</v>
      </c>
      <c r="I219" s="105" t="s">
        <v>254</v>
      </c>
      <c r="J219" s="106">
        <v>562.0</v>
      </c>
      <c r="K219" s="106">
        <v>59572.0</v>
      </c>
      <c r="L219" s="19" t="s">
        <v>13</v>
      </c>
      <c r="M219" s="19">
        <v>50.0</v>
      </c>
      <c r="N219" s="19">
        <v>6560.0</v>
      </c>
      <c r="O219" s="107">
        <v>7000.0</v>
      </c>
      <c r="P219" s="107">
        <v>1500.0</v>
      </c>
      <c r="Q219" s="107">
        <v>3000.0</v>
      </c>
      <c r="R219" s="108">
        <v>150000.0</v>
      </c>
      <c r="S219" s="109"/>
      <c r="T219" s="110"/>
      <c r="U219" s="110"/>
      <c r="V219" s="109"/>
      <c r="W219" s="110">
        <v>4000.0</v>
      </c>
      <c r="X219" s="109"/>
      <c r="Y219" s="110" t="s">
        <v>342</v>
      </c>
      <c r="Z219" s="110">
        <v>500.0</v>
      </c>
      <c r="AA219" s="110">
        <v>500.0</v>
      </c>
      <c r="AB219" s="109"/>
      <c r="AC219" s="109"/>
      <c r="AD219" s="110" t="s">
        <v>1049</v>
      </c>
      <c r="AE219" s="110">
        <v>1000.0</v>
      </c>
      <c r="AF219" s="110" t="s">
        <v>1050</v>
      </c>
      <c r="AG219" s="110">
        <v>300.0</v>
      </c>
      <c r="AH219" s="133"/>
      <c r="AI219" s="133"/>
      <c r="AJ219" s="113"/>
      <c r="AK219" s="133"/>
      <c r="AL219" s="133"/>
      <c r="AM219" s="113"/>
      <c r="AN219" s="109"/>
      <c r="AO219" s="109"/>
      <c r="AP219" s="113"/>
      <c r="AQ219" s="133"/>
      <c r="AR219" s="133"/>
      <c r="AS219" s="113"/>
      <c r="AT219" s="234"/>
      <c r="AU219" s="234"/>
      <c r="AV219" s="234"/>
      <c r="AW219" s="234"/>
      <c r="AX219" s="234"/>
      <c r="AY219" s="188"/>
      <c r="AZ219" s="188"/>
      <c r="BA219" s="188"/>
      <c r="BB219" s="188"/>
      <c r="BC219" s="188"/>
      <c r="BD219" s="188"/>
      <c r="BE219" s="188"/>
      <c r="BF219" s="180"/>
      <c r="BG219" s="181"/>
      <c r="BH219" s="181"/>
      <c r="BI219" s="120">
        <v>23000.0</v>
      </c>
      <c r="BJ219" s="121">
        <f>Q219+R219+T219+V219+W219+Z219+AC219+AE219+AG219+AI219+AL219+AO219+AR219+BI219+U219+S219</f>
        <v>181800</v>
      </c>
      <c r="BK219" s="122">
        <v>30000.0</v>
      </c>
      <c r="BL219" s="240">
        <v>164000.0</v>
      </c>
      <c r="BM219" s="124">
        <f t="shared" si="6"/>
        <v>155000</v>
      </c>
      <c r="BN219" s="125" t="s">
        <v>47</v>
      </c>
      <c r="BO219" s="126">
        <f t="shared" si="46"/>
        <v>194000</v>
      </c>
      <c r="BP219" s="110">
        <v>31590.0</v>
      </c>
      <c r="BQ219" s="127">
        <f t="shared" si="88"/>
        <v>25000</v>
      </c>
      <c r="BR219" s="125" t="s">
        <v>47</v>
      </c>
      <c r="BS219" s="126">
        <f t="shared" si="60"/>
        <v>225590</v>
      </c>
      <c r="BT219" s="128">
        <f t="shared" si="79"/>
        <v>28000</v>
      </c>
      <c r="BU219" s="125" t="s">
        <v>47</v>
      </c>
      <c r="BV219" s="129">
        <f t="shared" si="11"/>
        <v>253590</v>
      </c>
      <c r="BW219" s="235"/>
      <c r="BX219" s="282">
        <f t="shared" si="12"/>
        <v>0</v>
      </c>
      <c r="BY219" s="282">
        <f t="shared" si="89"/>
        <v>0</v>
      </c>
      <c r="BZ219" s="282" t="str">
        <f t="shared" si="95"/>
        <v/>
      </c>
      <c r="CA219" s="284" t="str">
        <f t="shared" si="15"/>
        <v/>
      </c>
      <c r="CB219" s="109"/>
      <c r="CC219" s="109"/>
      <c r="CD219" s="109"/>
      <c r="CE219" s="109"/>
      <c r="CF219" s="133">
        <f t="shared" si="39"/>
        <v>253590</v>
      </c>
      <c r="CG219" s="133">
        <f t="shared" si="84"/>
        <v>71790</v>
      </c>
      <c r="CH219" s="119">
        <f t="shared" si="66"/>
        <v>41790</v>
      </c>
      <c r="CI219" s="109"/>
      <c r="CJ219" s="109"/>
      <c r="CK219" s="109"/>
      <c r="CL219" s="183"/>
      <c r="CM219" s="182"/>
      <c r="CN219" s="285">
        <f t="shared" si="19"/>
        <v>208000</v>
      </c>
      <c r="CO219" s="135">
        <f t="shared" si="20"/>
        <v>106432</v>
      </c>
      <c r="CP219" s="286">
        <f t="shared" si="21"/>
        <v>101568</v>
      </c>
      <c r="CQ219" s="137">
        <v>43748.0</v>
      </c>
      <c r="CR219" s="325" t="s">
        <v>260</v>
      </c>
      <c r="CS219" s="325">
        <v>29.0</v>
      </c>
      <c r="CT219" s="301" t="s">
        <v>57</v>
      </c>
      <c r="CU219" s="291" t="s">
        <v>490</v>
      </c>
      <c r="CV219" s="302"/>
      <c r="CW219" s="302"/>
      <c r="CX219" s="302"/>
      <c r="CY219" s="302"/>
      <c r="CZ219" s="302"/>
      <c r="DA219" s="301">
        <v>164000.0</v>
      </c>
      <c r="DB219" s="302"/>
      <c r="DC219" s="301">
        <v>155000.0</v>
      </c>
      <c r="DD219" s="226"/>
      <c r="DE219" s="140">
        <v>9000.0</v>
      </c>
      <c r="DF219" s="302"/>
      <c r="DG219" s="302"/>
      <c r="DH219" s="226"/>
      <c r="DI219" s="226"/>
      <c r="DJ219" s="302"/>
      <c r="DK219" s="302"/>
      <c r="DL219" s="302"/>
      <c r="DM219" s="302"/>
      <c r="DN219" s="302"/>
      <c r="DO219" s="141">
        <f t="shared" si="58"/>
        <v>0</v>
      </c>
      <c r="DP219" s="325" t="s">
        <v>1046</v>
      </c>
      <c r="DQ219" s="251">
        <v>43749.0</v>
      </c>
      <c r="DR219" s="163">
        <v>4.0</v>
      </c>
      <c r="DS219" s="228"/>
      <c r="DT219" s="163" t="s">
        <v>283</v>
      </c>
      <c r="DU219" s="163" t="s">
        <v>353</v>
      </c>
      <c r="DV219" s="228"/>
      <c r="DW219" s="228"/>
      <c r="DX219" s="228"/>
      <c r="DY219" s="228"/>
      <c r="DZ219" s="228"/>
      <c r="EA219" s="163">
        <v>31590.0</v>
      </c>
      <c r="EB219" s="163">
        <v>25000.0</v>
      </c>
      <c r="EC219" s="228"/>
      <c r="ED219" s="163">
        <v>6500.0</v>
      </c>
      <c r="EE219" s="228"/>
      <c r="EF219" s="228"/>
      <c r="EG219" s="228"/>
      <c r="EH219" s="228"/>
      <c r="EI219" s="228"/>
      <c r="EJ219" s="228"/>
      <c r="EK219" s="228"/>
      <c r="EL219" s="163">
        <v>0.0</v>
      </c>
      <c r="EM219" s="228"/>
      <c r="EN219" s="228"/>
      <c r="EO219" s="257">
        <f t="shared" si="86"/>
        <v>-90</v>
      </c>
      <c r="EP219" s="228"/>
      <c r="EQ219" s="309">
        <v>43759.0</v>
      </c>
      <c r="ER219" s="161" t="s">
        <v>1051</v>
      </c>
      <c r="ES219" s="161">
        <v>16.0</v>
      </c>
      <c r="ET219" s="161" t="s">
        <v>1052</v>
      </c>
      <c r="EU219" s="161" t="s">
        <v>1003</v>
      </c>
      <c r="EV219" s="303"/>
      <c r="EW219" s="303"/>
      <c r="EX219" s="303"/>
      <c r="EY219" s="303"/>
      <c r="EZ219" s="192"/>
      <c r="FA219" s="161">
        <v>28000.0</v>
      </c>
      <c r="FB219" s="303"/>
      <c r="FC219" s="303"/>
      <c r="FD219" s="303"/>
      <c r="FE219" s="192"/>
      <c r="FF219" s="303"/>
      <c r="FG219" s="192"/>
      <c r="FH219" s="192"/>
      <c r="FI219" s="192"/>
      <c r="FJ219" s="192"/>
      <c r="FK219" s="192"/>
      <c r="FL219" s="192"/>
      <c r="FM219" s="192"/>
      <c r="FN219" s="192"/>
      <c r="FO219" s="303"/>
      <c r="FP219" s="303"/>
      <c r="FQ219" s="303"/>
      <c r="FR219" s="303"/>
    </row>
    <row r="220">
      <c r="A220" s="324" t="s">
        <v>29</v>
      </c>
      <c r="B220" s="290">
        <v>43748.0</v>
      </c>
      <c r="C220" s="319">
        <v>43759.0</v>
      </c>
      <c r="D220" s="318" t="s">
        <v>57</v>
      </c>
      <c r="E220" s="315">
        <f t="shared" si="83"/>
        <v>29</v>
      </c>
      <c r="F220" s="104">
        <f t="shared" si="96"/>
        <v>8</v>
      </c>
      <c r="G220" s="104" t="str">
        <f t="shared" si="68"/>
        <v>Fan</v>
      </c>
      <c r="H220" s="104" t="str">
        <f t="shared" si="69"/>
        <v>Haji</v>
      </c>
      <c r="I220" s="105" t="s">
        <v>254</v>
      </c>
      <c r="J220" s="106">
        <v>631.0</v>
      </c>
      <c r="K220" s="106">
        <v>66886.0</v>
      </c>
      <c r="L220" s="19"/>
      <c r="M220" s="19"/>
      <c r="N220" s="104"/>
      <c r="O220" s="107">
        <v>7000.0</v>
      </c>
      <c r="P220" s="107">
        <v>1500.0</v>
      </c>
      <c r="Q220" s="107">
        <v>3000.0</v>
      </c>
      <c r="R220" s="108">
        <v>130000.0</v>
      </c>
      <c r="S220" s="109"/>
      <c r="T220" s="109"/>
      <c r="U220" s="109"/>
      <c r="V220" s="110">
        <v>1600.0</v>
      </c>
      <c r="W220" s="110">
        <v>4000.0</v>
      </c>
      <c r="X220" s="109"/>
      <c r="Y220" s="110" t="s">
        <v>342</v>
      </c>
      <c r="Z220" s="110">
        <v>500.0</v>
      </c>
      <c r="AA220" s="110">
        <v>500.0</v>
      </c>
      <c r="AB220" s="110" t="s">
        <v>1053</v>
      </c>
      <c r="AC220" s="110">
        <v>300.0</v>
      </c>
      <c r="AD220" s="110" t="s">
        <v>323</v>
      </c>
      <c r="AE220" s="110">
        <v>500.0</v>
      </c>
      <c r="AF220" s="110" t="s">
        <v>938</v>
      </c>
      <c r="AG220" s="110">
        <v>1400.0</v>
      </c>
      <c r="AH220" s="197" t="s">
        <v>1054</v>
      </c>
      <c r="AI220" s="197">
        <v>14000.0</v>
      </c>
      <c r="AJ220" s="113"/>
      <c r="AK220" s="197" t="s">
        <v>1055</v>
      </c>
      <c r="AL220" s="197">
        <v>2000.0</v>
      </c>
      <c r="AM220" s="113"/>
      <c r="AN220" s="110" t="s">
        <v>1056</v>
      </c>
      <c r="AO220" s="110">
        <v>800.0</v>
      </c>
      <c r="AP220" s="113"/>
      <c r="AQ220" s="133"/>
      <c r="AR220" s="133"/>
      <c r="AS220" s="113"/>
      <c r="AT220" s="234"/>
      <c r="AU220" s="234"/>
      <c r="AV220" s="234"/>
      <c r="AW220" s="234"/>
      <c r="AX220" s="234"/>
      <c r="AY220" s="188"/>
      <c r="AZ220" s="188"/>
      <c r="BA220" s="188"/>
      <c r="BB220" s="188"/>
      <c r="BC220" s="188"/>
      <c r="BD220" s="188"/>
      <c r="BE220" s="188"/>
      <c r="BF220" s="180"/>
      <c r="BG220" s="181"/>
      <c r="BH220" s="181"/>
      <c r="BI220" s="120">
        <v>24500.0</v>
      </c>
      <c r="BJ220" s="121">
        <f>Q220+R220+T220+V220+W220+Z220+AC220+AE220+AG220+AI220+AL220+AO220+AR220+BI220</f>
        <v>182600</v>
      </c>
      <c r="BK220" s="122">
        <v>30000.0</v>
      </c>
      <c r="BL220" s="240">
        <v>170000.0</v>
      </c>
      <c r="BM220" s="124">
        <f t="shared" si="6"/>
        <v>155000</v>
      </c>
      <c r="BN220" s="125" t="s">
        <v>47</v>
      </c>
      <c r="BO220" s="126">
        <f t="shared" si="46"/>
        <v>200000</v>
      </c>
      <c r="BP220" s="109"/>
      <c r="BQ220" s="127">
        <f t="shared" si="88"/>
        <v>25000</v>
      </c>
      <c r="BR220" s="125" t="s">
        <v>59</v>
      </c>
      <c r="BS220" s="126">
        <f t="shared" si="60"/>
        <v>200000</v>
      </c>
      <c r="BT220" s="128">
        <f t="shared" si="79"/>
        <v>28000</v>
      </c>
      <c r="BU220" s="125" t="s">
        <v>47</v>
      </c>
      <c r="BV220" s="129">
        <f t="shared" si="11"/>
        <v>228000</v>
      </c>
      <c r="BW220" s="235"/>
      <c r="BX220" s="282">
        <f t="shared" si="12"/>
        <v>0</v>
      </c>
      <c r="BY220" s="282">
        <f t="shared" si="89"/>
        <v>0</v>
      </c>
      <c r="BZ220" s="282" t="str">
        <f t="shared" si="95"/>
        <v/>
      </c>
      <c r="CA220" s="284" t="str">
        <f t="shared" si="15"/>
        <v/>
      </c>
      <c r="CB220" s="109"/>
      <c r="CC220" s="109"/>
      <c r="CD220" s="109"/>
      <c r="CE220" s="109"/>
      <c r="CF220" s="133">
        <f t="shared" si="39"/>
        <v>228000</v>
      </c>
      <c r="CG220" s="133">
        <f t="shared" si="84"/>
        <v>45400</v>
      </c>
      <c r="CH220" s="119">
        <f t="shared" si="66"/>
        <v>15400</v>
      </c>
      <c r="CI220" s="109"/>
      <c r="CJ220" s="109"/>
      <c r="CK220" s="109"/>
      <c r="CL220" s="183"/>
      <c r="CM220" s="182"/>
      <c r="CN220" s="285">
        <f t="shared" si="19"/>
        <v>208000</v>
      </c>
      <c r="CO220" s="135">
        <f t="shared" si="20"/>
        <v>127686</v>
      </c>
      <c r="CP220" s="286">
        <f t="shared" si="21"/>
        <v>80314</v>
      </c>
      <c r="CQ220" s="137">
        <v>43748.0</v>
      </c>
      <c r="CR220" s="325" t="s">
        <v>260</v>
      </c>
      <c r="CS220" s="325">
        <v>29.0</v>
      </c>
      <c r="CT220" s="301" t="s">
        <v>57</v>
      </c>
      <c r="CU220" s="291" t="s">
        <v>490</v>
      </c>
      <c r="CV220" s="302"/>
      <c r="CW220" s="302"/>
      <c r="CX220" s="302"/>
      <c r="CY220" s="302"/>
      <c r="CZ220" s="302"/>
      <c r="DA220" s="301">
        <v>170000.0</v>
      </c>
      <c r="DB220" s="302"/>
      <c r="DC220" s="301">
        <v>155000.0</v>
      </c>
      <c r="DD220" s="226"/>
      <c r="DE220" s="140">
        <v>6000.0</v>
      </c>
      <c r="DF220" s="302"/>
      <c r="DG220" s="302"/>
      <c r="DH220" s="226"/>
      <c r="DI220" s="226"/>
      <c r="DJ220" s="302"/>
      <c r="DK220" s="302"/>
      <c r="DL220" s="302"/>
      <c r="DM220" s="302"/>
      <c r="DN220" s="302"/>
      <c r="DO220" s="141">
        <f t="shared" si="58"/>
        <v>-9000</v>
      </c>
      <c r="DP220" s="330"/>
      <c r="DQ220" s="251">
        <v>43749.0</v>
      </c>
      <c r="DR220" s="163">
        <v>4.0</v>
      </c>
      <c r="DS220" s="228"/>
      <c r="DT220" s="163" t="s">
        <v>68</v>
      </c>
      <c r="DU220" s="163" t="s">
        <v>1047</v>
      </c>
      <c r="DV220" s="228"/>
      <c r="DW220" s="228"/>
      <c r="DX220" s="228"/>
      <c r="DY220" s="228"/>
      <c r="DZ220" s="228"/>
      <c r="EA220" s="228"/>
      <c r="EB220" s="163">
        <v>25000.0</v>
      </c>
      <c r="EC220" s="228"/>
      <c r="ED220" s="228"/>
      <c r="EE220" s="228"/>
      <c r="EF220" s="228"/>
      <c r="EG220" s="228"/>
      <c r="EH220" s="228"/>
      <c r="EI220" s="228"/>
      <c r="EJ220" s="228"/>
      <c r="EK220" s="228"/>
      <c r="EL220" s="163">
        <v>0.0</v>
      </c>
      <c r="EM220" s="228"/>
      <c r="EN220" s="228"/>
      <c r="EO220" s="257">
        <f t="shared" si="86"/>
        <v>25000</v>
      </c>
      <c r="EP220" s="228"/>
      <c r="EQ220" s="161" t="s">
        <v>1021</v>
      </c>
      <c r="ER220" s="161" t="s">
        <v>848</v>
      </c>
      <c r="ES220" s="161">
        <v>8.0</v>
      </c>
      <c r="ET220" s="161" t="s">
        <v>265</v>
      </c>
      <c r="EU220" s="161" t="s">
        <v>1003</v>
      </c>
      <c r="EV220" s="303"/>
      <c r="EW220" s="303"/>
      <c r="EX220" s="303"/>
      <c r="EY220" s="303"/>
      <c r="EZ220" s="192"/>
      <c r="FA220" s="161">
        <v>28000.0</v>
      </c>
      <c r="FB220" s="303"/>
      <c r="FC220" s="303"/>
      <c r="FD220" s="303"/>
      <c r="FE220" s="192"/>
      <c r="FF220" s="303"/>
      <c r="FG220" s="192"/>
      <c r="FH220" s="192"/>
      <c r="FI220" s="192"/>
      <c r="FJ220" s="192"/>
      <c r="FK220" s="192"/>
      <c r="FL220" s="192"/>
      <c r="FM220" s="192"/>
      <c r="FN220" s="192"/>
      <c r="FO220" s="303"/>
      <c r="FP220" s="303"/>
      <c r="FQ220" s="303"/>
      <c r="FR220" s="303"/>
    </row>
    <row r="221">
      <c r="A221" s="324" t="s">
        <v>444</v>
      </c>
      <c r="B221" s="317">
        <v>43748.0</v>
      </c>
      <c r="C221" s="319">
        <v>43754.0</v>
      </c>
      <c r="D221" s="318" t="s">
        <v>68</v>
      </c>
      <c r="E221" s="315">
        <f t="shared" si="83"/>
        <v>23</v>
      </c>
      <c r="F221" s="104" t="str">
        <f t="shared" si="96"/>
        <v/>
      </c>
      <c r="G221" s="104" t="str">
        <f t="shared" si="68"/>
        <v/>
      </c>
      <c r="H221" s="104" t="str">
        <f t="shared" si="69"/>
        <v/>
      </c>
      <c r="I221" s="105" t="s">
        <v>380</v>
      </c>
      <c r="J221" s="106">
        <v>569.0</v>
      </c>
      <c r="K221" s="106">
        <v>64866.0</v>
      </c>
      <c r="L221" s="104"/>
      <c r="M221" s="104"/>
      <c r="N221" s="104"/>
      <c r="O221" s="107">
        <v>7000.0</v>
      </c>
      <c r="P221" s="107">
        <v>1500.0</v>
      </c>
      <c r="Q221" s="107">
        <v>3000.0</v>
      </c>
      <c r="R221" s="241"/>
      <c r="S221" s="109"/>
      <c r="T221" s="109"/>
      <c r="U221" s="110">
        <v>2825.0</v>
      </c>
      <c r="V221" s="110">
        <v>1700.0</v>
      </c>
      <c r="W221" s="110">
        <v>500.0</v>
      </c>
      <c r="X221" s="109"/>
      <c r="Y221" s="109"/>
      <c r="Z221" s="109"/>
      <c r="AA221" s="109"/>
      <c r="AB221" s="109"/>
      <c r="AC221" s="109"/>
      <c r="AD221" s="110" t="s">
        <v>323</v>
      </c>
      <c r="AE221" s="110">
        <v>500.0</v>
      </c>
      <c r="AF221" s="109"/>
      <c r="AG221" s="109"/>
      <c r="AH221" s="133"/>
      <c r="AI221" s="133"/>
      <c r="AJ221" s="113"/>
      <c r="AK221" s="133"/>
      <c r="AL221" s="133"/>
      <c r="AM221" s="113"/>
      <c r="AN221" s="109"/>
      <c r="AO221" s="109"/>
      <c r="AP221" s="113"/>
      <c r="AQ221" s="133"/>
      <c r="AR221" s="133"/>
      <c r="AS221" s="113"/>
      <c r="AT221" s="234"/>
      <c r="AU221" s="234"/>
      <c r="AV221" s="234"/>
      <c r="AW221" s="234"/>
      <c r="AX221" s="234"/>
      <c r="AY221" s="188"/>
      <c r="AZ221" s="188"/>
      <c r="BA221" s="188"/>
      <c r="BB221" s="188"/>
      <c r="BC221" s="188"/>
      <c r="BD221" s="188"/>
      <c r="BE221" s="188"/>
      <c r="BF221" s="180"/>
      <c r="BG221" s="181"/>
      <c r="BH221" s="181"/>
      <c r="BI221" s="120">
        <v>16000.0</v>
      </c>
      <c r="BJ221" s="121">
        <f>Q221+R221+T221+V221+W221+Z221+AC221+AE221+AG221+AI221+AL221+AO221+AR221+BI221+U221+S221+T221</f>
        <v>24525</v>
      </c>
      <c r="BK221" s="122">
        <v>30000.0</v>
      </c>
      <c r="BL221" s="235"/>
      <c r="BM221" s="124">
        <f t="shared" si="6"/>
        <v>143000</v>
      </c>
      <c r="BN221" s="125" t="s">
        <v>59</v>
      </c>
      <c r="BO221" s="126">
        <f t="shared" si="46"/>
        <v>30000</v>
      </c>
      <c r="BP221" s="109"/>
      <c r="BQ221" s="127" t="str">
        <f t="shared" si="88"/>
        <v/>
      </c>
      <c r="BR221" s="125"/>
      <c r="BS221" s="126">
        <f t="shared" si="60"/>
        <v>30000</v>
      </c>
      <c r="BT221" s="128" t="str">
        <f t="shared" si="79"/>
        <v/>
      </c>
      <c r="BU221" s="125" t="s">
        <v>47</v>
      </c>
      <c r="BV221" s="129">
        <f t="shared" si="11"/>
        <v>30000</v>
      </c>
      <c r="BW221" s="235"/>
      <c r="BX221" s="282">
        <f t="shared" si="12"/>
        <v>0</v>
      </c>
      <c r="BY221" s="282">
        <f t="shared" si="89"/>
        <v>0</v>
      </c>
      <c r="BZ221" s="282" t="str">
        <f t="shared" si="95"/>
        <v/>
      </c>
      <c r="CA221" s="284" t="str">
        <f t="shared" si="15"/>
        <v/>
      </c>
      <c r="CB221" s="109"/>
      <c r="CC221" s="109"/>
      <c r="CD221" s="109"/>
      <c r="CE221" s="109"/>
      <c r="CF221" s="133">
        <f t="shared" si="39"/>
        <v>30000</v>
      </c>
      <c r="CG221" s="133">
        <f t="shared" si="84"/>
        <v>5475</v>
      </c>
      <c r="CH221" s="119">
        <f t="shared" si="66"/>
        <v>-24525</v>
      </c>
      <c r="CI221" s="109"/>
      <c r="CJ221" s="109"/>
      <c r="CK221" s="109"/>
      <c r="CL221" s="183"/>
      <c r="CM221" s="182"/>
      <c r="CN221" s="285">
        <f t="shared" si="19"/>
        <v>143000</v>
      </c>
      <c r="CO221" s="135">
        <f t="shared" si="20"/>
        <v>95066</v>
      </c>
      <c r="CP221" s="286">
        <f t="shared" si="21"/>
        <v>47934</v>
      </c>
      <c r="CQ221" s="137">
        <v>43748.0</v>
      </c>
      <c r="CR221" s="325" t="s">
        <v>260</v>
      </c>
      <c r="CS221" s="325">
        <v>23.0</v>
      </c>
      <c r="CT221" s="301" t="s">
        <v>68</v>
      </c>
      <c r="CU221" s="291" t="s">
        <v>1057</v>
      </c>
      <c r="CV221" s="302"/>
      <c r="CW221" s="301">
        <v>140500.0</v>
      </c>
      <c r="CX221" s="302"/>
      <c r="CY221" s="302"/>
      <c r="CZ221" s="302"/>
      <c r="DA221" s="301">
        <v>140500.0</v>
      </c>
      <c r="DB221" s="302"/>
      <c r="DC221" s="301">
        <v>143000.0</v>
      </c>
      <c r="DD221" s="226"/>
      <c r="DE221" s="226"/>
      <c r="DF221" s="302"/>
      <c r="DG221" s="302"/>
      <c r="DH221" s="226"/>
      <c r="DI221" s="226"/>
      <c r="DJ221" s="302"/>
      <c r="DK221" s="302"/>
      <c r="DL221" s="301">
        <v>2500.0</v>
      </c>
      <c r="DM221" s="302"/>
      <c r="DN221" s="302"/>
      <c r="DO221" s="141">
        <f t="shared" si="58"/>
        <v>0</v>
      </c>
      <c r="DP221" s="325" t="s">
        <v>673</v>
      </c>
      <c r="DQ221" s="251"/>
      <c r="DR221" s="228"/>
      <c r="DS221" s="228"/>
      <c r="DT221" s="228"/>
      <c r="DU221" s="228"/>
      <c r="DV221" s="228"/>
      <c r="DW221" s="228"/>
      <c r="DX221" s="228"/>
      <c r="DY221" s="228"/>
      <c r="DZ221" s="228"/>
      <c r="EA221" s="228"/>
      <c r="EB221" s="228"/>
      <c r="EC221" s="228"/>
      <c r="ED221" s="228"/>
      <c r="EE221" s="228"/>
      <c r="EF221" s="228"/>
      <c r="EG221" s="228"/>
      <c r="EH221" s="228"/>
      <c r="EI221" s="228"/>
      <c r="EJ221" s="228"/>
      <c r="EK221" s="228"/>
      <c r="EL221" s="163">
        <v>0.0</v>
      </c>
      <c r="EM221" s="228"/>
      <c r="EN221" s="228"/>
      <c r="EO221" s="257">
        <f t="shared" si="86"/>
        <v>0</v>
      </c>
      <c r="EP221" s="228"/>
      <c r="EQ221" s="192"/>
      <c r="ER221" s="192"/>
      <c r="ES221" s="192"/>
      <c r="ET221" s="192"/>
      <c r="EU221" s="192"/>
      <c r="EV221" s="303"/>
      <c r="EW221" s="303"/>
      <c r="EX221" s="303"/>
      <c r="EY221" s="303"/>
      <c r="EZ221" s="192"/>
      <c r="FA221" s="192"/>
      <c r="FB221" s="303"/>
      <c r="FC221" s="303"/>
      <c r="FD221" s="303"/>
      <c r="FE221" s="192"/>
      <c r="FF221" s="303"/>
      <c r="FG221" s="192"/>
      <c r="FH221" s="192"/>
      <c r="FI221" s="192"/>
      <c r="FJ221" s="192"/>
      <c r="FK221" s="192"/>
      <c r="FL221" s="192"/>
      <c r="FM221" s="192"/>
      <c r="FN221" s="192"/>
      <c r="FO221" s="303"/>
      <c r="FP221" s="303"/>
      <c r="FQ221" s="303"/>
      <c r="FR221" s="303"/>
    </row>
    <row r="222">
      <c r="A222" s="324" t="s">
        <v>22</v>
      </c>
      <c r="B222" s="317">
        <v>43749.0</v>
      </c>
      <c r="C222" s="319">
        <v>43757.0</v>
      </c>
      <c r="D222" s="318" t="s">
        <v>68</v>
      </c>
      <c r="E222" s="315">
        <f t="shared" si="83"/>
        <v>23</v>
      </c>
      <c r="F222" s="104" t="str">
        <f t="shared" si="96"/>
        <v/>
      </c>
      <c r="G222" s="104" t="str">
        <f t="shared" si="68"/>
        <v/>
      </c>
      <c r="H222" s="104" t="str">
        <f t="shared" si="69"/>
        <v/>
      </c>
      <c r="I222" s="105" t="s">
        <v>254</v>
      </c>
      <c r="J222" s="106">
        <v>540.0</v>
      </c>
      <c r="K222" s="106">
        <v>57261.0</v>
      </c>
      <c r="L222" s="19" t="s">
        <v>76</v>
      </c>
      <c r="M222" s="19">
        <v>50.0</v>
      </c>
      <c r="N222" s="19">
        <v>6560.0</v>
      </c>
      <c r="O222" s="107">
        <v>7000.0</v>
      </c>
      <c r="P222" s="107">
        <v>1500.0</v>
      </c>
      <c r="Q222" s="107">
        <v>3000.0</v>
      </c>
      <c r="R222" s="108">
        <v>130000.0</v>
      </c>
      <c r="S222" s="109"/>
      <c r="T222" s="109"/>
      <c r="U222" s="109"/>
      <c r="V222" s="109"/>
      <c r="W222" s="110">
        <v>3400.0</v>
      </c>
      <c r="X222" s="109"/>
      <c r="Y222" s="109"/>
      <c r="Z222" s="109"/>
      <c r="AA222" s="109"/>
      <c r="AB222" s="110" t="s">
        <v>81</v>
      </c>
      <c r="AC222" s="110">
        <v>1100.0</v>
      </c>
      <c r="AD222" s="110" t="s">
        <v>965</v>
      </c>
      <c r="AE222" s="110">
        <v>400.0</v>
      </c>
      <c r="AF222" s="110" t="s">
        <v>938</v>
      </c>
      <c r="AG222" s="110">
        <v>3750.0</v>
      </c>
      <c r="AH222" s="197" t="s">
        <v>1058</v>
      </c>
      <c r="AI222" s="197">
        <v>14000.0</v>
      </c>
      <c r="AJ222" s="113"/>
      <c r="AK222" s="133"/>
      <c r="AL222" s="133"/>
      <c r="AM222" s="113"/>
      <c r="AN222" s="110" t="s">
        <v>1059</v>
      </c>
      <c r="AO222" s="110">
        <v>2000.0</v>
      </c>
      <c r="AP222" s="113"/>
      <c r="AQ222" s="133"/>
      <c r="AR222" s="133"/>
      <c r="AS222" s="113"/>
      <c r="AT222" s="234"/>
      <c r="AU222" s="234"/>
      <c r="AV222" s="234"/>
      <c r="AW222" s="234"/>
      <c r="AX222" s="234"/>
      <c r="AY222" s="188"/>
      <c r="AZ222" s="188"/>
      <c r="BA222" s="188"/>
      <c r="BB222" s="188"/>
      <c r="BC222" s="188"/>
      <c r="BD222" s="188"/>
      <c r="BE222" s="188"/>
      <c r="BF222" s="180"/>
      <c r="BG222" s="181"/>
      <c r="BH222" s="181"/>
      <c r="BI222" s="120">
        <v>18500.0</v>
      </c>
      <c r="BJ222" s="121">
        <f t="shared" ref="BJ222:BJ223" si="98">Q222+R222+T222+V222+W222+Z222+AC222+AE222+AG222+AI222+AL222+AO222+AR222+BI222</f>
        <v>176150</v>
      </c>
      <c r="BK222" s="122">
        <v>30000.0</v>
      </c>
      <c r="BL222" s="240">
        <v>152000.0</v>
      </c>
      <c r="BM222" s="124">
        <f t="shared" si="6"/>
        <v>140000</v>
      </c>
      <c r="BN222" s="125" t="s">
        <v>47</v>
      </c>
      <c r="BO222" s="126">
        <f t="shared" si="46"/>
        <v>182000</v>
      </c>
      <c r="BP222" s="109"/>
      <c r="BQ222" s="127" t="str">
        <f t="shared" si="88"/>
        <v/>
      </c>
      <c r="BR222" s="125"/>
      <c r="BS222" s="126">
        <f t="shared" si="60"/>
        <v>182000</v>
      </c>
      <c r="BT222" s="128" t="str">
        <f t="shared" si="79"/>
        <v/>
      </c>
      <c r="BU222" s="125"/>
      <c r="BV222" s="129">
        <f t="shared" si="11"/>
        <v>182000</v>
      </c>
      <c r="BW222" s="235"/>
      <c r="BX222" s="282">
        <f t="shared" si="12"/>
        <v>2000</v>
      </c>
      <c r="BY222" s="282">
        <f t="shared" si="89"/>
        <v>0</v>
      </c>
      <c r="BZ222" s="282" t="str">
        <f t="shared" si="95"/>
        <v/>
      </c>
      <c r="CA222" s="284" t="str">
        <f t="shared" si="15"/>
        <v/>
      </c>
      <c r="CB222" s="110" t="s">
        <v>16</v>
      </c>
      <c r="CC222" s="110">
        <v>15000.0</v>
      </c>
      <c r="CD222" s="109"/>
      <c r="CE222" s="109"/>
      <c r="CF222" s="133">
        <f t="shared" si="39"/>
        <v>197000</v>
      </c>
      <c r="CG222" s="133">
        <f t="shared" si="84"/>
        <v>20850</v>
      </c>
      <c r="CH222" s="119">
        <f t="shared" si="66"/>
        <v>-9150</v>
      </c>
      <c r="CI222" s="109"/>
      <c r="CJ222" s="109"/>
      <c r="CK222" s="109"/>
      <c r="CL222" s="183"/>
      <c r="CM222" s="182"/>
      <c r="CN222" s="285">
        <f t="shared" si="19"/>
        <v>142000</v>
      </c>
      <c r="CO222" s="135">
        <f t="shared" si="20"/>
        <v>117371</v>
      </c>
      <c r="CP222" s="286">
        <f t="shared" si="21"/>
        <v>24629</v>
      </c>
      <c r="CQ222" s="137">
        <v>43749.0</v>
      </c>
      <c r="CR222" s="325" t="s">
        <v>260</v>
      </c>
      <c r="CS222" s="325">
        <v>23.0</v>
      </c>
      <c r="CT222" s="301" t="s">
        <v>68</v>
      </c>
      <c r="CU222" s="291" t="s">
        <v>888</v>
      </c>
      <c r="CV222" s="302"/>
      <c r="CW222" s="302"/>
      <c r="CX222" s="302"/>
      <c r="CY222" s="302"/>
      <c r="CZ222" s="302"/>
      <c r="DA222" s="301">
        <v>152000.0</v>
      </c>
      <c r="DB222" s="302"/>
      <c r="DC222" s="301">
        <v>140000.0</v>
      </c>
      <c r="DD222" s="226"/>
      <c r="DE222" s="226"/>
      <c r="DF222" s="302"/>
      <c r="DG222" s="302"/>
      <c r="DH222" s="226"/>
      <c r="DI222" s="140">
        <v>2000.0</v>
      </c>
      <c r="DJ222" s="302"/>
      <c r="DK222" s="302"/>
      <c r="DL222" s="302"/>
      <c r="DM222" s="302"/>
      <c r="DN222" s="302"/>
      <c r="DO222" s="141">
        <f t="shared" si="58"/>
        <v>-10000</v>
      </c>
      <c r="DP222" s="330"/>
      <c r="DQ222" s="238"/>
      <c r="DR222" s="228"/>
      <c r="DS222" s="228"/>
      <c r="DT222" s="228"/>
      <c r="DU222" s="228"/>
      <c r="DV222" s="228"/>
      <c r="DW222" s="228"/>
      <c r="DX222" s="228"/>
      <c r="DY222" s="228"/>
      <c r="DZ222" s="228"/>
      <c r="EA222" s="228"/>
      <c r="EB222" s="228"/>
      <c r="EC222" s="228"/>
      <c r="ED222" s="228"/>
      <c r="EE222" s="228"/>
      <c r="EF222" s="228"/>
      <c r="EG222" s="228"/>
      <c r="EH222" s="228"/>
      <c r="EI222" s="228"/>
      <c r="EJ222" s="228"/>
      <c r="EK222" s="228"/>
      <c r="EL222" s="163">
        <v>0.0</v>
      </c>
      <c r="EM222" s="228"/>
      <c r="EN222" s="228"/>
      <c r="EO222" s="257">
        <f t="shared" si="86"/>
        <v>0</v>
      </c>
      <c r="EP222" s="228"/>
      <c r="EQ222" s="192"/>
      <c r="ER222" s="192"/>
      <c r="ES222" s="192"/>
      <c r="ET222" s="192"/>
      <c r="EU222" s="192"/>
      <c r="EV222" s="303"/>
      <c r="EW222" s="303"/>
      <c r="EX222" s="303"/>
      <c r="EY222" s="303"/>
      <c r="EZ222" s="192"/>
      <c r="FA222" s="192"/>
      <c r="FB222" s="303"/>
      <c r="FC222" s="303"/>
      <c r="FD222" s="303"/>
      <c r="FE222" s="192"/>
      <c r="FF222" s="303"/>
      <c r="FG222" s="192"/>
      <c r="FH222" s="192"/>
      <c r="FI222" s="192"/>
      <c r="FJ222" s="192"/>
      <c r="FK222" s="192"/>
      <c r="FL222" s="192"/>
      <c r="FM222" s="192"/>
      <c r="FN222" s="192"/>
      <c r="FO222" s="303"/>
      <c r="FP222" s="303"/>
      <c r="FQ222" s="303"/>
      <c r="FR222" s="303"/>
    </row>
    <row r="223">
      <c r="A223" s="324" t="s">
        <v>20</v>
      </c>
      <c r="B223" s="317">
        <v>43749.0</v>
      </c>
      <c r="C223" s="319">
        <v>43757.0</v>
      </c>
      <c r="D223" s="318" t="s">
        <v>57</v>
      </c>
      <c r="E223" s="315">
        <f t="shared" si="83"/>
        <v>28</v>
      </c>
      <c r="F223" s="104">
        <f t="shared" si="96"/>
        <v>18</v>
      </c>
      <c r="G223" s="104" t="str">
        <f t="shared" si="68"/>
        <v/>
      </c>
      <c r="H223" s="104" t="str">
        <f t="shared" si="69"/>
        <v/>
      </c>
      <c r="I223" s="105" t="s">
        <v>254</v>
      </c>
      <c r="J223" s="106">
        <v>592.0</v>
      </c>
      <c r="K223" s="106">
        <v>62752.0</v>
      </c>
      <c r="L223" s="19" t="s">
        <v>13</v>
      </c>
      <c r="M223" s="19">
        <v>50.0</v>
      </c>
      <c r="N223" s="19">
        <v>6560.0</v>
      </c>
      <c r="O223" s="107">
        <v>7000.0</v>
      </c>
      <c r="P223" s="107">
        <v>1500.0</v>
      </c>
      <c r="Q223" s="107">
        <v>3000.0</v>
      </c>
      <c r="R223" s="108">
        <v>120000.0</v>
      </c>
      <c r="S223" s="109"/>
      <c r="T223" s="109"/>
      <c r="U223" s="109"/>
      <c r="V223" s="109"/>
      <c r="W223" s="110">
        <v>4300.0</v>
      </c>
      <c r="X223" s="109"/>
      <c r="Y223" s="110" t="s">
        <v>342</v>
      </c>
      <c r="Z223" s="110">
        <v>500.0</v>
      </c>
      <c r="AA223" s="110">
        <v>500.0</v>
      </c>
      <c r="AB223" s="109"/>
      <c r="AC223" s="109"/>
      <c r="AD223" s="110" t="s">
        <v>323</v>
      </c>
      <c r="AE223" s="110">
        <v>500.0</v>
      </c>
      <c r="AF223" s="110" t="s">
        <v>1018</v>
      </c>
      <c r="AG223" s="110">
        <v>600.0</v>
      </c>
      <c r="AH223" s="197" t="s">
        <v>1060</v>
      </c>
      <c r="AI223" s="197">
        <v>14000.0</v>
      </c>
      <c r="AJ223" s="113"/>
      <c r="AK223" s="133"/>
      <c r="AL223" s="133"/>
      <c r="AM223" s="113"/>
      <c r="AN223" s="109"/>
      <c r="AO223" s="109"/>
      <c r="AP223" s="113"/>
      <c r="AQ223" s="133"/>
      <c r="AR223" s="133"/>
      <c r="AS223" s="113"/>
      <c r="AT223" s="234"/>
      <c r="AU223" s="234"/>
      <c r="AV223" s="234"/>
      <c r="AW223" s="234"/>
      <c r="AX223" s="234"/>
      <c r="AY223" s="188"/>
      <c r="AZ223" s="188"/>
      <c r="BA223" s="188"/>
      <c r="BB223" s="188"/>
      <c r="BC223" s="188"/>
      <c r="BD223" s="188"/>
      <c r="BE223" s="188"/>
      <c r="BF223" s="180"/>
      <c r="BG223" s="181"/>
      <c r="BH223" s="181"/>
      <c r="BI223" s="120">
        <v>20000.0</v>
      </c>
      <c r="BJ223" s="121">
        <f t="shared" si="98"/>
        <v>162900</v>
      </c>
      <c r="BK223" s="122">
        <v>30000.0</v>
      </c>
      <c r="BL223" s="240">
        <v>164000.0</v>
      </c>
      <c r="BM223" s="124">
        <f t="shared" si="6"/>
        <v>158000</v>
      </c>
      <c r="BN223" s="125" t="s">
        <v>47</v>
      </c>
      <c r="BO223" s="126">
        <f t="shared" si="46"/>
        <v>194000</v>
      </c>
      <c r="BP223" s="109"/>
      <c r="BQ223" s="127" t="str">
        <f t="shared" si="88"/>
        <v/>
      </c>
      <c r="BR223" s="125"/>
      <c r="BS223" s="126">
        <f t="shared" si="60"/>
        <v>194000</v>
      </c>
      <c r="BT223" s="128">
        <f t="shared" si="79"/>
        <v>30000</v>
      </c>
      <c r="BU223" s="125" t="s">
        <v>47</v>
      </c>
      <c r="BV223" s="129">
        <f t="shared" si="11"/>
        <v>224000</v>
      </c>
      <c r="BW223" s="235"/>
      <c r="BX223" s="282">
        <f t="shared" si="12"/>
        <v>0</v>
      </c>
      <c r="BY223" s="282">
        <f t="shared" si="89"/>
        <v>0</v>
      </c>
      <c r="BZ223" s="282" t="str">
        <f t="shared" si="95"/>
        <v/>
      </c>
      <c r="CA223" s="284" t="str">
        <f t="shared" si="15"/>
        <v/>
      </c>
      <c r="CB223" s="109"/>
      <c r="CC223" s="109"/>
      <c r="CD223" s="109"/>
      <c r="CE223" s="109"/>
      <c r="CF223" s="133">
        <f t="shared" si="39"/>
        <v>224000</v>
      </c>
      <c r="CG223" s="133">
        <f t="shared" si="84"/>
        <v>61100</v>
      </c>
      <c r="CH223" s="119">
        <f t="shared" si="66"/>
        <v>31100</v>
      </c>
      <c r="CI223" s="109"/>
      <c r="CJ223" s="109"/>
      <c r="CK223" s="109"/>
      <c r="CL223" s="183"/>
      <c r="CM223" s="182"/>
      <c r="CN223" s="285">
        <f t="shared" si="19"/>
        <v>188000</v>
      </c>
      <c r="CO223" s="135">
        <f t="shared" si="20"/>
        <v>120712</v>
      </c>
      <c r="CP223" s="286">
        <f t="shared" si="21"/>
        <v>67288</v>
      </c>
      <c r="CQ223" s="137">
        <v>43749.0</v>
      </c>
      <c r="CR223" s="325" t="s">
        <v>260</v>
      </c>
      <c r="CS223" s="325">
        <v>28.0</v>
      </c>
      <c r="CT223" s="301" t="s">
        <v>57</v>
      </c>
      <c r="CU223" s="291" t="s">
        <v>370</v>
      </c>
      <c r="CV223" s="302"/>
      <c r="CW223" s="302"/>
      <c r="CX223" s="302"/>
      <c r="CY223" s="302"/>
      <c r="CZ223" s="302"/>
      <c r="DA223" s="301">
        <v>164000.0</v>
      </c>
      <c r="DB223" s="302"/>
      <c r="DC223" s="301">
        <v>158000.0</v>
      </c>
      <c r="DD223" s="226"/>
      <c r="DE223" s="226"/>
      <c r="DF223" s="302"/>
      <c r="DG223" s="302"/>
      <c r="DH223" s="226"/>
      <c r="DI223" s="226"/>
      <c r="DJ223" s="302"/>
      <c r="DK223" s="302"/>
      <c r="DL223" s="302"/>
      <c r="DM223" s="302"/>
      <c r="DN223" s="302"/>
      <c r="DO223" s="141">
        <f t="shared" si="58"/>
        <v>-6000</v>
      </c>
      <c r="DP223" s="330"/>
      <c r="DQ223" s="238"/>
      <c r="DR223" s="228"/>
      <c r="DS223" s="228"/>
      <c r="DT223" s="228"/>
      <c r="DU223" s="228"/>
      <c r="DV223" s="228"/>
      <c r="DW223" s="228"/>
      <c r="DX223" s="228"/>
      <c r="DY223" s="228"/>
      <c r="DZ223" s="228"/>
      <c r="EA223" s="228"/>
      <c r="EB223" s="228"/>
      <c r="EC223" s="228"/>
      <c r="ED223" s="228"/>
      <c r="EE223" s="228"/>
      <c r="EF223" s="228"/>
      <c r="EG223" s="228"/>
      <c r="EH223" s="228"/>
      <c r="EI223" s="228"/>
      <c r="EJ223" s="228"/>
      <c r="EK223" s="228"/>
      <c r="EL223" s="163">
        <v>0.0</v>
      </c>
      <c r="EM223" s="228"/>
      <c r="EN223" s="228"/>
      <c r="EO223" s="257">
        <f t="shared" si="86"/>
        <v>0</v>
      </c>
      <c r="EP223" s="228"/>
      <c r="EQ223" s="309">
        <v>43757.0</v>
      </c>
      <c r="ER223" s="192"/>
      <c r="ES223" s="161">
        <v>18.0</v>
      </c>
      <c r="ET223" s="161" t="s">
        <v>265</v>
      </c>
      <c r="EU223" s="192"/>
      <c r="EV223" s="313">
        <v>30000.0</v>
      </c>
      <c r="EW223" s="303"/>
      <c r="EX223" s="303"/>
      <c r="EY223" s="303"/>
      <c r="EZ223" s="161">
        <v>30000.0</v>
      </c>
      <c r="FA223" s="161">
        <v>30000.0</v>
      </c>
      <c r="FB223" s="303"/>
      <c r="FC223" s="303"/>
      <c r="FD223" s="303"/>
      <c r="FE223" s="192"/>
      <c r="FF223" s="303"/>
      <c r="FG223" s="192"/>
      <c r="FH223" s="192"/>
      <c r="FI223" s="192"/>
      <c r="FJ223" s="192"/>
      <c r="FK223" s="192"/>
      <c r="FL223" s="192"/>
      <c r="FM223" s="192"/>
      <c r="FN223" s="192"/>
      <c r="FO223" s="303"/>
      <c r="FP223" s="303"/>
      <c r="FQ223" s="303"/>
      <c r="FR223" s="303"/>
    </row>
    <row r="224">
      <c r="A224" s="324" t="s">
        <v>38</v>
      </c>
      <c r="B224" s="317">
        <v>43749.0</v>
      </c>
      <c r="C224" s="319">
        <v>43759.0</v>
      </c>
      <c r="D224" s="318" t="s">
        <v>101</v>
      </c>
      <c r="E224" s="315">
        <f t="shared" si="83"/>
        <v>29</v>
      </c>
      <c r="F224" s="104">
        <f t="shared" si="96"/>
        <v>18</v>
      </c>
      <c r="G224" s="104" t="str">
        <f t="shared" si="68"/>
        <v>Juice</v>
      </c>
      <c r="H224" s="104" t="str">
        <f t="shared" si="69"/>
        <v>Anees Broker</v>
      </c>
      <c r="I224" s="105" t="s">
        <v>380</v>
      </c>
      <c r="J224" s="106">
        <v>528.0</v>
      </c>
      <c r="K224" s="106">
        <v>60100.0</v>
      </c>
      <c r="L224" s="19" t="s">
        <v>13</v>
      </c>
      <c r="M224" s="19">
        <v>50.0</v>
      </c>
      <c r="N224" s="19">
        <v>6560.0</v>
      </c>
      <c r="O224" s="107">
        <v>7000.0</v>
      </c>
      <c r="P224" s="107">
        <v>1500.0</v>
      </c>
      <c r="Q224" s="107">
        <v>3000.0</v>
      </c>
      <c r="R224" s="241"/>
      <c r="S224" s="109"/>
      <c r="T224" s="109"/>
      <c r="U224" s="109"/>
      <c r="V224" s="110">
        <v>2450.0</v>
      </c>
      <c r="W224" s="110">
        <v>1500.0</v>
      </c>
      <c r="X224" s="109"/>
      <c r="Y224" s="109"/>
      <c r="Z224" s="109"/>
      <c r="AA224" s="109"/>
      <c r="AB224" s="109"/>
      <c r="AC224" s="109"/>
      <c r="AD224" s="110" t="s">
        <v>1018</v>
      </c>
      <c r="AE224" s="110">
        <v>600.0</v>
      </c>
      <c r="AF224" s="109"/>
      <c r="AG224" s="109"/>
      <c r="AH224" s="133"/>
      <c r="AI224" s="133"/>
      <c r="AJ224" s="113"/>
      <c r="AK224" s="133"/>
      <c r="AL224" s="133"/>
      <c r="AM224" s="113"/>
      <c r="AN224" s="110" t="s">
        <v>278</v>
      </c>
      <c r="AO224" s="110">
        <v>2750.0</v>
      </c>
      <c r="AP224" s="113"/>
      <c r="AQ224" s="133"/>
      <c r="AR224" s="133"/>
      <c r="AS224" s="113"/>
      <c r="AT224" s="234"/>
      <c r="AU224" s="234"/>
      <c r="AV224" s="234"/>
      <c r="AW224" s="234"/>
      <c r="AX224" s="234"/>
      <c r="AY224" s="188"/>
      <c r="AZ224" s="245" t="s">
        <v>1061</v>
      </c>
      <c r="BA224" s="245">
        <v>71000.0</v>
      </c>
      <c r="BB224" s="188"/>
      <c r="BC224" s="188"/>
      <c r="BD224" s="188"/>
      <c r="BE224" s="188"/>
      <c r="BF224" s="180"/>
      <c r="BG224" s="181"/>
      <c r="BH224" s="181"/>
      <c r="BI224" s="120">
        <v>22000.0</v>
      </c>
      <c r="BJ224" s="186">
        <f t="shared" ref="BJ224:BJ225" si="99">Q224+R224+T224+V224+W224+Z224+AC224+AE224+AG224+AI224+AL224+AO224+AR224+BI224+U224+X224</f>
        <v>32300</v>
      </c>
      <c r="BK224" s="122">
        <v>30000.0</v>
      </c>
      <c r="BL224" s="235"/>
      <c r="BM224" s="124">
        <f t="shared" si="6"/>
        <v>156000</v>
      </c>
      <c r="BN224" s="125" t="s">
        <v>59</v>
      </c>
      <c r="BO224" s="126">
        <f t="shared" si="46"/>
        <v>30000</v>
      </c>
      <c r="BP224" s="109"/>
      <c r="BQ224" s="127" t="str">
        <f t="shared" si="88"/>
        <v/>
      </c>
      <c r="BR224" s="125"/>
      <c r="BS224" s="126">
        <f t="shared" si="60"/>
        <v>30000</v>
      </c>
      <c r="BT224" s="128">
        <f t="shared" si="79"/>
        <v>30000</v>
      </c>
      <c r="BU224" s="125" t="s">
        <v>59</v>
      </c>
      <c r="BV224" s="129">
        <f t="shared" si="11"/>
        <v>30000</v>
      </c>
      <c r="BW224" s="240">
        <v>30000.0</v>
      </c>
      <c r="BX224" s="282">
        <f t="shared" si="12"/>
        <v>0</v>
      </c>
      <c r="BY224" s="282">
        <f t="shared" si="89"/>
        <v>0</v>
      </c>
      <c r="BZ224" s="282" t="str">
        <f t="shared" si="95"/>
        <v/>
      </c>
      <c r="CA224" s="284" t="str">
        <f t="shared" si="15"/>
        <v/>
      </c>
      <c r="CB224" s="109"/>
      <c r="CC224" s="109"/>
      <c r="CD224" s="109"/>
      <c r="CE224" s="109"/>
      <c r="CF224" s="133">
        <f t="shared" si="39"/>
        <v>60000</v>
      </c>
      <c r="CG224" s="133">
        <f t="shared" si="84"/>
        <v>27700</v>
      </c>
      <c r="CH224" s="119">
        <f t="shared" si="66"/>
        <v>-2300</v>
      </c>
      <c r="CI224" s="109"/>
      <c r="CJ224" s="109"/>
      <c r="CK224" s="109"/>
      <c r="CL224" s="183"/>
      <c r="CM224" s="182"/>
      <c r="CN224" s="285">
        <f t="shared" si="19"/>
        <v>186000</v>
      </c>
      <c r="CO224" s="135">
        <f t="shared" si="20"/>
        <v>178460</v>
      </c>
      <c r="CP224" s="286">
        <f t="shared" si="21"/>
        <v>7540</v>
      </c>
      <c r="CQ224" s="137">
        <v>43750.0</v>
      </c>
      <c r="CR224" s="325" t="s">
        <v>260</v>
      </c>
      <c r="CS224" s="325">
        <v>29.0</v>
      </c>
      <c r="CT224" s="301" t="s">
        <v>101</v>
      </c>
      <c r="CU224" s="291" t="s">
        <v>1062</v>
      </c>
      <c r="CV224" s="302"/>
      <c r="CW224" s="302"/>
      <c r="CX224" s="302"/>
      <c r="CY224" s="302"/>
      <c r="CZ224" s="302"/>
      <c r="DA224" s="302"/>
      <c r="DB224" s="302"/>
      <c r="DC224" s="301">
        <v>156000.0</v>
      </c>
      <c r="DD224" s="226"/>
      <c r="DE224" s="226"/>
      <c r="DF224" s="302"/>
      <c r="DG224" s="302"/>
      <c r="DH224" s="226"/>
      <c r="DI224" s="226"/>
      <c r="DJ224" s="302"/>
      <c r="DK224" s="302"/>
      <c r="DL224" s="302"/>
      <c r="DM224" s="302"/>
      <c r="DN224" s="302"/>
      <c r="DO224" s="141">
        <f t="shared" si="58"/>
        <v>156000</v>
      </c>
      <c r="DP224" s="330"/>
      <c r="DQ224" s="238"/>
      <c r="DR224" s="228"/>
      <c r="DS224" s="228"/>
      <c r="DT224" s="228"/>
      <c r="DU224" s="228"/>
      <c r="DV224" s="228"/>
      <c r="DW224" s="228"/>
      <c r="DX224" s="228"/>
      <c r="DY224" s="228"/>
      <c r="DZ224" s="228"/>
      <c r="EA224" s="228"/>
      <c r="EB224" s="228"/>
      <c r="EC224" s="228"/>
      <c r="ED224" s="228"/>
      <c r="EE224" s="228"/>
      <c r="EF224" s="228"/>
      <c r="EG224" s="228"/>
      <c r="EH224" s="228"/>
      <c r="EI224" s="228"/>
      <c r="EJ224" s="228"/>
      <c r="EK224" s="228"/>
      <c r="EL224" s="163">
        <v>0.0</v>
      </c>
      <c r="EM224" s="228"/>
      <c r="EN224" s="228"/>
      <c r="EO224" s="257">
        <f t="shared" si="86"/>
        <v>0</v>
      </c>
      <c r="EP224" s="228"/>
      <c r="EQ224" s="192"/>
      <c r="ER224" s="161" t="s">
        <v>427</v>
      </c>
      <c r="ES224" s="161">
        <v>18.0</v>
      </c>
      <c r="ET224" s="161" t="s">
        <v>265</v>
      </c>
      <c r="EU224" s="161" t="s">
        <v>326</v>
      </c>
      <c r="EV224" s="303"/>
      <c r="EW224" s="303"/>
      <c r="EX224" s="303"/>
      <c r="EY224" s="303"/>
      <c r="EZ224" s="192"/>
      <c r="FA224" s="161">
        <v>30000.0</v>
      </c>
      <c r="FB224" s="303"/>
      <c r="FC224" s="303"/>
      <c r="FD224" s="303"/>
      <c r="FE224" s="192"/>
      <c r="FF224" s="303"/>
      <c r="FG224" s="192"/>
      <c r="FH224" s="192"/>
      <c r="FI224" s="192"/>
      <c r="FJ224" s="192"/>
      <c r="FK224" s="192"/>
      <c r="FL224" s="192"/>
      <c r="FM224" s="192"/>
      <c r="FN224" s="192"/>
      <c r="FO224" s="303"/>
      <c r="FP224" s="303"/>
      <c r="FQ224" s="303"/>
      <c r="FR224" s="303"/>
    </row>
    <row r="225">
      <c r="A225" s="324" t="s">
        <v>36</v>
      </c>
      <c r="B225" s="317">
        <v>43749.0</v>
      </c>
      <c r="C225" s="319">
        <v>43759.0</v>
      </c>
      <c r="D225" s="318" t="s">
        <v>101</v>
      </c>
      <c r="E225" s="315">
        <f t="shared" si="83"/>
        <v>29</v>
      </c>
      <c r="F225" s="104">
        <f t="shared" si="96"/>
        <v>13</v>
      </c>
      <c r="G225" s="104" t="str">
        <f t="shared" si="68"/>
        <v>Milk</v>
      </c>
      <c r="H225" s="104" t="str">
        <f t="shared" si="69"/>
        <v>Asif</v>
      </c>
      <c r="I225" s="105" t="s">
        <v>380</v>
      </c>
      <c r="J225" s="106">
        <v>627.0</v>
      </c>
      <c r="K225" s="106">
        <v>71478.0</v>
      </c>
      <c r="L225" s="19" t="s">
        <v>13</v>
      </c>
      <c r="M225" s="19">
        <v>50.0</v>
      </c>
      <c r="N225" s="19">
        <v>6560.0</v>
      </c>
      <c r="O225" s="107">
        <v>7000.0</v>
      </c>
      <c r="P225" s="107">
        <v>1500.0</v>
      </c>
      <c r="Q225" s="107">
        <v>3000.0</v>
      </c>
      <c r="R225" s="241"/>
      <c r="S225" s="109"/>
      <c r="T225" s="109"/>
      <c r="U225" s="110">
        <v>300.0</v>
      </c>
      <c r="V225" s="110">
        <v>1400.0</v>
      </c>
      <c r="W225" s="110">
        <v>1500.0</v>
      </c>
      <c r="X225" s="109"/>
      <c r="Y225" s="109"/>
      <c r="Z225" s="109"/>
      <c r="AA225" s="109"/>
      <c r="AB225" s="109"/>
      <c r="AC225" s="109"/>
      <c r="AD225" s="110" t="s">
        <v>1063</v>
      </c>
      <c r="AE225" s="110">
        <v>1300.0</v>
      </c>
      <c r="AF225" s="110" t="s">
        <v>938</v>
      </c>
      <c r="AG225" s="110">
        <v>13600.0</v>
      </c>
      <c r="AH225" s="133"/>
      <c r="AI225" s="133"/>
      <c r="AJ225" s="113"/>
      <c r="AK225" s="133"/>
      <c r="AL225" s="133"/>
      <c r="AM225" s="113"/>
      <c r="AN225" s="110" t="s">
        <v>1064</v>
      </c>
      <c r="AO225" s="110">
        <v>2000.0</v>
      </c>
      <c r="AP225" s="113"/>
      <c r="AQ225" s="133"/>
      <c r="AR225" s="133"/>
      <c r="AS225" s="113"/>
      <c r="AT225" s="234"/>
      <c r="AU225" s="234"/>
      <c r="AV225" s="234"/>
      <c r="AW225" s="234"/>
      <c r="AX225" s="234"/>
      <c r="AY225" s="188"/>
      <c r="AZ225" s="188"/>
      <c r="BA225" s="188"/>
      <c r="BB225" s="188"/>
      <c r="BC225" s="188"/>
      <c r="BD225" s="188"/>
      <c r="BE225" s="188"/>
      <c r="BF225" s="180"/>
      <c r="BG225" s="181"/>
      <c r="BH225" s="181"/>
      <c r="BI225" s="120">
        <v>22000.0</v>
      </c>
      <c r="BJ225" s="186">
        <f t="shared" si="99"/>
        <v>45100</v>
      </c>
      <c r="BK225" s="122">
        <v>30000.0</v>
      </c>
      <c r="BL225" s="235"/>
      <c r="BM225" s="124">
        <f t="shared" si="6"/>
        <v>156000</v>
      </c>
      <c r="BN225" s="125" t="s">
        <v>59</v>
      </c>
      <c r="BO225" s="126">
        <f t="shared" si="46"/>
        <v>30000</v>
      </c>
      <c r="BP225" s="109"/>
      <c r="BQ225" s="127" t="str">
        <f t="shared" si="88"/>
        <v/>
      </c>
      <c r="BR225" s="125"/>
      <c r="BS225" s="126">
        <f t="shared" si="60"/>
        <v>30000</v>
      </c>
      <c r="BT225" s="128">
        <f t="shared" si="79"/>
        <v>27500</v>
      </c>
      <c r="BU225" s="125" t="s">
        <v>59</v>
      </c>
      <c r="BV225" s="129">
        <f t="shared" si="11"/>
        <v>30000</v>
      </c>
      <c r="BW225" s="240">
        <v>30000.0</v>
      </c>
      <c r="BX225" s="282">
        <f t="shared" si="12"/>
        <v>0</v>
      </c>
      <c r="BY225" s="282">
        <f t="shared" si="89"/>
        <v>0</v>
      </c>
      <c r="BZ225" s="282" t="str">
        <f t="shared" si="95"/>
        <v/>
      </c>
      <c r="CA225" s="284" t="str">
        <f t="shared" si="15"/>
        <v/>
      </c>
      <c r="CB225" s="109"/>
      <c r="CC225" s="109"/>
      <c r="CD225" s="109"/>
      <c r="CE225" s="109"/>
      <c r="CF225" s="133">
        <f t="shared" si="39"/>
        <v>60000</v>
      </c>
      <c r="CG225" s="133">
        <f t="shared" si="84"/>
        <v>14900</v>
      </c>
      <c r="CH225" s="119">
        <f t="shared" si="66"/>
        <v>-15100</v>
      </c>
      <c r="CI225" s="109"/>
      <c r="CJ225" s="109"/>
      <c r="CK225" s="109"/>
      <c r="CL225" s="183"/>
      <c r="CM225" s="182"/>
      <c r="CN225" s="285">
        <f t="shared" si="19"/>
        <v>183500</v>
      </c>
      <c r="CO225" s="135">
        <f t="shared" si="20"/>
        <v>131338</v>
      </c>
      <c r="CP225" s="286">
        <f t="shared" si="21"/>
        <v>52162</v>
      </c>
      <c r="CQ225" s="137">
        <v>43750.0</v>
      </c>
      <c r="CR225" s="325" t="s">
        <v>260</v>
      </c>
      <c r="CS225" s="325">
        <v>29.0</v>
      </c>
      <c r="CT225" s="301" t="s">
        <v>101</v>
      </c>
      <c r="CU225" s="291" t="s">
        <v>1062</v>
      </c>
      <c r="CV225" s="302"/>
      <c r="CW225" s="302"/>
      <c r="CX225" s="302"/>
      <c r="CY225" s="302"/>
      <c r="CZ225" s="302"/>
      <c r="DA225" s="302"/>
      <c r="DB225" s="302"/>
      <c r="DC225" s="301">
        <v>156000.0</v>
      </c>
      <c r="DD225" s="226"/>
      <c r="DE225" s="226"/>
      <c r="DF225" s="302"/>
      <c r="DG225" s="302"/>
      <c r="DH225" s="226"/>
      <c r="DI225" s="226"/>
      <c r="DJ225" s="302"/>
      <c r="DK225" s="302"/>
      <c r="DL225" s="302"/>
      <c r="DM225" s="302"/>
      <c r="DN225" s="302"/>
      <c r="DO225" s="141">
        <f t="shared" si="58"/>
        <v>156000</v>
      </c>
      <c r="DP225" s="330"/>
      <c r="DQ225" s="238"/>
      <c r="DR225" s="228"/>
      <c r="DS225" s="228"/>
      <c r="DT225" s="228"/>
      <c r="DU225" s="228"/>
      <c r="DV225" s="228"/>
      <c r="DW225" s="228"/>
      <c r="DX225" s="228"/>
      <c r="DY225" s="228"/>
      <c r="DZ225" s="228"/>
      <c r="EA225" s="228"/>
      <c r="EB225" s="228"/>
      <c r="EC225" s="228"/>
      <c r="ED225" s="228"/>
      <c r="EE225" s="228"/>
      <c r="EF225" s="228"/>
      <c r="EG225" s="228"/>
      <c r="EH225" s="228"/>
      <c r="EI225" s="228"/>
      <c r="EJ225" s="228"/>
      <c r="EK225" s="228"/>
      <c r="EL225" s="163">
        <v>0.0</v>
      </c>
      <c r="EM225" s="228"/>
      <c r="EN225" s="228"/>
      <c r="EO225" s="257">
        <f t="shared" si="86"/>
        <v>0</v>
      </c>
      <c r="EP225" s="228"/>
      <c r="EQ225" s="309">
        <v>43759.0</v>
      </c>
      <c r="ER225" s="161" t="s">
        <v>264</v>
      </c>
      <c r="ES225" s="161">
        <v>13.0</v>
      </c>
      <c r="ET225" s="161" t="s">
        <v>265</v>
      </c>
      <c r="EU225" s="161" t="s">
        <v>315</v>
      </c>
      <c r="EV225" s="303"/>
      <c r="EW225" s="303"/>
      <c r="EX225" s="303"/>
      <c r="EY225" s="303"/>
      <c r="EZ225" s="192"/>
      <c r="FA225" s="161">
        <v>27500.0</v>
      </c>
      <c r="FB225" s="303"/>
      <c r="FC225" s="303"/>
      <c r="FD225" s="303"/>
      <c r="FE225" s="192"/>
      <c r="FF225" s="303"/>
      <c r="FG225" s="192"/>
      <c r="FH225" s="192"/>
      <c r="FI225" s="192"/>
      <c r="FJ225" s="192"/>
      <c r="FK225" s="192"/>
      <c r="FL225" s="192"/>
      <c r="FM225" s="192"/>
      <c r="FN225" s="192"/>
      <c r="FO225" s="303"/>
      <c r="FP225" s="303"/>
      <c r="FQ225" s="303"/>
      <c r="FR225" s="303"/>
    </row>
    <row r="226">
      <c r="A226" s="324" t="s">
        <v>45</v>
      </c>
      <c r="B226" s="317">
        <v>43749.0</v>
      </c>
      <c r="C226" s="319">
        <v>43759.0</v>
      </c>
      <c r="D226" s="318" t="s">
        <v>101</v>
      </c>
      <c r="E226" s="315">
        <f t="shared" si="83"/>
        <v>29</v>
      </c>
      <c r="F226" s="104">
        <f t="shared" si="96"/>
        <v>13</v>
      </c>
      <c r="G226" s="104" t="str">
        <f t="shared" si="68"/>
        <v>Milk</v>
      </c>
      <c r="H226" s="104" t="str">
        <f t="shared" si="69"/>
        <v>Asif</v>
      </c>
      <c r="I226" s="105" t="s">
        <v>380</v>
      </c>
      <c r="J226" s="106">
        <v>522.0</v>
      </c>
      <c r="K226" s="106">
        <v>59508.0</v>
      </c>
      <c r="L226" s="19" t="s">
        <v>13</v>
      </c>
      <c r="M226" s="19">
        <v>50.0</v>
      </c>
      <c r="N226" s="19">
        <v>6560.0</v>
      </c>
      <c r="O226" s="107">
        <v>7000.0</v>
      </c>
      <c r="P226" s="107">
        <v>1500.0</v>
      </c>
      <c r="Q226" s="107">
        <v>3000.0</v>
      </c>
      <c r="R226" s="241"/>
      <c r="S226" s="109"/>
      <c r="T226" s="109"/>
      <c r="U226" s="109"/>
      <c r="V226" s="110">
        <v>3450.0</v>
      </c>
      <c r="W226" s="110">
        <v>1300.0</v>
      </c>
      <c r="X226" s="109"/>
      <c r="Y226" s="110" t="s">
        <v>1065</v>
      </c>
      <c r="Z226" s="110">
        <v>300.0</v>
      </c>
      <c r="AA226" s="110">
        <v>300.0</v>
      </c>
      <c r="AB226" s="109"/>
      <c r="AC226" s="109"/>
      <c r="AD226" s="110" t="s">
        <v>323</v>
      </c>
      <c r="AE226" s="110">
        <v>400.0</v>
      </c>
      <c r="AF226" s="110" t="s">
        <v>992</v>
      </c>
      <c r="AG226" s="110">
        <v>1900.0</v>
      </c>
      <c r="AH226" s="197" t="s">
        <v>1060</v>
      </c>
      <c r="AI226" s="197">
        <v>14000.0</v>
      </c>
      <c r="AJ226" s="113"/>
      <c r="AK226" s="133"/>
      <c r="AL226" s="133"/>
      <c r="AM226" s="113"/>
      <c r="AN226" s="109"/>
      <c r="AO226" s="109"/>
      <c r="AP226" s="113"/>
      <c r="AQ226" s="133"/>
      <c r="AR226" s="133"/>
      <c r="AS226" s="113"/>
      <c r="AT226" s="234"/>
      <c r="AU226" s="234"/>
      <c r="AV226" s="234"/>
      <c r="AW226" s="234"/>
      <c r="AX226" s="234"/>
      <c r="AY226" s="188"/>
      <c r="AZ226" s="188"/>
      <c r="BA226" s="188"/>
      <c r="BB226" s="188"/>
      <c r="BC226" s="188"/>
      <c r="BD226" s="188"/>
      <c r="BE226" s="188"/>
      <c r="BF226" s="180"/>
      <c r="BG226" s="181"/>
      <c r="BH226" s="181"/>
      <c r="BI226" s="120">
        <v>22000.0</v>
      </c>
      <c r="BJ226" s="121">
        <f t="shared" ref="BJ226:BJ228" si="100">Q226+R226+T226+V226+W226+Z226+AC226+AE226+AG226+AI226+AL226+AO226+AR226+BI226</f>
        <v>46350</v>
      </c>
      <c r="BK226" s="122">
        <v>30000.0</v>
      </c>
      <c r="BL226" s="235"/>
      <c r="BM226" s="124">
        <f t="shared" si="6"/>
        <v>156000</v>
      </c>
      <c r="BN226" s="125" t="s">
        <v>47</v>
      </c>
      <c r="BO226" s="126">
        <f t="shared" si="46"/>
        <v>30000</v>
      </c>
      <c r="BP226" s="109"/>
      <c r="BQ226" s="127" t="str">
        <f t="shared" si="88"/>
        <v/>
      </c>
      <c r="BR226" s="125"/>
      <c r="BS226" s="126">
        <f t="shared" si="60"/>
        <v>30000</v>
      </c>
      <c r="BT226" s="128">
        <f t="shared" si="79"/>
        <v>27000</v>
      </c>
      <c r="BU226" s="125" t="s">
        <v>59</v>
      </c>
      <c r="BV226" s="129">
        <f t="shared" si="11"/>
        <v>30000</v>
      </c>
      <c r="BW226" s="240">
        <v>30000.0</v>
      </c>
      <c r="BX226" s="282">
        <f t="shared" si="12"/>
        <v>2000</v>
      </c>
      <c r="BY226" s="282">
        <f t="shared" si="89"/>
        <v>0</v>
      </c>
      <c r="BZ226" s="282" t="str">
        <f t="shared" si="95"/>
        <v/>
      </c>
      <c r="CA226" s="284" t="str">
        <f t="shared" si="15"/>
        <v/>
      </c>
      <c r="CB226" s="109"/>
      <c r="CC226" s="109"/>
      <c r="CD226" s="109"/>
      <c r="CE226" s="109"/>
      <c r="CF226" s="133">
        <f t="shared" si="39"/>
        <v>60000</v>
      </c>
      <c r="CG226" s="133">
        <f t="shared" si="84"/>
        <v>13650</v>
      </c>
      <c r="CH226" s="119">
        <f t="shared" si="66"/>
        <v>-16350</v>
      </c>
      <c r="CI226" s="109"/>
      <c r="CJ226" s="109"/>
      <c r="CK226" s="109"/>
      <c r="CL226" s="183"/>
      <c r="CM226" s="182"/>
      <c r="CN226" s="285">
        <f t="shared" si="19"/>
        <v>185000</v>
      </c>
      <c r="CO226" s="135">
        <f t="shared" si="20"/>
        <v>120918</v>
      </c>
      <c r="CP226" s="286">
        <f t="shared" si="21"/>
        <v>64082</v>
      </c>
      <c r="CQ226" s="137">
        <v>43750.0</v>
      </c>
      <c r="CR226" s="325" t="s">
        <v>260</v>
      </c>
      <c r="CS226" s="325">
        <v>29.0</v>
      </c>
      <c r="CT226" s="301" t="s">
        <v>101</v>
      </c>
      <c r="CU226" s="291" t="s">
        <v>1062</v>
      </c>
      <c r="CV226" s="302"/>
      <c r="CW226" s="302"/>
      <c r="CX226" s="302"/>
      <c r="CY226" s="302"/>
      <c r="CZ226" s="302"/>
      <c r="DA226" s="302"/>
      <c r="DB226" s="302"/>
      <c r="DC226" s="301">
        <v>156000.0</v>
      </c>
      <c r="DD226" s="226"/>
      <c r="DE226" s="226"/>
      <c r="DF226" s="302"/>
      <c r="DG226" s="302"/>
      <c r="DH226" s="226"/>
      <c r="DI226" s="140">
        <v>2000.0</v>
      </c>
      <c r="DJ226" s="302"/>
      <c r="DK226" s="302"/>
      <c r="DL226" s="302"/>
      <c r="DM226" s="302"/>
      <c r="DN226" s="302"/>
      <c r="DO226" s="141">
        <f t="shared" si="58"/>
        <v>158000</v>
      </c>
      <c r="DP226" s="330"/>
      <c r="DQ226" s="238"/>
      <c r="DR226" s="228"/>
      <c r="DS226" s="228"/>
      <c r="DT226" s="228"/>
      <c r="DU226" s="228"/>
      <c r="DV226" s="228"/>
      <c r="DW226" s="228"/>
      <c r="DX226" s="228"/>
      <c r="DY226" s="228"/>
      <c r="DZ226" s="228"/>
      <c r="EA226" s="228"/>
      <c r="EB226" s="228"/>
      <c r="EC226" s="228"/>
      <c r="ED226" s="228"/>
      <c r="EE226" s="228"/>
      <c r="EF226" s="228"/>
      <c r="EG226" s="228"/>
      <c r="EH226" s="228"/>
      <c r="EI226" s="228"/>
      <c r="EJ226" s="228"/>
      <c r="EK226" s="228"/>
      <c r="EL226" s="163">
        <v>0.0</v>
      </c>
      <c r="EM226" s="228"/>
      <c r="EN226" s="228"/>
      <c r="EO226" s="257">
        <f t="shared" si="86"/>
        <v>0</v>
      </c>
      <c r="EP226" s="228"/>
      <c r="EQ226" s="309">
        <v>43759.0</v>
      </c>
      <c r="ER226" s="161" t="s">
        <v>264</v>
      </c>
      <c r="ES226" s="161">
        <v>13.0</v>
      </c>
      <c r="ET226" s="161" t="s">
        <v>265</v>
      </c>
      <c r="EU226" s="161" t="s">
        <v>315</v>
      </c>
      <c r="EV226" s="303"/>
      <c r="EW226" s="303"/>
      <c r="EX226" s="303"/>
      <c r="EY226" s="303"/>
      <c r="EZ226" s="192"/>
      <c r="FA226" s="161">
        <v>27000.0</v>
      </c>
      <c r="FB226" s="303"/>
      <c r="FC226" s="303"/>
      <c r="FD226" s="303"/>
      <c r="FE226" s="192"/>
      <c r="FF226" s="303"/>
      <c r="FG226" s="192"/>
      <c r="FH226" s="192"/>
      <c r="FI226" s="192"/>
      <c r="FJ226" s="192"/>
      <c r="FK226" s="192"/>
      <c r="FL226" s="192"/>
      <c r="FM226" s="192"/>
      <c r="FN226" s="192"/>
      <c r="FO226" s="303"/>
      <c r="FP226" s="303"/>
      <c r="FQ226" s="303"/>
      <c r="FR226" s="303"/>
    </row>
    <row r="227" ht="20.25" customHeight="1">
      <c r="A227" s="324" t="s">
        <v>37</v>
      </c>
      <c r="B227" s="317">
        <v>43749.0</v>
      </c>
      <c r="C227" s="317">
        <v>43757.0</v>
      </c>
      <c r="D227" s="318"/>
      <c r="E227" s="315">
        <f t="shared" si="83"/>
        <v>29</v>
      </c>
      <c r="F227" s="104" t="str">
        <f t="shared" si="96"/>
        <v/>
      </c>
      <c r="G227" s="104" t="str">
        <f t="shared" si="68"/>
        <v/>
      </c>
      <c r="H227" s="104" t="str">
        <f t="shared" si="69"/>
        <v/>
      </c>
      <c r="I227" s="105" t="s">
        <v>380</v>
      </c>
      <c r="J227" s="106">
        <v>595.0</v>
      </c>
      <c r="K227" s="106">
        <v>67500.0</v>
      </c>
      <c r="L227" s="19" t="s">
        <v>13</v>
      </c>
      <c r="M227" s="19">
        <v>50.0</v>
      </c>
      <c r="N227" s="19">
        <v>6560.0</v>
      </c>
      <c r="O227" s="107">
        <v>7000.0</v>
      </c>
      <c r="P227" s="107">
        <v>1500.0</v>
      </c>
      <c r="Q227" s="107">
        <v>3000.0</v>
      </c>
      <c r="R227" s="241"/>
      <c r="S227" s="109"/>
      <c r="T227" s="109"/>
      <c r="U227" s="109"/>
      <c r="V227" s="110">
        <v>2900.0</v>
      </c>
      <c r="W227" s="110">
        <v>1800.0</v>
      </c>
      <c r="X227" s="109"/>
      <c r="Y227" s="109"/>
      <c r="Z227" s="109"/>
      <c r="AA227" s="109"/>
      <c r="AB227" s="109"/>
      <c r="AC227" s="109"/>
      <c r="AD227" s="110" t="s">
        <v>938</v>
      </c>
      <c r="AE227" s="110">
        <v>1850.0</v>
      </c>
      <c r="AF227" s="109"/>
      <c r="AG227" s="109"/>
      <c r="AH227" s="197" t="s">
        <v>1066</v>
      </c>
      <c r="AI227" s="197">
        <v>14000.0</v>
      </c>
      <c r="AJ227" s="113"/>
      <c r="AK227" s="133"/>
      <c r="AL227" s="133"/>
      <c r="AM227" s="113"/>
      <c r="AN227" s="109"/>
      <c r="AO227" s="109"/>
      <c r="AP227" s="113"/>
      <c r="AQ227" s="133"/>
      <c r="AR227" s="133"/>
      <c r="AS227" s="113"/>
      <c r="AT227" s="234"/>
      <c r="AU227" s="234"/>
      <c r="AV227" s="234"/>
      <c r="AW227" s="234"/>
      <c r="AX227" s="234"/>
      <c r="AY227" s="188"/>
      <c r="AZ227" s="188"/>
      <c r="BA227" s="188"/>
      <c r="BB227" s="188"/>
      <c r="BC227" s="188"/>
      <c r="BD227" s="188"/>
      <c r="BE227" s="188"/>
      <c r="BF227" s="180"/>
      <c r="BG227" s="181"/>
      <c r="BH227" s="181"/>
      <c r="BI227" s="120">
        <v>20000.0</v>
      </c>
      <c r="BJ227" s="121">
        <f t="shared" si="100"/>
        <v>43550</v>
      </c>
      <c r="BK227" s="122">
        <v>30000.0</v>
      </c>
      <c r="BL227" s="235"/>
      <c r="BM227" s="124">
        <f t="shared" si="6"/>
        <v>156000</v>
      </c>
      <c r="BN227" s="125" t="s">
        <v>59</v>
      </c>
      <c r="BO227" s="126">
        <f t="shared" si="46"/>
        <v>30000</v>
      </c>
      <c r="BP227" s="109"/>
      <c r="BQ227" s="127" t="str">
        <f t="shared" si="88"/>
        <v/>
      </c>
      <c r="BR227" s="125"/>
      <c r="BS227" s="126">
        <f t="shared" si="60"/>
        <v>30000</v>
      </c>
      <c r="BT227" s="128">
        <f t="shared" si="79"/>
        <v>25000</v>
      </c>
      <c r="BU227" s="125" t="s">
        <v>59</v>
      </c>
      <c r="BV227" s="129">
        <f t="shared" si="11"/>
        <v>30000</v>
      </c>
      <c r="BW227" s="240">
        <v>20000.0</v>
      </c>
      <c r="BX227" s="282">
        <f t="shared" si="12"/>
        <v>2000</v>
      </c>
      <c r="BY227" s="282">
        <f t="shared" si="89"/>
        <v>0</v>
      </c>
      <c r="BZ227" s="282" t="str">
        <f t="shared" si="95"/>
        <v/>
      </c>
      <c r="CA227" s="284" t="str">
        <f t="shared" si="15"/>
        <v/>
      </c>
      <c r="CB227" s="109"/>
      <c r="CC227" s="109"/>
      <c r="CD227" s="109"/>
      <c r="CE227" s="109"/>
      <c r="CF227" s="133">
        <f t="shared" si="39"/>
        <v>50000</v>
      </c>
      <c r="CG227" s="133">
        <f t="shared" si="84"/>
        <v>6450</v>
      </c>
      <c r="CH227" s="119">
        <f t="shared" si="66"/>
        <v>-23550</v>
      </c>
      <c r="CI227" s="109"/>
      <c r="CJ227" s="109"/>
      <c r="CK227" s="109"/>
      <c r="CL227" s="183"/>
      <c r="CM227" s="182"/>
      <c r="CN227" s="285">
        <f t="shared" si="19"/>
        <v>183000</v>
      </c>
      <c r="CO227" s="135">
        <f t="shared" si="20"/>
        <v>126110</v>
      </c>
      <c r="CP227" s="286">
        <f t="shared" si="21"/>
        <v>56890</v>
      </c>
      <c r="CQ227" s="137">
        <v>43750.0</v>
      </c>
      <c r="CR227" s="325" t="s">
        <v>260</v>
      </c>
      <c r="CS227" s="325">
        <v>29.0</v>
      </c>
      <c r="CT227" s="301" t="s">
        <v>101</v>
      </c>
      <c r="CU227" s="291" t="s">
        <v>1062</v>
      </c>
      <c r="CV227" s="302"/>
      <c r="CW227" s="302"/>
      <c r="CX227" s="302"/>
      <c r="CY227" s="302"/>
      <c r="CZ227" s="302"/>
      <c r="DA227" s="302"/>
      <c r="DB227" s="302"/>
      <c r="DC227" s="301">
        <v>156000.0</v>
      </c>
      <c r="DD227" s="226"/>
      <c r="DE227" s="226"/>
      <c r="DF227" s="302"/>
      <c r="DG227" s="302"/>
      <c r="DH227" s="226"/>
      <c r="DI227" s="140">
        <v>2000.0</v>
      </c>
      <c r="DJ227" s="302"/>
      <c r="DK227" s="302"/>
      <c r="DL227" s="302"/>
      <c r="DM227" s="302"/>
      <c r="DN227" s="302"/>
      <c r="DO227" s="141">
        <f t="shared" si="58"/>
        <v>158000</v>
      </c>
      <c r="DP227" s="330"/>
      <c r="DQ227" s="238"/>
      <c r="DR227" s="228"/>
      <c r="DS227" s="228"/>
      <c r="DT227" s="228"/>
      <c r="DU227" s="228"/>
      <c r="DV227" s="228"/>
      <c r="DW227" s="228"/>
      <c r="DX227" s="228"/>
      <c r="DY227" s="228"/>
      <c r="DZ227" s="228"/>
      <c r="EA227" s="228"/>
      <c r="EB227" s="228"/>
      <c r="EC227" s="228"/>
      <c r="ED227" s="228"/>
      <c r="EE227" s="228"/>
      <c r="EF227" s="228"/>
      <c r="EG227" s="228"/>
      <c r="EH227" s="228"/>
      <c r="EI227" s="228"/>
      <c r="EJ227" s="228"/>
      <c r="EK227" s="228"/>
      <c r="EL227" s="163">
        <v>0.0</v>
      </c>
      <c r="EM227" s="228"/>
      <c r="EN227" s="228"/>
      <c r="EO227" s="257">
        <f t="shared" si="86"/>
        <v>0</v>
      </c>
      <c r="EP227" s="228"/>
      <c r="EQ227" s="309">
        <v>43757.0</v>
      </c>
      <c r="ER227" s="192"/>
      <c r="ES227" s="192"/>
      <c r="ET227" s="161" t="s">
        <v>265</v>
      </c>
      <c r="EU227" s="192"/>
      <c r="EV227" s="303"/>
      <c r="EW227" s="303"/>
      <c r="EX227" s="303"/>
      <c r="EY227" s="303"/>
      <c r="EZ227" s="192"/>
      <c r="FA227" s="161">
        <v>25000.0</v>
      </c>
      <c r="FB227" s="303"/>
      <c r="FC227" s="303"/>
      <c r="FD227" s="303"/>
      <c r="FE227" s="192"/>
      <c r="FF227" s="303"/>
      <c r="FG227" s="192"/>
      <c r="FH227" s="192"/>
      <c r="FI227" s="192"/>
      <c r="FJ227" s="192"/>
      <c r="FK227" s="192"/>
      <c r="FL227" s="192"/>
      <c r="FM227" s="192"/>
      <c r="FN227" s="192"/>
      <c r="FO227" s="303"/>
      <c r="FP227" s="303"/>
      <c r="FQ227" s="303"/>
      <c r="FR227" s="303"/>
    </row>
    <row r="228" ht="20.25" customHeight="1">
      <c r="A228" s="324" t="s">
        <v>33</v>
      </c>
      <c r="B228" s="317">
        <v>43749.0</v>
      </c>
      <c r="C228" s="319">
        <v>43759.0</v>
      </c>
      <c r="D228" s="318" t="s">
        <v>101</v>
      </c>
      <c r="E228" s="315">
        <f t="shared" si="83"/>
        <v>29</v>
      </c>
      <c r="F228" s="104">
        <f t="shared" si="96"/>
        <v>14</v>
      </c>
      <c r="G228" s="104" t="str">
        <f t="shared" si="68"/>
        <v>Milk</v>
      </c>
      <c r="H228" s="104" t="str">
        <f t="shared" si="69"/>
        <v>Asif</v>
      </c>
      <c r="I228" s="105" t="s">
        <v>380</v>
      </c>
      <c r="J228" s="106">
        <v>451.0</v>
      </c>
      <c r="K228" s="106">
        <v>51414.0</v>
      </c>
      <c r="L228" s="19" t="s">
        <v>13</v>
      </c>
      <c r="M228" s="19">
        <v>50.0</v>
      </c>
      <c r="N228" s="19">
        <v>6560.0</v>
      </c>
      <c r="O228" s="107">
        <v>7000.0</v>
      </c>
      <c r="P228" s="107">
        <v>1500.0</v>
      </c>
      <c r="Q228" s="107">
        <v>3000.0</v>
      </c>
      <c r="R228" s="241"/>
      <c r="S228" s="109"/>
      <c r="T228" s="109"/>
      <c r="U228" s="109"/>
      <c r="V228" s="109"/>
      <c r="W228" s="110">
        <v>1500.0</v>
      </c>
      <c r="X228" s="109"/>
      <c r="Y228" s="109"/>
      <c r="Z228" s="109"/>
      <c r="AA228" s="109"/>
      <c r="AB228" s="109"/>
      <c r="AC228" s="109"/>
      <c r="AD228" s="110" t="s">
        <v>1067</v>
      </c>
      <c r="AE228" s="110">
        <v>400.0</v>
      </c>
      <c r="AF228" s="110" t="s">
        <v>1018</v>
      </c>
      <c r="AG228" s="110">
        <v>600.0</v>
      </c>
      <c r="AH228" s="133"/>
      <c r="AI228" s="133"/>
      <c r="AJ228" s="113"/>
      <c r="AK228" s="133"/>
      <c r="AL228" s="133"/>
      <c r="AM228" s="113"/>
      <c r="AN228" s="109"/>
      <c r="AO228" s="109"/>
      <c r="AP228" s="113"/>
      <c r="AQ228" s="133"/>
      <c r="AR228" s="133"/>
      <c r="AS228" s="113"/>
      <c r="AT228" s="234"/>
      <c r="AU228" s="234"/>
      <c r="AV228" s="234"/>
      <c r="AW228" s="234"/>
      <c r="AX228" s="234"/>
      <c r="AY228" s="188"/>
      <c r="AZ228" s="188"/>
      <c r="BA228" s="188"/>
      <c r="BB228" s="188"/>
      <c r="BC228" s="188"/>
      <c r="BD228" s="188"/>
      <c r="BE228" s="188"/>
      <c r="BF228" s="180"/>
      <c r="BG228" s="181"/>
      <c r="BH228" s="181"/>
      <c r="BI228" s="120">
        <v>22000.0</v>
      </c>
      <c r="BJ228" s="121">
        <f t="shared" si="100"/>
        <v>27500</v>
      </c>
      <c r="BK228" s="122">
        <v>30000.0</v>
      </c>
      <c r="BL228" s="235"/>
      <c r="BM228" s="124">
        <f t="shared" si="6"/>
        <v>156000</v>
      </c>
      <c r="BN228" s="125" t="s">
        <v>59</v>
      </c>
      <c r="BO228" s="126">
        <f t="shared" si="46"/>
        <v>30000</v>
      </c>
      <c r="BP228" s="109"/>
      <c r="BQ228" s="127" t="str">
        <f t="shared" si="88"/>
        <v/>
      </c>
      <c r="BR228" s="125"/>
      <c r="BS228" s="126">
        <f t="shared" si="60"/>
        <v>30000</v>
      </c>
      <c r="BT228" s="128">
        <f t="shared" si="79"/>
        <v>27500</v>
      </c>
      <c r="BU228" s="125" t="s">
        <v>59</v>
      </c>
      <c r="BV228" s="129">
        <f t="shared" si="11"/>
        <v>30000</v>
      </c>
      <c r="BW228" s="235"/>
      <c r="BX228" s="282">
        <f t="shared" si="12"/>
        <v>2000</v>
      </c>
      <c r="BY228" s="282">
        <f t="shared" si="89"/>
        <v>0</v>
      </c>
      <c r="BZ228" s="282" t="str">
        <f t="shared" si="95"/>
        <v/>
      </c>
      <c r="CA228" s="284" t="str">
        <f t="shared" si="15"/>
        <v/>
      </c>
      <c r="CB228" s="109"/>
      <c r="CC228" s="109"/>
      <c r="CD228" s="109"/>
      <c r="CE228" s="109"/>
      <c r="CF228" s="133">
        <f t="shared" si="39"/>
        <v>30000</v>
      </c>
      <c r="CG228" s="133">
        <f t="shared" si="84"/>
        <v>2500</v>
      </c>
      <c r="CH228" s="119">
        <f t="shared" si="66"/>
        <v>-27500</v>
      </c>
      <c r="CI228" s="109"/>
      <c r="CJ228" s="109"/>
      <c r="CK228" s="109"/>
      <c r="CL228" s="183"/>
      <c r="CM228" s="182"/>
      <c r="CN228" s="285">
        <f t="shared" si="19"/>
        <v>185500</v>
      </c>
      <c r="CO228" s="135">
        <f t="shared" si="20"/>
        <v>93974</v>
      </c>
      <c r="CP228" s="286">
        <f t="shared" si="21"/>
        <v>91526</v>
      </c>
      <c r="CQ228" s="137">
        <v>43750.0</v>
      </c>
      <c r="CR228" s="325" t="s">
        <v>260</v>
      </c>
      <c r="CS228" s="325">
        <v>29.0</v>
      </c>
      <c r="CT228" s="301" t="s">
        <v>101</v>
      </c>
      <c r="CU228" s="291" t="s">
        <v>1062</v>
      </c>
      <c r="CV228" s="302"/>
      <c r="CW228" s="302"/>
      <c r="CX228" s="302"/>
      <c r="CY228" s="302"/>
      <c r="CZ228" s="302"/>
      <c r="DA228" s="302"/>
      <c r="DB228" s="302"/>
      <c r="DC228" s="301">
        <v>156000.0</v>
      </c>
      <c r="DD228" s="226"/>
      <c r="DE228" s="226"/>
      <c r="DF228" s="302"/>
      <c r="DG228" s="302"/>
      <c r="DH228" s="226"/>
      <c r="DI228" s="140">
        <v>2000.0</v>
      </c>
      <c r="DJ228" s="302"/>
      <c r="DK228" s="302"/>
      <c r="DL228" s="302"/>
      <c r="DM228" s="302"/>
      <c r="DN228" s="302"/>
      <c r="DO228" s="141">
        <f t="shared" si="58"/>
        <v>158000</v>
      </c>
      <c r="DP228" s="330"/>
      <c r="DQ228" s="238"/>
      <c r="DR228" s="228"/>
      <c r="DS228" s="228"/>
      <c r="DT228" s="228"/>
      <c r="DU228" s="228"/>
      <c r="DV228" s="228"/>
      <c r="DW228" s="228"/>
      <c r="DX228" s="228"/>
      <c r="DY228" s="228"/>
      <c r="DZ228" s="228"/>
      <c r="EA228" s="228"/>
      <c r="EB228" s="228"/>
      <c r="EC228" s="228"/>
      <c r="ED228" s="228"/>
      <c r="EE228" s="228"/>
      <c r="EF228" s="228"/>
      <c r="EG228" s="228"/>
      <c r="EH228" s="228"/>
      <c r="EI228" s="228"/>
      <c r="EJ228" s="228"/>
      <c r="EK228" s="228"/>
      <c r="EL228" s="163">
        <v>0.0</v>
      </c>
      <c r="EM228" s="228"/>
      <c r="EN228" s="228"/>
      <c r="EO228" s="257">
        <f t="shared" si="86"/>
        <v>0</v>
      </c>
      <c r="EP228" s="228"/>
      <c r="EQ228" s="192"/>
      <c r="ER228" s="161" t="s">
        <v>264</v>
      </c>
      <c r="ES228" s="161">
        <v>14.0</v>
      </c>
      <c r="ET228" s="161" t="s">
        <v>265</v>
      </c>
      <c r="EU228" s="161" t="s">
        <v>315</v>
      </c>
      <c r="EV228" s="303"/>
      <c r="EW228" s="303"/>
      <c r="EX228" s="303"/>
      <c r="EY228" s="303"/>
      <c r="EZ228" s="192"/>
      <c r="FA228" s="161">
        <v>27500.0</v>
      </c>
      <c r="FB228" s="303"/>
      <c r="FC228" s="303"/>
      <c r="FD228" s="303"/>
      <c r="FE228" s="192"/>
      <c r="FF228" s="303"/>
      <c r="FG228" s="192"/>
      <c r="FH228" s="192"/>
      <c r="FI228" s="192"/>
      <c r="FJ228" s="192"/>
      <c r="FK228" s="192"/>
      <c r="FL228" s="192"/>
      <c r="FM228" s="192"/>
      <c r="FN228" s="192"/>
      <c r="FO228" s="303"/>
      <c r="FP228" s="303"/>
      <c r="FQ228" s="303"/>
      <c r="FR228" s="303"/>
    </row>
    <row r="229" ht="20.25" customHeight="1">
      <c r="A229" s="324" t="s">
        <v>12</v>
      </c>
      <c r="B229" s="317">
        <v>43750.0</v>
      </c>
      <c r="C229" s="319">
        <v>43757.0</v>
      </c>
      <c r="D229" s="318" t="s">
        <v>57</v>
      </c>
      <c r="E229" s="315">
        <f t="shared" si="83"/>
        <v>34</v>
      </c>
      <c r="F229" s="104">
        <f t="shared" si="96"/>
        <v>15</v>
      </c>
      <c r="G229" s="104" t="str">
        <f t="shared" si="68"/>
        <v>Cloth Seal</v>
      </c>
      <c r="H229" s="104" t="str">
        <f t="shared" si="69"/>
        <v>A.K Goods</v>
      </c>
      <c r="I229" s="105" t="s">
        <v>380</v>
      </c>
      <c r="J229" s="106">
        <v>583.0</v>
      </c>
      <c r="K229" s="106">
        <v>66462.0</v>
      </c>
      <c r="L229" s="19" t="s">
        <v>13</v>
      </c>
      <c r="M229" s="19">
        <v>50.0</v>
      </c>
      <c r="N229" s="19">
        <v>6560.0</v>
      </c>
      <c r="O229" s="107">
        <v>7000.0</v>
      </c>
      <c r="P229" s="107">
        <v>1500.0</v>
      </c>
      <c r="Q229" s="107">
        <v>3000.0</v>
      </c>
      <c r="R229" s="108">
        <v>150000.0</v>
      </c>
      <c r="S229" s="109"/>
      <c r="T229" s="109"/>
      <c r="U229" s="110">
        <v>900.0</v>
      </c>
      <c r="V229" s="110">
        <v>800.0</v>
      </c>
      <c r="W229" s="110">
        <v>2000.0</v>
      </c>
      <c r="X229" s="109"/>
      <c r="Y229" s="110" t="s">
        <v>342</v>
      </c>
      <c r="Z229" s="110">
        <v>1000.0</v>
      </c>
      <c r="AA229" s="110">
        <v>500.0</v>
      </c>
      <c r="AB229" s="109"/>
      <c r="AC229" s="109"/>
      <c r="AD229" s="110" t="s">
        <v>323</v>
      </c>
      <c r="AE229" s="110">
        <v>500.0</v>
      </c>
      <c r="AF229" s="109"/>
      <c r="AG229" s="109"/>
      <c r="AH229" s="133"/>
      <c r="AI229" s="133"/>
      <c r="AJ229" s="113"/>
      <c r="AK229" s="133"/>
      <c r="AL229" s="133"/>
      <c r="AM229" s="113"/>
      <c r="AN229" s="110" t="s">
        <v>1068</v>
      </c>
      <c r="AO229" s="110">
        <v>800.0</v>
      </c>
      <c r="AP229" s="113"/>
      <c r="AQ229" s="133"/>
      <c r="AR229" s="133"/>
      <c r="AS229" s="113"/>
      <c r="AT229" s="234"/>
      <c r="AU229" s="234"/>
      <c r="AV229" s="234"/>
      <c r="AW229" s="234"/>
      <c r="AX229" s="234"/>
      <c r="AY229" s="188"/>
      <c r="AZ229" s="188"/>
      <c r="BA229" s="188"/>
      <c r="BB229" s="188"/>
      <c r="BC229" s="188"/>
      <c r="BD229" s="188"/>
      <c r="BE229" s="188"/>
      <c r="BF229" s="180"/>
      <c r="BG229" s="181"/>
      <c r="BH229" s="181"/>
      <c r="BI229" s="120">
        <v>21000.0</v>
      </c>
      <c r="BJ229" s="121">
        <f>Q229+R229+T229+V229+W229+Z229+AC229+AE229+AG229+AI229+AL229+AO229+AR229+BI229+U229+S229</f>
        <v>180000</v>
      </c>
      <c r="BK229" s="122">
        <v>30000.0</v>
      </c>
      <c r="BL229" s="240">
        <v>164000.0</v>
      </c>
      <c r="BM229" s="124">
        <f t="shared" si="6"/>
        <v>155000</v>
      </c>
      <c r="BN229" s="125" t="s">
        <v>47</v>
      </c>
      <c r="BO229" s="126">
        <f t="shared" si="46"/>
        <v>194000</v>
      </c>
      <c r="BP229" s="110">
        <v>42000.0</v>
      </c>
      <c r="BQ229" s="127">
        <f t="shared" si="88"/>
        <v>23000</v>
      </c>
      <c r="BR229" s="125" t="s">
        <v>47</v>
      </c>
      <c r="BS229" s="126">
        <f t="shared" si="60"/>
        <v>236000</v>
      </c>
      <c r="BT229" s="128">
        <f t="shared" si="79"/>
        <v>30000</v>
      </c>
      <c r="BU229" s="125" t="s">
        <v>59</v>
      </c>
      <c r="BV229" s="129">
        <f t="shared" si="11"/>
        <v>236000</v>
      </c>
      <c r="BW229" s="235"/>
      <c r="BX229" s="282">
        <f t="shared" si="12"/>
        <v>0</v>
      </c>
      <c r="BY229" s="282">
        <f t="shared" si="89"/>
        <v>4000</v>
      </c>
      <c r="BZ229" s="282" t="str">
        <f t="shared" si="95"/>
        <v/>
      </c>
      <c r="CA229" s="284" t="str">
        <f t="shared" si="15"/>
        <v/>
      </c>
      <c r="CB229" s="109"/>
      <c r="CC229" s="109"/>
      <c r="CD229" s="109"/>
      <c r="CE229" s="109"/>
      <c r="CF229" s="133">
        <f t="shared" si="39"/>
        <v>236000</v>
      </c>
      <c r="CG229" s="133">
        <f t="shared" si="84"/>
        <v>56000</v>
      </c>
      <c r="CH229" s="119">
        <f t="shared" si="66"/>
        <v>26000</v>
      </c>
      <c r="CI229" s="109"/>
      <c r="CJ229" s="109"/>
      <c r="CK229" s="109"/>
      <c r="CL229" s="183"/>
      <c r="CM229" s="182"/>
      <c r="CN229" s="285">
        <f t="shared" si="19"/>
        <v>212000</v>
      </c>
      <c r="CO229" s="135">
        <f t="shared" si="20"/>
        <v>110122</v>
      </c>
      <c r="CP229" s="286">
        <f t="shared" si="21"/>
        <v>101878</v>
      </c>
      <c r="CQ229" s="137">
        <v>43750.0</v>
      </c>
      <c r="CR229" s="325" t="s">
        <v>280</v>
      </c>
      <c r="CS229" s="325">
        <v>28.0</v>
      </c>
      <c r="CT229" s="301" t="s">
        <v>57</v>
      </c>
      <c r="CU229" s="291" t="s">
        <v>370</v>
      </c>
      <c r="CV229" s="302"/>
      <c r="CW229" s="302"/>
      <c r="CX229" s="302"/>
      <c r="CY229" s="302"/>
      <c r="CZ229" s="302"/>
      <c r="DA229" s="301">
        <v>164000.0</v>
      </c>
      <c r="DB229" s="302"/>
      <c r="DC229" s="301">
        <v>155000.0</v>
      </c>
      <c r="DD229" s="226"/>
      <c r="DE229" s="226"/>
      <c r="DF229" s="302"/>
      <c r="DG229" s="301"/>
      <c r="DH229" s="140">
        <v>500.0</v>
      </c>
      <c r="DI229" s="226"/>
      <c r="DJ229" s="301">
        <v>2000.0</v>
      </c>
      <c r="DK229" s="302"/>
      <c r="DL229" s="301">
        <v>2000.0</v>
      </c>
      <c r="DM229" s="302"/>
      <c r="DN229" s="301" t="s">
        <v>1069</v>
      </c>
      <c r="DO229" s="141">
        <f t="shared" si="58"/>
        <v>-8500</v>
      </c>
      <c r="DP229" s="330"/>
      <c r="DQ229" s="251">
        <v>43750.0</v>
      </c>
      <c r="DR229" s="163">
        <v>5.0</v>
      </c>
      <c r="DS229" s="163">
        <v>6.0</v>
      </c>
      <c r="DT229" s="163" t="s">
        <v>283</v>
      </c>
      <c r="DU229" s="163" t="s">
        <v>396</v>
      </c>
      <c r="DV229" s="228"/>
      <c r="DW229" s="228"/>
      <c r="DX229" s="228"/>
      <c r="DY229" s="228"/>
      <c r="DZ229" s="228"/>
      <c r="EA229" s="163">
        <v>41830.0</v>
      </c>
      <c r="EB229" s="163">
        <v>23000.0</v>
      </c>
      <c r="EC229" s="163">
        <v>4000.0</v>
      </c>
      <c r="ED229" s="228"/>
      <c r="EE229" s="228"/>
      <c r="EF229" s="228"/>
      <c r="EG229" s="228"/>
      <c r="EH229" s="228"/>
      <c r="EI229" s="228"/>
      <c r="EJ229" s="228"/>
      <c r="EK229" s="228"/>
      <c r="EL229" s="163">
        <v>0.0</v>
      </c>
      <c r="EM229" s="228"/>
      <c r="EN229" s="228"/>
      <c r="EO229" s="257">
        <f t="shared" si="86"/>
        <v>-14830</v>
      </c>
      <c r="EP229" s="228"/>
      <c r="EQ229" s="192"/>
      <c r="ER229" s="161" t="s">
        <v>337</v>
      </c>
      <c r="ES229" s="161">
        <v>15.0</v>
      </c>
      <c r="ET229" s="161" t="s">
        <v>265</v>
      </c>
      <c r="EU229" s="161" t="s">
        <v>483</v>
      </c>
      <c r="EV229" s="303"/>
      <c r="EW229" s="303"/>
      <c r="EX229" s="303"/>
      <c r="EY229" s="303"/>
      <c r="EZ229" s="192"/>
      <c r="FA229" s="161">
        <v>30000.0</v>
      </c>
      <c r="FB229" s="303"/>
      <c r="FC229" s="303"/>
      <c r="FD229" s="303"/>
      <c r="FE229" s="192"/>
      <c r="FF229" s="303"/>
      <c r="FG229" s="192"/>
      <c r="FH229" s="192"/>
      <c r="FI229" s="192"/>
      <c r="FJ229" s="192"/>
      <c r="FK229" s="192"/>
      <c r="FL229" s="192"/>
      <c r="FM229" s="192"/>
      <c r="FN229" s="192"/>
      <c r="FO229" s="303"/>
      <c r="FP229" s="303"/>
      <c r="FQ229" s="303"/>
      <c r="FR229" s="303"/>
    </row>
    <row r="230" ht="20.25" customHeight="1">
      <c r="A230" s="324" t="s">
        <v>26</v>
      </c>
      <c r="B230" s="317">
        <v>43750.0</v>
      </c>
      <c r="C230" s="319">
        <v>43757.0</v>
      </c>
      <c r="D230" s="318" t="s">
        <v>57</v>
      </c>
      <c r="E230" s="315">
        <f t="shared" si="83"/>
        <v>28</v>
      </c>
      <c r="F230" s="104">
        <f t="shared" si="96"/>
        <v>10</v>
      </c>
      <c r="G230" s="104" t="str">
        <f t="shared" si="68"/>
        <v>Crockery Seal</v>
      </c>
      <c r="H230" s="104" t="str">
        <f t="shared" si="69"/>
        <v>Asif</v>
      </c>
      <c r="I230" s="105" t="s">
        <v>380</v>
      </c>
      <c r="J230" s="106">
        <v>601.0</v>
      </c>
      <c r="K230" s="106">
        <v>68514.0</v>
      </c>
      <c r="L230" s="19" t="s">
        <v>13</v>
      </c>
      <c r="M230" s="19">
        <v>50.0</v>
      </c>
      <c r="N230" s="19">
        <v>6560.0</v>
      </c>
      <c r="O230" s="107">
        <v>7000.0</v>
      </c>
      <c r="P230" s="107">
        <v>1500.0</v>
      </c>
      <c r="Q230" s="107">
        <v>3000.0</v>
      </c>
      <c r="R230" s="108">
        <v>164000.0</v>
      </c>
      <c r="S230" s="109"/>
      <c r="T230" s="109"/>
      <c r="U230" s="110">
        <v>3700.0</v>
      </c>
      <c r="V230" s="109"/>
      <c r="W230" s="110">
        <v>1800.0</v>
      </c>
      <c r="X230" s="109"/>
      <c r="Y230" s="110" t="s">
        <v>342</v>
      </c>
      <c r="Z230" s="110">
        <v>1000.0</v>
      </c>
      <c r="AA230" s="110">
        <v>500.0</v>
      </c>
      <c r="AB230" s="109"/>
      <c r="AC230" s="109"/>
      <c r="AD230" s="110" t="s">
        <v>323</v>
      </c>
      <c r="AE230" s="110">
        <v>500.0</v>
      </c>
      <c r="AF230" s="109"/>
      <c r="AG230" s="109"/>
      <c r="AH230" s="197" t="s">
        <v>1070</v>
      </c>
      <c r="AI230" s="197">
        <v>14000.0</v>
      </c>
      <c r="AJ230" s="113"/>
      <c r="AK230" s="133"/>
      <c r="AL230" s="133"/>
      <c r="AM230" s="113"/>
      <c r="AN230" s="109"/>
      <c r="AO230" s="109"/>
      <c r="AP230" s="113"/>
      <c r="AQ230" s="133"/>
      <c r="AR230" s="133"/>
      <c r="AS230" s="113"/>
      <c r="AT230" s="234"/>
      <c r="AU230" s="234"/>
      <c r="AV230" s="234"/>
      <c r="AW230" s="234"/>
      <c r="AX230" s="234"/>
      <c r="AY230" s="188"/>
      <c r="AZ230" s="188"/>
      <c r="BA230" s="188"/>
      <c r="BB230" s="188"/>
      <c r="BC230" s="188"/>
      <c r="BD230" s="188"/>
      <c r="BE230" s="188"/>
      <c r="BF230" s="180"/>
      <c r="BG230" s="181"/>
      <c r="BH230" s="181"/>
      <c r="BI230" s="120">
        <v>21000.0</v>
      </c>
      <c r="BJ230" s="121">
        <f t="shared" ref="BJ230:BJ233" si="101">Q230+R230+T230+V230+W230+Z230+AC230+AE230+AG230+AI230+AL230+AO230+AR230+BI230+X230+U230+S230</f>
        <v>209000</v>
      </c>
      <c r="BK230" s="122">
        <v>30000.0</v>
      </c>
      <c r="BL230" s="240">
        <v>164000.0</v>
      </c>
      <c r="BM230" s="124">
        <f t="shared" si="6"/>
        <v>155000</v>
      </c>
      <c r="BN230" s="125" t="s">
        <v>47</v>
      </c>
      <c r="BO230" s="126">
        <f t="shared" si="46"/>
        <v>194000</v>
      </c>
      <c r="BP230" s="110">
        <v>32240.0</v>
      </c>
      <c r="BQ230" s="127">
        <f t="shared" si="88"/>
        <v>22000</v>
      </c>
      <c r="BR230" s="125" t="s">
        <v>47</v>
      </c>
      <c r="BS230" s="126">
        <f t="shared" si="60"/>
        <v>226240</v>
      </c>
      <c r="BT230" s="128">
        <f t="shared" si="79"/>
        <v>26500</v>
      </c>
      <c r="BU230" s="125" t="s">
        <v>59</v>
      </c>
      <c r="BV230" s="129">
        <f t="shared" si="11"/>
        <v>226240</v>
      </c>
      <c r="BW230" s="235"/>
      <c r="BX230" s="282">
        <f t="shared" si="12"/>
        <v>0</v>
      </c>
      <c r="BY230" s="282">
        <f t="shared" si="89"/>
        <v>0</v>
      </c>
      <c r="BZ230" s="282" t="str">
        <f t="shared" si="95"/>
        <v/>
      </c>
      <c r="CA230" s="284" t="str">
        <f t="shared" si="15"/>
        <v/>
      </c>
      <c r="CB230" s="109"/>
      <c r="CC230" s="109"/>
      <c r="CD230" s="109"/>
      <c r="CE230" s="109"/>
      <c r="CF230" s="133">
        <f t="shared" si="39"/>
        <v>226240</v>
      </c>
      <c r="CG230" s="133">
        <f t="shared" si="84"/>
        <v>17240</v>
      </c>
      <c r="CH230" s="119">
        <f t="shared" si="66"/>
        <v>-12760</v>
      </c>
      <c r="CI230" s="109"/>
      <c r="CJ230" s="109"/>
      <c r="CK230" s="109"/>
      <c r="CL230" s="183"/>
      <c r="CM230" s="182"/>
      <c r="CN230" s="285">
        <f t="shared" si="19"/>
        <v>203500</v>
      </c>
      <c r="CO230" s="135">
        <f t="shared" si="20"/>
        <v>124374</v>
      </c>
      <c r="CP230" s="286">
        <f t="shared" si="21"/>
        <v>79126</v>
      </c>
      <c r="CQ230" s="137">
        <v>43750.0</v>
      </c>
      <c r="CR230" s="325" t="s">
        <v>280</v>
      </c>
      <c r="CS230" s="325">
        <v>28.0</v>
      </c>
      <c r="CT230" s="301" t="s">
        <v>57</v>
      </c>
      <c r="CU230" s="291" t="s">
        <v>370</v>
      </c>
      <c r="CV230" s="302"/>
      <c r="CW230" s="302"/>
      <c r="CX230" s="302"/>
      <c r="CY230" s="302"/>
      <c r="CZ230" s="302"/>
      <c r="DA230" s="301">
        <v>164000.0</v>
      </c>
      <c r="DB230" s="302"/>
      <c r="DC230" s="301">
        <v>155000.0</v>
      </c>
      <c r="DD230" s="226"/>
      <c r="DE230" s="226"/>
      <c r="DF230" s="302"/>
      <c r="DG230" s="302"/>
      <c r="DH230" s="140">
        <v>500.0</v>
      </c>
      <c r="DI230" s="226"/>
      <c r="DJ230" s="301">
        <v>2000.0</v>
      </c>
      <c r="DK230" s="302"/>
      <c r="DL230" s="301">
        <v>2000.0</v>
      </c>
      <c r="DM230" s="302"/>
      <c r="DN230" s="301" t="s">
        <v>1069</v>
      </c>
      <c r="DO230" s="141">
        <f t="shared" si="58"/>
        <v>-8500</v>
      </c>
      <c r="DP230" s="330"/>
      <c r="DQ230" s="251">
        <v>43750.0</v>
      </c>
      <c r="DR230" s="163">
        <v>3.0</v>
      </c>
      <c r="DS230" s="228"/>
      <c r="DT230" s="163" t="s">
        <v>283</v>
      </c>
      <c r="DU230" s="163" t="s">
        <v>393</v>
      </c>
      <c r="DV230" s="228"/>
      <c r="DW230" s="228"/>
      <c r="DX230" s="228"/>
      <c r="DY230" s="228"/>
      <c r="DZ230" s="228"/>
      <c r="EA230" s="163">
        <v>32250.0</v>
      </c>
      <c r="EB230" s="163">
        <v>22000.0</v>
      </c>
      <c r="EC230" s="228"/>
      <c r="ED230" s="228"/>
      <c r="EE230" s="228"/>
      <c r="EF230" s="228"/>
      <c r="EG230" s="228"/>
      <c r="EH230" s="228"/>
      <c r="EI230" s="228"/>
      <c r="EJ230" s="228"/>
      <c r="EK230" s="228"/>
      <c r="EL230" s="163">
        <v>0.0</v>
      </c>
      <c r="EM230" s="228"/>
      <c r="EN230" s="228"/>
      <c r="EO230" s="257">
        <f t="shared" si="86"/>
        <v>-10250</v>
      </c>
      <c r="EP230" s="228"/>
      <c r="EQ230" s="309">
        <v>43757.0</v>
      </c>
      <c r="ER230" s="161" t="s">
        <v>1071</v>
      </c>
      <c r="ES230" s="161">
        <v>10.0</v>
      </c>
      <c r="ET230" s="161" t="s">
        <v>265</v>
      </c>
      <c r="EU230" s="161" t="s">
        <v>315</v>
      </c>
      <c r="EV230" s="303"/>
      <c r="EW230" s="303"/>
      <c r="EX230" s="303"/>
      <c r="EY230" s="303"/>
      <c r="EZ230" s="192"/>
      <c r="FA230" s="161">
        <v>26500.0</v>
      </c>
      <c r="FB230" s="303"/>
      <c r="FC230" s="303"/>
      <c r="FD230" s="303"/>
      <c r="FE230" s="192"/>
      <c r="FF230" s="303"/>
      <c r="FG230" s="192"/>
      <c r="FH230" s="192"/>
      <c r="FI230" s="192"/>
      <c r="FJ230" s="192"/>
      <c r="FK230" s="192"/>
      <c r="FL230" s="192"/>
      <c r="FM230" s="192"/>
      <c r="FN230" s="192"/>
      <c r="FO230" s="303"/>
      <c r="FP230" s="303"/>
      <c r="FQ230" s="303"/>
      <c r="FR230" s="303"/>
    </row>
    <row r="231" ht="20.25" customHeight="1">
      <c r="A231" s="324" t="s">
        <v>316</v>
      </c>
      <c r="B231" s="317">
        <v>43750.0</v>
      </c>
      <c r="C231" s="319">
        <v>43759.0</v>
      </c>
      <c r="D231" s="318" t="s">
        <v>57</v>
      </c>
      <c r="E231" s="315">
        <f t="shared" si="83"/>
        <v>28</v>
      </c>
      <c r="F231" s="104">
        <f t="shared" si="96"/>
        <v>16</v>
      </c>
      <c r="G231" s="104" t="str">
        <f t="shared" si="68"/>
        <v>Cloth Seal</v>
      </c>
      <c r="H231" s="104" t="str">
        <f t="shared" si="69"/>
        <v>Anees</v>
      </c>
      <c r="I231" s="105" t="s">
        <v>1072</v>
      </c>
      <c r="J231" s="106">
        <v>603.0</v>
      </c>
      <c r="K231" s="106">
        <v>68742.0</v>
      </c>
      <c r="L231" s="104"/>
      <c r="M231" s="104"/>
      <c r="N231" s="104"/>
      <c r="O231" s="107">
        <v>7000.0</v>
      </c>
      <c r="P231" s="107">
        <v>1500.0</v>
      </c>
      <c r="Q231" s="107">
        <v>3000.0</v>
      </c>
      <c r="R231" s="108">
        <v>150000.0</v>
      </c>
      <c r="S231" s="109"/>
      <c r="T231" s="109"/>
      <c r="U231" s="110">
        <v>3700.0</v>
      </c>
      <c r="V231" s="109"/>
      <c r="W231" s="110">
        <v>3000.0</v>
      </c>
      <c r="X231" s="109"/>
      <c r="Y231" s="110" t="s">
        <v>342</v>
      </c>
      <c r="Z231" s="110">
        <v>1000.0</v>
      </c>
      <c r="AA231" s="110">
        <v>500.0</v>
      </c>
      <c r="AB231" s="109"/>
      <c r="AC231" s="109"/>
      <c r="AD231" s="110" t="s">
        <v>323</v>
      </c>
      <c r="AE231" s="110">
        <v>500.0</v>
      </c>
      <c r="AF231" s="110" t="s">
        <v>938</v>
      </c>
      <c r="AG231" s="110">
        <v>5000.0</v>
      </c>
      <c r="AH231" s="133"/>
      <c r="AI231" s="133"/>
      <c r="AJ231" s="113"/>
      <c r="AK231" s="133"/>
      <c r="AL231" s="133"/>
      <c r="AM231" s="113"/>
      <c r="AN231" s="109"/>
      <c r="AO231" s="109"/>
      <c r="AP231" s="113"/>
      <c r="AQ231" s="133"/>
      <c r="AR231" s="133"/>
      <c r="AS231" s="113"/>
      <c r="AT231" s="234"/>
      <c r="AU231" s="234"/>
      <c r="AV231" s="234"/>
      <c r="AW231" s="234"/>
      <c r="AX231" s="234"/>
      <c r="AY231" s="188"/>
      <c r="AZ231" s="245" t="s">
        <v>1073</v>
      </c>
      <c r="BA231" s="245">
        <v>70000.0</v>
      </c>
      <c r="BB231" s="188"/>
      <c r="BC231" s="188"/>
      <c r="BD231" s="188"/>
      <c r="BE231" s="188"/>
      <c r="BF231" s="180"/>
      <c r="BG231" s="181"/>
      <c r="BH231" s="181"/>
      <c r="BI231" s="120">
        <v>21500.0</v>
      </c>
      <c r="BJ231" s="121">
        <f t="shared" si="101"/>
        <v>187700</v>
      </c>
      <c r="BK231" s="122">
        <v>30000.0</v>
      </c>
      <c r="BL231" s="240">
        <v>172000.0</v>
      </c>
      <c r="BM231" s="124">
        <f t="shared" si="6"/>
        <v>155000</v>
      </c>
      <c r="BN231" s="125" t="s">
        <v>47</v>
      </c>
      <c r="BO231" s="126">
        <f t="shared" si="46"/>
        <v>202000</v>
      </c>
      <c r="BP231" s="109"/>
      <c r="BQ231" s="127" t="str">
        <f t="shared" si="88"/>
        <v/>
      </c>
      <c r="BR231" s="125"/>
      <c r="BS231" s="126">
        <f t="shared" si="60"/>
        <v>202000</v>
      </c>
      <c r="BT231" s="128">
        <f t="shared" si="79"/>
        <v>31000</v>
      </c>
      <c r="BU231" s="125" t="s">
        <v>59</v>
      </c>
      <c r="BV231" s="129">
        <f t="shared" si="11"/>
        <v>202000</v>
      </c>
      <c r="BW231" s="235"/>
      <c r="BX231" s="282">
        <f t="shared" si="12"/>
        <v>0</v>
      </c>
      <c r="BY231" s="282">
        <f t="shared" si="89"/>
        <v>0</v>
      </c>
      <c r="BZ231" s="282" t="str">
        <f t="shared" si="95"/>
        <v/>
      </c>
      <c r="CA231" s="284" t="str">
        <f t="shared" si="15"/>
        <v/>
      </c>
      <c r="CB231" s="109"/>
      <c r="CC231" s="109"/>
      <c r="CD231" s="110" t="s">
        <v>514</v>
      </c>
      <c r="CE231" s="110">
        <v>200.0</v>
      </c>
      <c r="CF231" s="133">
        <f t="shared" si="39"/>
        <v>202000</v>
      </c>
      <c r="CG231" s="133">
        <f t="shared" si="84"/>
        <v>14100</v>
      </c>
      <c r="CH231" s="119">
        <f t="shared" si="66"/>
        <v>-15900</v>
      </c>
      <c r="CI231" s="109"/>
      <c r="CJ231" s="109"/>
      <c r="CK231" s="109"/>
      <c r="CL231" s="183"/>
      <c r="CM231" s="182"/>
      <c r="CN231" s="285">
        <f t="shared" si="19"/>
        <v>186000</v>
      </c>
      <c r="CO231" s="135">
        <f t="shared" si="20"/>
        <v>180742</v>
      </c>
      <c r="CP231" s="286">
        <f t="shared" si="21"/>
        <v>5258</v>
      </c>
      <c r="CQ231" s="137">
        <v>43750.0</v>
      </c>
      <c r="CR231" s="325" t="s">
        <v>280</v>
      </c>
      <c r="CS231" s="325">
        <v>28.0</v>
      </c>
      <c r="CT231" s="301" t="s">
        <v>57</v>
      </c>
      <c r="CU231" s="291" t="s">
        <v>370</v>
      </c>
      <c r="CV231" s="302"/>
      <c r="CW231" s="302"/>
      <c r="CX231" s="302"/>
      <c r="CY231" s="302"/>
      <c r="CZ231" s="302"/>
      <c r="DA231" s="301">
        <v>172000.0</v>
      </c>
      <c r="DB231" s="302"/>
      <c r="DC231" s="301">
        <v>155000.0</v>
      </c>
      <c r="DD231" s="226"/>
      <c r="DE231" s="226"/>
      <c r="DF231" s="302"/>
      <c r="DG231" s="302"/>
      <c r="DH231" s="140">
        <v>500.0</v>
      </c>
      <c r="DI231" s="226"/>
      <c r="DJ231" s="301">
        <v>2000.0</v>
      </c>
      <c r="DK231" s="302"/>
      <c r="DL231" s="301">
        <v>2000.0</v>
      </c>
      <c r="DM231" s="302"/>
      <c r="DN231" s="301" t="s">
        <v>1069</v>
      </c>
      <c r="DO231" s="141">
        <f t="shared" si="58"/>
        <v>-16500</v>
      </c>
      <c r="DP231" s="330"/>
      <c r="DQ231" s="251"/>
      <c r="DR231" s="228"/>
      <c r="DS231" s="228"/>
      <c r="DT231" s="228"/>
      <c r="DU231" s="228"/>
      <c r="DV231" s="228"/>
      <c r="DW231" s="228"/>
      <c r="DX231" s="228"/>
      <c r="DY231" s="228"/>
      <c r="DZ231" s="228"/>
      <c r="EA231" s="228"/>
      <c r="EB231" s="228"/>
      <c r="EC231" s="228"/>
      <c r="ED231" s="228"/>
      <c r="EE231" s="228"/>
      <c r="EF231" s="228"/>
      <c r="EG231" s="228"/>
      <c r="EH231" s="228"/>
      <c r="EI231" s="228"/>
      <c r="EJ231" s="228"/>
      <c r="EK231" s="228"/>
      <c r="EL231" s="163">
        <v>0.0</v>
      </c>
      <c r="EM231" s="228"/>
      <c r="EN231" s="228"/>
      <c r="EO231" s="257">
        <f t="shared" si="86"/>
        <v>0</v>
      </c>
      <c r="EP231" s="228"/>
      <c r="EQ231" s="309">
        <v>43759.0</v>
      </c>
      <c r="ER231" s="161" t="s">
        <v>337</v>
      </c>
      <c r="ES231" s="161">
        <v>16.0</v>
      </c>
      <c r="ET231" s="161" t="s">
        <v>265</v>
      </c>
      <c r="EU231" s="161" t="s">
        <v>944</v>
      </c>
      <c r="EV231" s="303"/>
      <c r="EW231" s="303"/>
      <c r="EX231" s="303"/>
      <c r="EY231" s="303"/>
      <c r="EZ231" s="192"/>
      <c r="FA231" s="161">
        <v>31000.0</v>
      </c>
      <c r="FB231" s="303"/>
      <c r="FC231" s="303"/>
      <c r="FD231" s="303"/>
      <c r="FE231" s="192"/>
      <c r="FF231" s="303"/>
      <c r="FG231" s="192"/>
      <c r="FH231" s="192"/>
      <c r="FI231" s="192"/>
      <c r="FJ231" s="192"/>
      <c r="FK231" s="192"/>
      <c r="FL231" s="192"/>
      <c r="FM231" s="192"/>
      <c r="FN231" s="192"/>
      <c r="FO231" s="303"/>
      <c r="FP231" s="303"/>
      <c r="FQ231" s="303"/>
      <c r="FR231" s="303"/>
    </row>
    <row r="232" ht="20.25" customHeight="1">
      <c r="A232" s="324" t="s">
        <v>21</v>
      </c>
      <c r="B232" s="317">
        <v>43750.0</v>
      </c>
      <c r="C232" s="319">
        <v>43759.0</v>
      </c>
      <c r="D232" s="318" t="s">
        <v>57</v>
      </c>
      <c r="E232" s="315">
        <f t="shared" si="83"/>
        <v>30</v>
      </c>
      <c r="F232" s="104">
        <f t="shared" si="96"/>
        <v>12</v>
      </c>
      <c r="G232" s="104" t="str">
        <f t="shared" si="68"/>
        <v>WC</v>
      </c>
      <c r="H232" s="104" t="str">
        <f t="shared" si="69"/>
        <v>Mustafa</v>
      </c>
      <c r="I232" s="105" t="s">
        <v>1072</v>
      </c>
      <c r="J232" s="106">
        <v>507.0</v>
      </c>
      <c r="K232" s="106">
        <v>57800.0</v>
      </c>
      <c r="L232" s="19" t="s">
        <v>13</v>
      </c>
      <c r="M232" s="19">
        <v>50.0</v>
      </c>
      <c r="N232" s="19">
        <v>6560.0</v>
      </c>
      <c r="O232" s="107">
        <v>7000.0</v>
      </c>
      <c r="P232" s="107">
        <v>1500.0</v>
      </c>
      <c r="Q232" s="107">
        <v>3000.0</v>
      </c>
      <c r="R232" s="108">
        <v>150000.0</v>
      </c>
      <c r="S232" s="109"/>
      <c r="T232" s="110"/>
      <c r="U232" s="109"/>
      <c r="V232" s="110">
        <v>1400.0</v>
      </c>
      <c r="W232" s="110">
        <v>1500.0</v>
      </c>
      <c r="X232" s="109"/>
      <c r="Y232" s="110" t="s">
        <v>1074</v>
      </c>
      <c r="Z232" s="110">
        <v>1800.0</v>
      </c>
      <c r="AA232" s="110">
        <v>800.0</v>
      </c>
      <c r="AB232" s="109"/>
      <c r="AC232" s="109"/>
      <c r="AD232" s="110" t="s">
        <v>1075</v>
      </c>
      <c r="AE232" s="110">
        <v>5600.0</v>
      </c>
      <c r="AF232" s="110" t="s">
        <v>1076</v>
      </c>
      <c r="AG232" s="110">
        <v>1000.0</v>
      </c>
      <c r="AH232" s="133"/>
      <c r="AI232" s="133"/>
      <c r="AJ232" s="113"/>
      <c r="AK232" s="197" t="s">
        <v>1077</v>
      </c>
      <c r="AL232" s="197">
        <v>1000.0</v>
      </c>
      <c r="AM232" s="113"/>
      <c r="AN232" s="109"/>
      <c r="AO232" s="109"/>
      <c r="AP232" s="113"/>
      <c r="AQ232" s="133"/>
      <c r="AR232" s="133"/>
      <c r="AS232" s="113"/>
      <c r="AT232" s="234"/>
      <c r="AU232" s="234"/>
      <c r="AV232" s="234"/>
      <c r="AW232" s="234"/>
      <c r="AX232" s="234"/>
      <c r="AY232" s="188"/>
      <c r="AZ232" s="188"/>
      <c r="BA232" s="188"/>
      <c r="BB232" s="188"/>
      <c r="BC232" s="188"/>
      <c r="BD232" s="188"/>
      <c r="BE232" s="188"/>
      <c r="BF232" s="180"/>
      <c r="BG232" s="181"/>
      <c r="BH232" s="181"/>
      <c r="BI232" s="120">
        <v>21000.0</v>
      </c>
      <c r="BJ232" s="121">
        <f t="shared" si="101"/>
        <v>186300</v>
      </c>
      <c r="BK232" s="122">
        <v>30000.0</v>
      </c>
      <c r="BL232" s="240">
        <v>168000.0</v>
      </c>
      <c r="BM232" s="124">
        <f t="shared" si="6"/>
        <v>159000</v>
      </c>
      <c r="BN232" s="125" t="s">
        <v>47</v>
      </c>
      <c r="BO232" s="126">
        <f t="shared" si="46"/>
        <v>198000</v>
      </c>
      <c r="BP232" s="109"/>
      <c r="BQ232" s="127" t="str">
        <f t="shared" si="88"/>
        <v/>
      </c>
      <c r="BR232" s="125"/>
      <c r="BS232" s="126">
        <f t="shared" si="60"/>
        <v>198000</v>
      </c>
      <c r="BT232" s="128">
        <f t="shared" si="79"/>
        <v>27500</v>
      </c>
      <c r="BU232" s="125" t="s">
        <v>47</v>
      </c>
      <c r="BV232" s="129">
        <f t="shared" si="11"/>
        <v>225500</v>
      </c>
      <c r="BW232" s="235"/>
      <c r="BX232" s="282">
        <f t="shared" si="12"/>
        <v>0</v>
      </c>
      <c r="BY232" s="282">
        <f t="shared" si="89"/>
        <v>0</v>
      </c>
      <c r="BZ232" s="282" t="str">
        <f t="shared" si="95"/>
        <v/>
      </c>
      <c r="CA232" s="284" t="str">
        <f t="shared" si="15"/>
        <v/>
      </c>
      <c r="CB232" s="109"/>
      <c r="CC232" s="109"/>
      <c r="CD232" s="109"/>
      <c r="CE232" s="109"/>
      <c r="CF232" s="133">
        <f t="shared" si="39"/>
        <v>225500</v>
      </c>
      <c r="CG232" s="133">
        <f t="shared" si="84"/>
        <v>39200</v>
      </c>
      <c r="CH232" s="119">
        <f t="shared" si="66"/>
        <v>9200</v>
      </c>
      <c r="CI232" s="109"/>
      <c r="CJ232" s="109"/>
      <c r="CK232" s="109"/>
      <c r="CL232" s="183"/>
      <c r="CM232" s="182"/>
      <c r="CN232" s="285">
        <f t="shared" si="19"/>
        <v>186500</v>
      </c>
      <c r="CO232" s="135">
        <f t="shared" si="20"/>
        <v>108160</v>
      </c>
      <c r="CP232" s="286">
        <f t="shared" si="21"/>
        <v>78340</v>
      </c>
      <c r="CQ232" s="137">
        <v>43750.0</v>
      </c>
      <c r="CR232" s="325" t="s">
        <v>260</v>
      </c>
      <c r="CS232" s="325">
        <v>30.0</v>
      </c>
      <c r="CT232" s="301" t="s">
        <v>57</v>
      </c>
      <c r="CU232" s="291" t="s">
        <v>435</v>
      </c>
      <c r="CV232" s="302"/>
      <c r="CW232" s="302"/>
      <c r="CX232" s="302"/>
      <c r="CY232" s="302"/>
      <c r="CZ232" s="302"/>
      <c r="DA232" s="301">
        <v>168000.0</v>
      </c>
      <c r="DB232" s="302"/>
      <c r="DC232" s="301">
        <v>159000.0</v>
      </c>
      <c r="DD232" s="140">
        <v>8000.0</v>
      </c>
      <c r="DE232" s="226"/>
      <c r="DF232" s="302"/>
      <c r="DG232" s="302"/>
      <c r="DH232" s="140">
        <v>1000.0</v>
      </c>
      <c r="DI232" s="226"/>
      <c r="DJ232" s="302"/>
      <c r="DK232" s="302"/>
      <c r="DL232" s="302"/>
      <c r="DM232" s="302"/>
      <c r="DN232" s="302"/>
      <c r="DO232" s="141">
        <f t="shared" si="58"/>
        <v>0</v>
      </c>
      <c r="DP232" s="330"/>
      <c r="DQ232" s="251"/>
      <c r="DR232" s="228"/>
      <c r="DS232" s="228"/>
      <c r="DT232" s="228"/>
      <c r="DU232" s="228"/>
      <c r="DV232" s="228"/>
      <c r="DW232" s="228"/>
      <c r="DX232" s="228"/>
      <c r="DY232" s="228"/>
      <c r="DZ232" s="228"/>
      <c r="EA232" s="228"/>
      <c r="EB232" s="228"/>
      <c r="EC232" s="228"/>
      <c r="ED232" s="228"/>
      <c r="EE232" s="228"/>
      <c r="EF232" s="228"/>
      <c r="EG232" s="228"/>
      <c r="EH232" s="228"/>
      <c r="EI232" s="228"/>
      <c r="EJ232" s="228"/>
      <c r="EK232" s="228"/>
      <c r="EL232" s="163">
        <v>0.0</v>
      </c>
      <c r="EM232" s="228"/>
      <c r="EN232" s="228"/>
      <c r="EO232" s="257">
        <f t="shared" si="86"/>
        <v>0</v>
      </c>
      <c r="EP232" s="228"/>
      <c r="EQ232" s="309">
        <v>43759.0</v>
      </c>
      <c r="ER232" s="161" t="s">
        <v>770</v>
      </c>
      <c r="ES232" s="161">
        <v>12.0</v>
      </c>
      <c r="ET232" s="161" t="s">
        <v>265</v>
      </c>
      <c r="EU232" s="161" t="s">
        <v>492</v>
      </c>
      <c r="EV232" s="303"/>
      <c r="EW232" s="303"/>
      <c r="EX232" s="303"/>
      <c r="EY232" s="303"/>
      <c r="EZ232" s="192"/>
      <c r="FA232" s="161">
        <v>27500.0</v>
      </c>
      <c r="FB232" s="303"/>
      <c r="FC232" s="303"/>
      <c r="FD232" s="303"/>
      <c r="FE232" s="192"/>
      <c r="FF232" s="303"/>
      <c r="FG232" s="192"/>
      <c r="FH232" s="192"/>
      <c r="FI232" s="192"/>
      <c r="FJ232" s="192"/>
      <c r="FK232" s="192"/>
      <c r="FL232" s="192"/>
      <c r="FM232" s="192"/>
      <c r="FN232" s="192"/>
      <c r="FO232" s="303"/>
      <c r="FP232" s="303"/>
      <c r="FQ232" s="303"/>
      <c r="FR232" s="303"/>
    </row>
    <row r="233" ht="20.25" customHeight="1">
      <c r="A233" s="324" t="s">
        <v>40</v>
      </c>
      <c r="B233" s="317">
        <v>43752.0</v>
      </c>
      <c r="C233" s="319">
        <v>43760.0</v>
      </c>
      <c r="D233" s="318" t="s">
        <v>74</v>
      </c>
      <c r="E233" s="315">
        <f t="shared" si="83"/>
        <v>30</v>
      </c>
      <c r="F233" s="104">
        <f t="shared" si="96"/>
        <v>7</v>
      </c>
      <c r="G233" s="104" t="str">
        <f t="shared" si="68"/>
        <v>Fan</v>
      </c>
      <c r="H233" s="104" t="str">
        <f t="shared" si="69"/>
        <v>Haji</v>
      </c>
      <c r="I233" s="105" t="s">
        <v>380</v>
      </c>
      <c r="J233" s="106">
        <v>564.0</v>
      </c>
      <c r="K233" s="106">
        <v>64296.0</v>
      </c>
      <c r="L233" s="19" t="s">
        <v>1078</v>
      </c>
      <c r="M233" s="19">
        <v>50.0</v>
      </c>
      <c r="N233" s="19">
        <v>6560.0</v>
      </c>
      <c r="O233" s="107">
        <v>7000.0</v>
      </c>
      <c r="P233" s="107">
        <v>1500.0</v>
      </c>
      <c r="Q233" s="107">
        <v>3000.0</v>
      </c>
      <c r="R233" s="108">
        <v>150000.0</v>
      </c>
      <c r="S233" s="109"/>
      <c r="T233" s="109"/>
      <c r="U233" s="109"/>
      <c r="V233" s="109"/>
      <c r="W233" s="110">
        <v>2000.0</v>
      </c>
      <c r="X233" s="109"/>
      <c r="Y233" s="110" t="s">
        <v>1079</v>
      </c>
      <c r="Z233" s="110">
        <v>700.0</v>
      </c>
      <c r="AA233" s="110">
        <v>700.0</v>
      </c>
      <c r="AB233" s="110" t="s">
        <v>1080</v>
      </c>
      <c r="AC233" s="110">
        <v>1200.0</v>
      </c>
      <c r="AD233" s="110" t="s">
        <v>323</v>
      </c>
      <c r="AE233" s="110">
        <v>500.0</v>
      </c>
      <c r="AF233" s="110" t="s">
        <v>1081</v>
      </c>
      <c r="AG233" s="110">
        <v>1650.0</v>
      </c>
      <c r="AH233" s="133"/>
      <c r="AI233" s="133"/>
      <c r="AJ233" s="113"/>
      <c r="AK233" s="133"/>
      <c r="AL233" s="133"/>
      <c r="AM233" s="113"/>
      <c r="AN233" s="109"/>
      <c r="AO233" s="109"/>
      <c r="AP233" s="113"/>
      <c r="AQ233" s="133"/>
      <c r="AR233" s="133"/>
      <c r="AS233" s="113"/>
      <c r="AT233" s="234"/>
      <c r="AU233" s="234"/>
      <c r="AV233" s="234"/>
      <c r="AW233" s="234"/>
      <c r="AX233" s="234"/>
      <c r="AY233" s="188"/>
      <c r="AZ233" s="188"/>
      <c r="BA233" s="188"/>
      <c r="BB233" s="188"/>
      <c r="BC233" s="188"/>
      <c r="BD233" s="188"/>
      <c r="BE233" s="188"/>
      <c r="BF233" s="180"/>
      <c r="BG233" s="181"/>
      <c r="BH233" s="181"/>
      <c r="BI233" s="120">
        <v>20300.0</v>
      </c>
      <c r="BJ233" s="121">
        <f t="shared" si="101"/>
        <v>179350</v>
      </c>
      <c r="BK233" s="122">
        <v>30000.0</v>
      </c>
      <c r="BL233" s="240">
        <v>169000.0</v>
      </c>
      <c r="BM233" s="124">
        <f t="shared" si="6"/>
        <v>163000</v>
      </c>
      <c r="BN233" s="125" t="s">
        <v>47</v>
      </c>
      <c r="BO233" s="126">
        <f t="shared" si="46"/>
        <v>199000</v>
      </c>
      <c r="BP233" s="109"/>
      <c r="BQ233" s="127" t="str">
        <f t="shared" si="88"/>
        <v/>
      </c>
      <c r="BR233" s="125"/>
      <c r="BS233" s="126">
        <f t="shared" si="60"/>
        <v>199000</v>
      </c>
      <c r="BT233" s="128">
        <f t="shared" si="79"/>
        <v>29000</v>
      </c>
      <c r="BU233" s="125" t="s">
        <v>47</v>
      </c>
      <c r="BV233" s="129">
        <f t="shared" si="11"/>
        <v>228000</v>
      </c>
      <c r="BW233" s="235"/>
      <c r="BX233" s="282">
        <f t="shared" si="12"/>
        <v>4000</v>
      </c>
      <c r="BY233" s="282">
        <f t="shared" si="89"/>
        <v>0</v>
      </c>
      <c r="BZ233" s="282" t="str">
        <f t="shared" si="95"/>
        <v/>
      </c>
      <c r="CA233" s="284" t="str">
        <f t="shared" si="15"/>
        <v/>
      </c>
      <c r="CB233" s="109"/>
      <c r="CC233" s="109"/>
      <c r="CD233" s="109"/>
      <c r="CE233" s="109"/>
      <c r="CF233" s="133">
        <f t="shared" si="39"/>
        <v>228000</v>
      </c>
      <c r="CG233" s="133">
        <f t="shared" si="84"/>
        <v>48650</v>
      </c>
      <c r="CH233" s="119">
        <f t="shared" si="66"/>
        <v>18650</v>
      </c>
      <c r="CI233" s="109"/>
      <c r="CJ233" s="109"/>
      <c r="CK233" s="109"/>
      <c r="CL233" s="183"/>
      <c r="CM233" s="182"/>
      <c r="CN233" s="285">
        <f t="shared" si="19"/>
        <v>196000</v>
      </c>
      <c r="CO233" s="135">
        <f t="shared" si="20"/>
        <v>107506</v>
      </c>
      <c r="CP233" s="286">
        <f t="shared" si="21"/>
        <v>88494</v>
      </c>
      <c r="CQ233" s="137">
        <v>43750.0</v>
      </c>
      <c r="CR233" s="325" t="s">
        <v>260</v>
      </c>
      <c r="CS233" s="325">
        <v>30.0</v>
      </c>
      <c r="CT233" s="301" t="s">
        <v>74</v>
      </c>
      <c r="CU233" s="291" t="s">
        <v>358</v>
      </c>
      <c r="CV233" s="302"/>
      <c r="CW233" s="302"/>
      <c r="CX233" s="302"/>
      <c r="CY233" s="302"/>
      <c r="CZ233" s="302"/>
      <c r="DA233" s="301">
        <v>169000.0</v>
      </c>
      <c r="DB233" s="302"/>
      <c r="DC233" s="301">
        <v>163000.0</v>
      </c>
      <c r="DD233" s="140">
        <v>6000.0</v>
      </c>
      <c r="DE233" s="226"/>
      <c r="DF233" s="302"/>
      <c r="DG233" s="302"/>
      <c r="DH233" s="226"/>
      <c r="DI233" s="226"/>
      <c r="DJ233" s="302"/>
      <c r="DK233" s="302"/>
      <c r="DL233" s="302"/>
      <c r="DM233" s="302"/>
      <c r="DN233" s="302"/>
      <c r="DO233" s="141">
        <f t="shared" si="58"/>
        <v>0</v>
      </c>
      <c r="DP233" s="330"/>
      <c r="DQ233" s="238"/>
      <c r="DR233" s="228"/>
      <c r="DS233" s="228"/>
      <c r="DT233" s="228"/>
      <c r="DU233" s="228"/>
      <c r="DV233" s="228"/>
      <c r="DW233" s="228"/>
      <c r="DX233" s="228"/>
      <c r="DY233" s="228"/>
      <c r="DZ233" s="228"/>
      <c r="EA233" s="228"/>
      <c r="EB233" s="228"/>
      <c r="EC233" s="228"/>
      <c r="ED233" s="228"/>
      <c r="EE233" s="228"/>
      <c r="EF233" s="228"/>
      <c r="EG233" s="228"/>
      <c r="EH233" s="228"/>
      <c r="EI233" s="228"/>
      <c r="EJ233" s="228"/>
      <c r="EK233" s="228"/>
      <c r="EL233" s="163">
        <v>0.0</v>
      </c>
      <c r="EM233" s="228"/>
      <c r="EN233" s="228"/>
      <c r="EO233" s="257">
        <f t="shared" si="86"/>
        <v>0</v>
      </c>
      <c r="EP233" s="228"/>
      <c r="EQ233" s="309">
        <v>43760.0</v>
      </c>
      <c r="ER233" s="161" t="s">
        <v>848</v>
      </c>
      <c r="ES233" s="161">
        <v>7.0</v>
      </c>
      <c r="ET233" s="161" t="s">
        <v>265</v>
      </c>
      <c r="EU233" s="161" t="s">
        <v>1003</v>
      </c>
      <c r="EV233" s="303"/>
      <c r="EW233" s="303"/>
      <c r="EX233" s="303"/>
      <c r="EY233" s="303"/>
      <c r="EZ233" s="192"/>
      <c r="FA233" s="161">
        <v>29000.0</v>
      </c>
      <c r="FB233" s="303"/>
      <c r="FC233" s="303"/>
      <c r="FD233" s="303"/>
      <c r="FE233" s="192"/>
      <c r="FF233" s="303"/>
      <c r="FG233" s="192"/>
      <c r="FH233" s="192"/>
      <c r="FI233" s="192"/>
      <c r="FJ233" s="161">
        <v>4000.0</v>
      </c>
      <c r="FK233" s="192"/>
      <c r="FL233" s="192"/>
      <c r="FM233" s="192"/>
      <c r="FN233" s="192"/>
      <c r="FO233" s="303"/>
      <c r="FP233" s="303"/>
      <c r="FQ233" s="303"/>
      <c r="FR233" s="303"/>
    </row>
    <row r="234" ht="20.25" customHeight="1">
      <c r="A234" s="324" t="s">
        <v>44</v>
      </c>
      <c r="B234" s="317">
        <v>43752.0</v>
      </c>
      <c r="C234" s="319">
        <v>43759.0</v>
      </c>
      <c r="D234" s="318" t="s">
        <v>68</v>
      </c>
      <c r="E234" s="315">
        <f t="shared" si="83"/>
        <v>15.8</v>
      </c>
      <c r="F234" s="104">
        <f t="shared" si="96"/>
        <v>13</v>
      </c>
      <c r="G234" s="104" t="str">
        <f t="shared" si="68"/>
        <v>Cloth Seal</v>
      </c>
      <c r="H234" s="104" t="str">
        <f t="shared" si="69"/>
        <v>Asif</v>
      </c>
      <c r="I234" s="105" t="s">
        <v>380</v>
      </c>
      <c r="J234" s="106">
        <v>509.0</v>
      </c>
      <c r="K234" s="106">
        <v>58026.0</v>
      </c>
      <c r="L234" s="19" t="s">
        <v>13</v>
      </c>
      <c r="M234" s="19">
        <v>50.0</v>
      </c>
      <c r="N234" s="19">
        <v>6560.0</v>
      </c>
      <c r="O234" s="107">
        <v>7000.0</v>
      </c>
      <c r="P234" s="107">
        <v>1500.0</v>
      </c>
      <c r="Q234" s="107">
        <v>3000.0</v>
      </c>
      <c r="R234" s="108">
        <v>70000.0</v>
      </c>
      <c r="S234" s="109"/>
      <c r="T234" s="109"/>
      <c r="U234" s="110">
        <v>1500.0</v>
      </c>
      <c r="V234" s="110">
        <v>1750.0</v>
      </c>
      <c r="W234" s="110">
        <v>1500.0</v>
      </c>
      <c r="X234" s="109"/>
      <c r="Y234" s="110" t="s">
        <v>1082</v>
      </c>
      <c r="Z234" s="110">
        <v>1400.0</v>
      </c>
      <c r="AA234" s="110">
        <v>1400.0</v>
      </c>
      <c r="AB234" s="110" t="s">
        <v>1083</v>
      </c>
      <c r="AC234" s="110">
        <v>4500.0</v>
      </c>
      <c r="AD234" s="110" t="s">
        <v>311</v>
      </c>
      <c r="AE234" s="110">
        <v>500.0</v>
      </c>
      <c r="AF234" s="109"/>
      <c r="AG234" s="109"/>
      <c r="AH234" s="197" t="s">
        <v>1084</v>
      </c>
      <c r="AI234" s="197">
        <v>17000.0</v>
      </c>
      <c r="AJ234" s="113"/>
      <c r="AK234" s="133"/>
      <c r="AL234" s="133"/>
      <c r="AM234" s="113"/>
      <c r="AN234" s="109"/>
      <c r="AO234" s="109"/>
      <c r="AP234" s="113"/>
      <c r="AQ234" s="133"/>
      <c r="AR234" s="133"/>
      <c r="AS234" s="113"/>
      <c r="AT234" s="234"/>
      <c r="AU234" s="234"/>
      <c r="AV234" s="234"/>
      <c r="AW234" s="234"/>
      <c r="AX234" s="234"/>
      <c r="AY234" s="188"/>
      <c r="AZ234" s="188"/>
      <c r="BA234" s="188"/>
      <c r="BB234" s="188"/>
      <c r="BC234" s="188"/>
      <c r="BD234" s="188"/>
      <c r="BE234" s="188"/>
      <c r="BF234" s="180"/>
      <c r="BG234" s="181"/>
      <c r="BH234" s="181"/>
      <c r="BI234" s="120">
        <v>19500.0</v>
      </c>
      <c r="BJ234" s="121">
        <f>Q234+R234+T234+V234+W234+Z234+AC234+AE234+AG234+AI234+AL234+AO234+AR234+BI234+U234+S234</f>
        <v>120650</v>
      </c>
      <c r="BK234" s="122">
        <v>40000.0</v>
      </c>
      <c r="BL234" s="240">
        <v>85300.0</v>
      </c>
      <c r="BM234" s="124">
        <f t="shared" si="6"/>
        <v>85300</v>
      </c>
      <c r="BN234" s="125" t="s">
        <v>47</v>
      </c>
      <c r="BO234" s="126">
        <f t="shared" si="46"/>
        <v>125300</v>
      </c>
      <c r="BP234" s="110">
        <v>13900.0</v>
      </c>
      <c r="BQ234" s="127">
        <f t="shared" si="88"/>
        <v>24000</v>
      </c>
      <c r="BR234" s="125" t="s">
        <v>47</v>
      </c>
      <c r="BS234" s="126">
        <f t="shared" si="60"/>
        <v>139200</v>
      </c>
      <c r="BT234" s="128">
        <f t="shared" si="79"/>
        <v>25500</v>
      </c>
      <c r="BU234" s="125" t="s">
        <v>59</v>
      </c>
      <c r="BV234" s="129">
        <f t="shared" si="11"/>
        <v>139200</v>
      </c>
      <c r="BW234" s="235"/>
      <c r="BX234" s="282">
        <f t="shared" si="12"/>
        <v>0</v>
      </c>
      <c r="BY234" s="282">
        <f t="shared" si="89"/>
        <v>0</v>
      </c>
      <c r="BZ234" s="282" t="str">
        <f t="shared" si="95"/>
        <v/>
      </c>
      <c r="CA234" s="284" t="str">
        <f t="shared" si="15"/>
        <v/>
      </c>
      <c r="CB234" s="109"/>
      <c r="CC234" s="109"/>
      <c r="CD234" s="109"/>
      <c r="CE234" s="109"/>
      <c r="CF234" s="133">
        <f t="shared" si="39"/>
        <v>139200</v>
      </c>
      <c r="CG234" s="133">
        <f t="shared" si="84"/>
        <v>18550</v>
      </c>
      <c r="CH234" s="119">
        <f t="shared" si="66"/>
        <v>-11450</v>
      </c>
      <c r="CI234" s="109"/>
      <c r="CJ234" s="109"/>
      <c r="CK234" s="109"/>
      <c r="CL234" s="183"/>
      <c r="CM234" s="182"/>
      <c r="CN234" s="285">
        <f t="shared" si="19"/>
        <v>134800</v>
      </c>
      <c r="CO234" s="135">
        <f t="shared" si="20"/>
        <v>117736</v>
      </c>
      <c r="CP234" s="286">
        <f t="shared" si="21"/>
        <v>17064</v>
      </c>
      <c r="CQ234" s="137">
        <v>43752.0</v>
      </c>
      <c r="CR234" s="325" t="s">
        <v>280</v>
      </c>
      <c r="CS234" s="325">
        <v>15.8</v>
      </c>
      <c r="CT234" s="301" t="s">
        <v>68</v>
      </c>
      <c r="CU234" s="291" t="s">
        <v>1085</v>
      </c>
      <c r="CV234" s="302"/>
      <c r="CW234" s="302"/>
      <c r="CX234" s="302"/>
      <c r="CY234" s="302"/>
      <c r="CZ234" s="302"/>
      <c r="DA234" s="301">
        <v>85300.0</v>
      </c>
      <c r="DB234" s="302"/>
      <c r="DC234" s="301">
        <v>85300.0</v>
      </c>
      <c r="DD234" s="226"/>
      <c r="DE234" s="226"/>
      <c r="DF234" s="302"/>
      <c r="DG234" s="302"/>
      <c r="DH234" s="226"/>
      <c r="DI234" s="226"/>
      <c r="DJ234" s="301">
        <v>2000.0</v>
      </c>
      <c r="DK234" s="302"/>
      <c r="DL234" s="301">
        <v>2000.0</v>
      </c>
      <c r="DM234" s="302"/>
      <c r="DN234" s="301" t="s">
        <v>1069</v>
      </c>
      <c r="DO234" s="141">
        <f t="shared" si="58"/>
        <v>0</v>
      </c>
      <c r="DP234" s="330"/>
      <c r="DQ234" s="251">
        <v>43753.0</v>
      </c>
      <c r="DR234" s="163">
        <v>4.0</v>
      </c>
      <c r="DS234" s="228"/>
      <c r="DT234" s="163" t="s">
        <v>283</v>
      </c>
      <c r="DU234" s="163" t="s">
        <v>1086</v>
      </c>
      <c r="DV234" s="228"/>
      <c r="DW234" s="228"/>
      <c r="DX234" s="228"/>
      <c r="DY234" s="228"/>
      <c r="DZ234" s="228"/>
      <c r="EA234" s="228"/>
      <c r="EB234" s="163">
        <v>24000.0</v>
      </c>
      <c r="EC234" s="228"/>
      <c r="ED234" s="228"/>
      <c r="EE234" s="228"/>
      <c r="EF234" s="228"/>
      <c r="EG234" s="228"/>
      <c r="EH234" s="228"/>
      <c r="EI234" s="228"/>
      <c r="EJ234" s="228"/>
      <c r="EK234" s="228"/>
      <c r="EL234" s="163">
        <v>0.0</v>
      </c>
      <c r="EM234" s="228"/>
      <c r="EN234" s="228"/>
      <c r="EO234" s="257">
        <f t="shared" si="86"/>
        <v>24000</v>
      </c>
      <c r="EP234" s="228"/>
      <c r="EQ234" s="192"/>
      <c r="ER234" s="161" t="s">
        <v>337</v>
      </c>
      <c r="ES234" s="161">
        <v>13.0</v>
      </c>
      <c r="ET234" s="161" t="s">
        <v>265</v>
      </c>
      <c r="EU234" s="161" t="s">
        <v>315</v>
      </c>
      <c r="EV234" s="303"/>
      <c r="EW234" s="303"/>
      <c r="EX234" s="303"/>
      <c r="EY234" s="303"/>
      <c r="EZ234" s="192"/>
      <c r="FA234" s="161">
        <v>25500.0</v>
      </c>
      <c r="FB234" s="303"/>
      <c r="FC234" s="303"/>
      <c r="FD234" s="303"/>
      <c r="FE234" s="192"/>
      <c r="FF234" s="303"/>
      <c r="FG234" s="192"/>
      <c r="FH234" s="192"/>
      <c r="FI234" s="192"/>
      <c r="FJ234" s="192"/>
      <c r="FK234" s="192"/>
      <c r="FL234" s="192"/>
      <c r="FM234" s="192"/>
      <c r="FN234" s="192"/>
      <c r="FO234" s="303"/>
      <c r="FP234" s="303"/>
      <c r="FQ234" s="303"/>
      <c r="FR234" s="303"/>
    </row>
    <row r="235" ht="20.25" customHeight="1">
      <c r="A235" s="324" t="s">
        <v>424</v>
      </c>
      <c r="B235" s="317">
        <v>43753.0</v>
      </c>
      <c r="C235" s="319">
        <v>43760.0</v>
      </c>
      <c r="D235" s="318" t="s">
        <v>68</v>
      </c>
      <c r="E235" s="315">
        <f t="shared" si="83"/>
        <v>17.3</v>
      </c>
      <c r="F235" s="104">
        <f t="shared" si="96"/>
        <v>6</v>
      </c>
      <c r="G235" s="104" t="str">
        <f t="shared" si="68"/>
        <v>Hozari</v>
      </c>
      <c r="H235" s="104" t="str">
        <f t="shared" si="69"/>
        <v>Anees</v>
      </c>
      <c r="I235" s="105" t="s">
        <v>380</v>
      </c>
      <c r="J235" s="106">
        <v>682.0</v>
      </c>
      <c r="K235" s="106">
        <v>77748.0</v>
      </c>
      <c r="L235" s="104"/>
      <c r="M235" s="104"/>
      <c r="N235" s="104"/>
      <c r="O235" s="107">
        <v>7000.0</v>
      </c>
      <c r="P235" s="107">
        <v>1500.0</v>
      </c>
      <c r="Q235" s="107">
        <v>3000.0</v>
      </c>
      <c r="R235" s="108">
        <v>65000.0</v>
      </c>
      <c r="S235" s="109"/>
      <c r="T235" s="109"/>
      <c r="U235" s="110">
        <v>1600.0</v>
      </c>
      <c r="V235" s="109"/>
      <c r="W235" s="110">
        <v>1500.0</v>
      </c>
      <c r="X235" s="109"/>
      <c r="Y235" s="109"/>
      <c r="Z235" s="109"/>
      <c r="AA235" s="109"/>
      <c r="AB235" s="110" t="s">
        <v>1087</v>
      </c>
      <c r="AC235" s="110">
        <v>12800.0</v>
      </c>
      <c r="AD235" s="110" t="s">
        <v>323</v>
      </c>
      <c r="AE235" s="110">
        <v>500.0</v>
      </c>
      <c r="AF235" s="109"/>
      <c r="AG235" s="109"/>
      <c r="AH235" s="197" t="s">
        <v>1088</v>
      </c>
      <c r="AI235" s="197">
        <v>9000.0</v>
      </c>
      <c r="AJ235" s="113"/>
      <c r="AK235" s="197" t="s">
        <v>1089</v>
      </c>
      <c r="AL235" s="197">
        <v>2000.0</v>
      </c>
      <c r="AM235" s="113"/>
      <c r="AN235" s="109"/>
      <c r="AO235" s="109"/>
      <c r="AP235" s="113"/>
      <c r="AQ235" s="133"/>
      <c r="AR235" s="133"/>
      <c r="AS235" s="113"/>
      <c r="AT235" s="234"/>
      <c r="AU235" s="234"/>
      <c r="AV235" s="234"/>
      <c r="AW235" s="234"/>
      <c r="AX235" s="234"/>
      <c r="AY235" s="188"/>
      <c r="AZ235" s="188"/>
      <c r="BA235" s="188"/>
      <c r="BB235" s="188"/>
      <c r="BC235" s="188"/>
      <c r="BD235" s="188"/>
      <c r="BE235" s="188"/>
      <c r="BF235" s="180"/>
      <c r="BG235" s="181"/>
      <c r="BH235" s="181"/>
      <c r="BI235" s="120">
        <v>19000.0</v>
      </c>
      <c r="BJ235" s="121">
        <f>Q235+R235+T235+V235+W235+Z235+AC235+AE235+AG235+AI235+AL235+AO235+AR235+BI235+X235+S235+U235</f>
        <v>114400</v>
      </c>
      <c r="BK235" s="122">
        <v>30000.0</v>
      </c>
      <c r="BL235" s="240">
        <v>99400.0</v>
      </c>
      <c r="BM235" s="124">
        <f t="shared" si="6"/>
        <v>93400</v>
      </c>
      <c r="BN235" s="125" t="s">
        <v>47</v>
      </c>
      <c r="BO235" s="126">
        <f t="shared" si="46"/>
        <v>129400</v>
      </c>
      <c r="BP235" s="110">
        <v>24700.0</v>
      </c>
      <c r="BQ235" s="127">
        <f t="shared" si="88"/>
        <v>19000</v>
      </c>
      <c r="BR235" s="125" t="s">
        <v>47</v>
      </c>
      <c r="BS235" s="126">
        <f t="shared" si="60"/>
        <v>154100</v>
      </c>
      <c r="BT235" s="128">
        <f t="shared" si="79"/>
        <v>28000</v>
      </c>
      <c r="BU235" s="125" t="s">
        <v>59</v>
      </c>
      <c r="BV235" s="129">
        <f t="shared" si="11"/>
        <v>154100</v>
      </c>
      <c r="BW235" s="235"/>
      <c r="BX235" s="282">
        <f t="shared" si="12"/>
        <v>0</v>
      </c>
      <c r="BY235" s="282">
        <f t="shared" si="89"/>
        <v>0</v>
      </c>
      <c r="BZ235" s="282" t="str">
        <f t="shared" si="95"/>
        <v/>
      </c>
      <c r="CA235" s="284" t="str">
        <f t="shared" si="15"/>
        <v/>
      </c>
      <c r="CB235" s="109"/>
      <c r="CC235" s="109"/>
      <c r="CD235" s="109"/>
      <c r="CE235" s="109"/>
      <c r="CF235" s="133">
        <f t="shared" si="39"/>
        <v>154100</v>
      </c>
      <c r="CG235" s="133">
        <f t="shared" si="84"/>
        <v>39700</v>
      </c>
      <c r="CH235" s="119">
        <f t="shared" si="66"/>
        <v>9700</v>
      </c>
      <c r="CI235" s="109"/>
      <c r="CJ235" s="109"/>
      <c r="CK235" s="109"/>
      <c r="CL235" s="183"/>
      <c r="CM235" s="182"/>
      <c r="CN235" s="285">
        <f t="shared" si="19"/>
        <v>140400</v>
      </c>
      <c r="CO235" s="135">
        <f t="shared" si="20"/>
        <v>121248</v>
      </c>
      <c r="CP235" s="286">
        <f t="shared" si="21"/>
        <v>19152</v>
      </c>
      <c r="CQ235" s="137">
        <v>43752.0</v>
      </c>
      <c r="CR235" s="325" t="s">
        <v>280</v>
      </c>
      <c r="CS235" s="325">
        <v>17.3</v>
      </c>
      <c r="CT235" s="301" t="s">
        <v>68</v>
      </c>
      <c r="CU235" s="291" t="s">
        <v>1085</v>
      </c>
      <c r="CV235" s="302"/>
      <c r="CW235" s="302"/>
      <c r="CX235" s="302"/>
      <c r="CY235" s="302"/>
      <c r="CZ235" s="302"/>
      <c r="DA235" s="301">
        <v>99400.0</v>
      </c>
      <c r="DB235" s="302"/>
      <c r="DC235" s="301">
        <v>93400.0</v>
      </c>
      <c r="DD235" s="226"/>
      <c r="DE235" s="226"/>
      <c r="DF235" s="302"/>
      <c r="DG235" s="302"/>
      <c r="DH235" s="226"/>
      <c r="DI235" s="226"/>
      <c r="DJ235" s="301">
        <v>2000.0</v>
      </c>
      <c r="DK235" s="302"/>
      <c r="DL235" s="301">
        <v>2000.0</v>
      </c>
      <c r="DM235" s="302"/>
      <c r="DN235" s="301" t="s">
        <v>1069</v>
      </c>
      <c r="DO235" s="141">
        <f t="shared" si="58"/>
        <v>-6000</v>
      </c>
      <c r="DP235" s="330"/>
      <c r="DQ235" s="251">
        <v>43753.0</v>
      </c>
      <c r="DR235" s="163">
        <v>3.0</v>
      </c>
      <c r="DS235" s="228"/>
      <c r="DT235" s="163" t="s">
        <v>283</v>
      </c>
      <c r="DU235" s="163" t="s">
        <v>1086</v>
      </c>
      <c r="DV235" s="228"/>
      <c r="DW235" s="228"/>
      <c r="DX235" s="228"/>
      <c r="DY235" s="228"/>
      <c r="DZ235" s="228"/>
      <c r="EA235" s="228"/>
      <c r="EB235" s="163">
        <v>19000.0</v>
      </c>
      <c r="EC235" s="228"/>
      <c r="ED235" s="163">
        <v>3000.0</v>
      </c>
      <c r="EE235" s="228"/>
      <c r="EF235" s="228"/>
      <c r="EG235" s="228"/>
      <c r="EH235" s="228"/>
      <c r="EI235" s="228"/>
      <c r="EJ235" s="228"/>
      <c r="EK235" s="228"/>
      <c r="EL235" s="163">
        <v>0.0</v>
      </c>
      <c r="EM235" s="228"/>
      <c r="EN235" s="228"/>
      <c r="EO235" s="257">
        <f t="shared" si="86"/>
        <v>22000</v>
      </c>
      <c r="EP235" s="228"/>
      <c r="EQ235" s="309">
        <v>43760.0</v>
      </c>
      <c r="ER235" s="161" t="s">
        <v>1090</v>
      </c>
      <c r="ES235" s="161">
        <v>6.0</v>
      </c>
      <c r="ET235" s="161" t="s">
        <v>265</v>
      </c>
      <c r="EU235" s="161" t="s">
        <v>944</v>
      </c>
      <c r="EV235" s="303"/>
      <c r="EW235" s="303"/>
      <c r="EX235" s="303"/>
      <c r="EY235" s="303"/>
      <c r="EZ235" s="192"/>
      <c r="FA235" s="161">
        <v>28000.0</v>
      </c>
      <c r="FB235" s="303"/>
      <c r="FC235" s="303"/>
      <c r="FD235" s="303"/>
      <c r="FE235" s="192"/>
      <c r="FF235" s="303"/>
      <c r="FG235" s="192"/>
      <c r="FH235" s="192"/>
      <c r="FI235" s="192"/>
      <c r="FJ235" s="192"/>
      <c r="FK235" s="192"/>
      <c r="FL235" s="192"/>
      <c r="FM235" s="192"/>
      <c r="FN235" s="192"/>
      <c r="FO235" s="303"/>
      <c r="FP235" s="303"/>
      <c r="FQ235" s="303"/>
      <c r="FR235" s="303"/>
    </row>
    <row r="236" ht="20.25" customHeight="1">
      <c r="A236" s="324" t="s">
        <v>41</v>
      </c>
      <c r="B236" s="345"/>
      <c r="C236" s="346"/>
      <c r="D236" s="347"/>
      <c r="E236" s="315"/>
      <c r="F236" s="104" t="str">
        <f t="shared" si="96"/>
        <v/>
      </c>
      <c r="G236" s="104" t="str">
        <f t="shared" si="68"/>
        <v/>
      </c>
      <c r="H236" s="104" t="str">
        <f t="shared" si="69"/>
        <v/>
      </c>
      <c r="I236" s="341"/>
      <c r="J236" s="316"/>
      <c r="K236" s="316"/>
      <c r="L236" s="104"/>
      <c r="M236" s="104"/>
      <c r="N236" s="104"/>
      <c r="O236" s="348"/>
      <c r="P236" s="348"/>
      <c r="Q236" s="348"/>
      <c r="R236" s="241"/>
      <c r="S236" s="109"/>
      <c r="T236" s="109"/>
      <c r="U236" s="109"/>
      <c r="V236" s="109"/>
      <c r="W236" s="109"/>
      <c r="X236" s="109"/>
      <c r="Y236" s="109"/>
      <c r="Z236" s="109"/>
      <c r="AA236" s="109"/>
      <c r="AB236" s="109"/>
      <c r="AC236" s="109"/>
      <c r="AD236" s="109"/>
      <c r="AE236" s="109"/>
      <c r="AF236" s="109"/>
      <c r="AG236" s="109"/>
      <c r="AH236" s="133"/>
      <c r="AI236" s="133"/>
      <c r="AJ236" s="113"/>
      <c r="AK236" s="133"/>
      <c r="AL236" s="133"/>
      <c r="AM236" s="113"/>
      <c r="AN236" s="109"/>
      <c r="AO236" s="109"/>
      <c r="AP236" s="113"/>
      <c r="AQ236" s="133"/>
      <c r="AR236" s="133"/>
      <c r="AS236" s="113"/>
      <c r="AT236" s="234"/>
      <c r="AU236" s="234"/>
      <c r="AV236" s="234"/>
      <c r="AW236" s="234"/>
      <c r="AX236" s="234"/>
      <c r="AY236" s="188"/>
      <c r="AZ236" s="188"/>
      <c r="BA236" s="188"/>
      <c r="BB236" s="188"/>
      <c r="BC236" s="188"/>
      <c r="BD236" s="188"/>
      <c r="BE236" s="188"/>
      <c r="BF236" s="180"/>
      <c r="BG236" s="181"/>
      <c r="BH236" s="181"/>
      <c r="BI236" s="349"/>
      <c r="BJ236" s="121">
        <f t="shared" ref="BJ236:BJ237" si="102">Q236+R236+T236+V236+W236+Z236+AC236+AE236+AG236+AI236+AL236+AO236+AR236+BI236+U236+S236</f>
        <v>0</v>
      </c>
      <c r="BK236" s="122">
        <v>30000.0</v>
      </c>
      <c r="BL236" s="235"/>
      <c r="BM236" s="124">
        <f t="shared" si="6"/>
        <v>88000</v>
      </c>
      <c r="BN236" s="125"/>
      <c r="BO236" s="126">
        <f t="shared" si="46"/>
        <v>30000</v>
      </c>
      <c r="BP236" s="109"/>
      <c r="BQ236" s="127">
        <f t="shared" si="88"/>
        <v>24000</v>
      </c>
      <c r="BR236" s="125"/>
      <c r="BS236" s="126">
        <f t="shared" si="60"/>
        <v>30000</v>
      </c>
      <c r="BT236" s="128" t="str">
        <f t="shared" si="79"/>
        <v/>
      </c>
      <c r="BU236" s="125"/>
      <c r="BV236" s="129">
        <f t="shared" si="11"/>
        <v>30000</v>
      </c>
      <c r="BW236" s="235"/>
      <c r="BX236" s="282">
        <f t="shared" si="12"/>
        <v>0</v>
      </c>
      <c r="BY236" s="282">
        <f t="shared" si="89"/>
        <v>0</v>
      </c>
      <c r="BZ236" s="282" t="str">
        <f t="shared" si="95"/>
        <v/>
      </c>
      <c r="CA236" s="284" t="str">
        <f t="shared" si="15"/>
        <v/>
      </c>
      <c r="CB236" s="109"/>
      <c r="CC236" s="109"/>
      <c r="CD236" s="109"/>
      <c r="CE236" s="109"/>
      <c r="CF236" s="133">
        <f t="shared" si="39"/>
        <v>30000</v>
      </c>
      <c r="CG236" s="133">
        <f t="shared" si="84"/>
        <v>30000</v>
      </c>
      <c r="CH236" s="119">
        <f t="shared" si="66"/>
        <v>0</v>
      </c>
      <c r="CI236" s="109"/>
      <c r="CJ236" s="109"/>
      <c r="CK236" s="109"/>
      <c r="CL236" s="183"/>
      <c r="CM236" s="182"/>
      <c r="CN236" s="285">
        <f t="shared" si="19"/>
        <v>112000</v>
      </c>
      <c r="CO236" s="135">
        <f t="shared" si="20"/>
        <v>0</v>
      </c>
      <c r="CP236" s="286">
        <f t="shared" si="21"/>
        <v>112000</v>
      </c>
      <c r="CQ236" s="137">
        <v>43752.0</v>
      </c>
      <c r="CR236" s="325" t="s">
        <v>260</v>
      </c>
      <c r="CS236" s="325">
        <v>18.0</v>
      </c>
      <c r="CT236" s="301" t="s">
        <v>68</v>
      </c>
      <c r="CU236" s="291" t="s">
        <v>422</v>
      </c>
      <c r="CV236" s="302"/>
      <c r="CW236" s="302"/>
      <c r="CX236" s="302"/>
      <c r="CY236" s="302"/>
      <c r="CZ236" s="302"/>
      <c r="DA236" s="302"/>
      <c r="DB236" s="302"/>
      <c r="DC236" s="301">
        <v>88000.0</v>
      </c>
      <c r="DD236" s="226"/>
      <c r="DE236" s="226"/>
      <c r="DF236" s="302"/>
      <c r="DG236" s="302"/>
      <c r="DH236" s="226"/>
      <c r="DI236" s="226"/>
      <c r="DJ236" s="302"/>
      <c r="DK236" s="302"/>
      <c r="DL236" s="302"/>
      <c r="DM236" s="302"/>
      <c r="DN236" s="302"/>
      <c r="DO236" s="141">
        <f t="shared" si="58"/>
        <v>88000</v>
      </c>
      <c r="DP236" s="330"/>
      <c r="DQ236" s="251">
        <v>43753.0</v>
      </c>
      <c r="DR236" s="163">
        <v>4.0</v>
      </c>
      <c r="DS236" s="228"/>
      <c r="DT236" s="163" t="s">
        <v>68</v>
      </c>
      <c r="DU236" s="163" t="s">
        <v>732</v>
      </c>
      <c r="DV236" s="163">
        <v>4500.0</v>
      </c>
      <c r="DW236" s="228"/>
      <c r="DX236" s="228"/>
      <c r="DY236" s="228"/>
      <c r="DZ236" s="228"/>
      <c r="EA236" s="228"/>
      <c r="EB236" s="163">
        <v>24000.0</v>
      </c>
      <c r="EC236" s="228"/>
      <c r="ED236" s="163">
        <v>4500.0</v>
      </c>
      <c r="EE236" s="228"/>
      <c r="EF236" s="228"/>
      <c r="EG236" s="228"/>
      <c r="EH236" s="228"/>
      <c r="EI236" s="228"/>
      <c r="EJ236" s="228"/>
      <c r="EK236" s="228"/>
      <c r="EL236" s="163">
        <v>0.0</v>
      </c>
      <c r="EM236" s="228"/>
      <c r="EN236" s="228"/>
      <c r="EO236" s="257">
        <f t="shared" si="86"/>
        <v>28500</v>
      </c>
      <c r="EP236" s="228"/>
      <c r="EQ236" s="192"/>
      <c r="ER236" s="192"/>
      <c r="ES236" s="192"/>
      <c r="ET236" s="192"/>
      <c r="EU236" s="192"/>
      <c r="EV236" s="303"/>
      <c r="EW236" s="303"/>
      <c r="EX236" s="303"/>
      <c r="EY236" s="303"/>
      <c r="EZ236" s="192"/>
      <c r="FA236" s="192"/>
      <c r="FB236" s="303"/>
      <c r="FC236" s="303"/>
      <c r="FD236" s="303"/>
      <c r="FE236" s="192"/>
      <c r="FF236" s="303"/>
      <c r="FG236" s="192"/>
      <c r="FH236" s="192"/>
      <c r="FI236" s="192"/>
      <c r="FJ236" s="192"/>
      <c r="FK236" s="192"/>
      <c r="FL236" s="192"/>
      <c r="FM236" s="192"/>
      <c r="FN236" s="192"/>
      <c r="FO236" s="303"/>
      <c r="FP236" s="303"/>
      <c r="FQ236" s="303"/>
      <c r="FR236" s="303"/>
    </row>
    <row r="237" ht="20.25" customHeight="1">
      <c r="A237" s="324" t="s">
        <v>25</v>
      </c>
      <c r="B237" s="345"/>
      <c r="C237" s="346"/>
      <c r="D237" s="347"/>
      <c r="E237" s="315">
        <f t="shared" ref="E237:E247" si="103">CS237+DS237</f>
        <v>18</v>
      </c>
      <c r="F237" s="104" t="str">
        <f t="shared" si="96"/>
        <v/>
      </c>
      <c r="G237" s="104" t="str">
        <f t="shared" si="68"/>
        <v/>
      </c>
      <c r="H237" s="104" t="str">
        <f t="shared" si="69"/>
        <v/>
      </c>
      <c r="I237" s="341"/>
      <c r="J237" s="316"/>
      <c r="K237" s="316"/>
      <c r="L237" s="104"/>
      <c r="M237" s="104"/>
      <c r="N237" s="104"/>
      <c r="O237" s="348"/>
      <c r="P237" s="348"/>
      <c r="Q237" s="348"/>
      <c r="R237" s="241"/>
      <c r="S237" s="109"/>
      <c r="T237" s="109"/>
      <c r="U237" s="109"/>
      <c r="V237" s="109"/>
      <c r="W237" s="109"/>
      <c r="X237" s="109"/>
      <c r="Y237" s="109"/>
      <c r="Z237" s="109"/>
      <c r="AA237" s="109"/>
      <c r="AB237" s="109"/>
      <c r="AC237" s="109"/>
      <c r="AD237" s="109"/>
      <c r="AE237" s="109"/>
      <c r="AF237" s="109"/>
      <c r="AG237" s="109"/>
      <c r="AH237" s="133"/>
      <c r="AI237" s="133"/>
      <c r="AJ237" s="113"/>
      <c r="AK237" s="133"/>
      <c r="AL237" s="133"/>
      <c r="AM237" s="113"/>
      <c r="AN237" s="109"/>
      <c r="AO237" s="109"/>
      <c r="AP237" s="113"/>
      <c r="AQ237" s="133"/>
      <c r="AR237" s="133"/>
      <c r="AS237" s="113"/>
      <c r="AT237" s="234"/>
      <c r="AU237" s="234"/>
      <c r="AV237" s="234"/>
      <c r="AW237" s="234"/>
      <c r="AX237" s="234"/>
      <c r="AY237" s="188"/>
      <c r="AZ237" s="188"/>
      <c r="BA237" s="188"/>
      <c r="BB237" s="188"/>
      <c r="BC237" s="188"/>
      <c r="BD237" s="188"/>
      <c r="BE237" s="188"/>
      <c r="BF237" s="180"/>
      <c r="BG237" s="181"/>
      <c r="BH237" s="181"/>
      <c r="BI237" s="349"/>
      <c r="BJ237" s="121">
        <f t="shared" si="102"/>
        <v>0</v>
      </c>
      <c r="BK237" s="122">
        <v>30000.0</v>
      </c>
      <c r="BL237" s="235"/>
      <c r="BM237" s="124">
        <f t="shared" si="6"/>
        <v>88000</v>
      </c>
      <c r="BN237" s="125"/>
      <c r="BO237" s="126">
        <f t="shared" si="46"/>
        <v>30000</v>
      </c>
      <c r="BP237" s="109"/>
      <c r="BQ237" s="127">
        <f t="shared" si="88"/>
        <v>20000</v>
      </c>
      <c r="BR237" s="125"/>
      <c r="BS237" s="126">
        <f t="shared" si="60"/>
        <v>30000</v>
      </c>
      <c r="BT237" s="128" t="str">
        <f t="shared" si="79"/>
        <v/>
      </c>
      <c r="BU237" s="125"/>
      <c r="BV237" s="129">
        <f t="shared" si="11"/>
        <v>30000</v>
      </c>
      <c r="BW237" s="235"/>
      <c r="BX237" s="282">
        <f t="shared" si="12"/>
        <v>0</v>
      </c>
      <c r="BY237" s="282">
        <f t="shared" si="89"/>
        <v>0</v>
      </c>
      <c r="BZ237" s="282" t="str">
        <f t="shared" si="95"/>
        <v/>
      </c>
      <c r="CA237" s="284" t="str">
        <f t="shared" si="15"/>
        <v/>
      </c>
      <c r="CB237" s="109"/>
      <c r="CC237" s="109"/>
      <c r="CD237" s="109"/>
      <c r="CE237" s="109"/>
      <c r="CF237" s="133">
        <f t="shared" si="39"/>
        <v>30000</v>
      </c>
      <c r="CG237" s="133">
        <f t="shared" si="84"/>
        <v>30000</v>
      </c>
      <c r="CH237" s="119">
        <f t="shared" si="66"/>
        <v>0</v>
      </c>
      <c r="CI237" s="109"/>
      <c r="CJ237" s="109"/>
      <c r="CK237" s="109"/>
      <c r="CL237" s="183"/>
      <c r="CM237" s="182"/>
      <c r="CN237" s="285">
        <f t="shared" si="19"/>
        <v>108000</v>
      </c>
      <c r="CO237" s="135">
        <f t="shared" si="20"/>
        <v>0</v>
      </c>
      <c r="CP237" s="286">
        <f t="shared" si="21"/>
        <v>108000</v>
      </c>
      <c r="CQ237" s="137">
        <v>43752.0</v>
      </c>
      <c r="CR237" s="325" t="s">
        <v>260</v>
      </c>
      <c r="CS237" s="325">
        <v>18.0</v>
      </c>
      <c r="CT237" s="301" t="s">
        <v>68</v>
      </c>
      <c r="CU237" s="291" t="s">
        <v>422</v>
      </c>
      <c r="CV237" s="302"/>
      <c r="CW237" s="302"/>
      <c r="CX237" s="302"/>
      <c r="CY237" s="302"/>
      <c r="CZ237" s="302"/>
      <c r="DA237" s="302"/>
      <c r="DB237" s="302"/>
      <c r="DC237" s="301">
        <v>88000.0</v>
      </c>
      <c r="DD237" s="226"/>
      <c r="DE237" s="226"/>
      <c r="DF237" s="302"/>
      <c r="DG237" s="302"/>
      <c r="DH237" s="226"/>
      <c r="DI237" s="226"/>
      <c r="DJ237" s="302"/>
      <c r="DK237" s="302"/>
      <c r="DL237" s="302"/>
      <c r="DM237" s="302"/>
      <c r="DN237" s="302"/>
      <c r="DO237" s="141">
        <f t="shared" si="58"/>
        <v>88000</v>
      </c>
      <c r="DP237" s="330"/>
      <c r="DQ237" s="251">
        <v>43753.0</v>
      </c>
      <c r="DR237" s="163">
        <v>3.0</v>
      </c>
      <c r="DS237" s="228"/>
      <c r="DT237" s="163" t="s">
        <v>283</v>
      </c>
      <c r="DU237" s="163" t="s">
        <v>1027</v>
      </c>
      <c r="DV237" s="228"/>
      <c r="DW237" s="228"/>
      <c r="DX237" s="228"/>
      <c r="DY237" s="228"/>
      <c r="DZ237" s="228"/>
      <c r="EA237" s="228"/>
      <c r="EB237" s="163">
        <v>20000.0</v>
      </c>
      <c r="EC237" s="228"/>
      <c r="ED237" s="163">
        <v>7000.0</v>
      </c>
      <c r="EE237" s="228"/>
      <c r="EF237" s="228"/>
      <c r="EG237" s="228"/>
      <c r="EH237" s="228"/>
      <c r="EI237" s="228"/>
      <c r="EJ237" s="228"/>
      <c r="EK237" s="228"/>
      <c r="EL237" s="163">
        <v>0.0</v>
      </c>
      <c r="EM237" s="228"/>
      <c r="EN237" s="228"/>
      <c r="EO237" s="257">
        <f t="shared" si="86"/>
        <v>27000</v>
      </c>
      <c r="EP237" s="228"/>
      <c r="EQ237" s="192"/>
      <c r="ER237" s="192"/>
      <c r="ES237" s="192"/>
      <c r="ET237" s="192"/>
      <c r="EU237" s="192"/>
      <c r="EV237" s="303"/>
      <c r="EW237" s="303"/>
      <c r="EX237" s="303"/>
      <c r="EY237" s="303"/>
      <c r="EZ237" s="192"/>
      <c r="FA237" s="192"/>
      <c r="FB237" s="303"/>
      <c r="FC237" s="303"/>
      <c r="FD237" s="303"/>
      <c r="FE237" s="192"/>
      <c r="FF237" s="303"/>
      <c r="FG237" s="192"/>
      <c r="FH237" s="192"/>
      <c r="FI237" s="192"/>
      <c r="FJ237" s="192"/>
      <c r="FK237" s="192"/>
      <c r="FL237" s="192"/>
      <c r="FM237" s="192"/>
      <c r="FN237" s="192"/>
      <c r="FO237" s="303"/>
      <c r="FP237" s="303"/>
      <c r="FQ237" s="303"/>
      <c r="FR237" s="303"/>
    </row>
    <row r="238" ht="20.25" customHeight="1">
      <c r="A238" s="324" t="s">
        <v>30</v>
      </c>
      <c r="B238" s="345"/>
      <c r="C238" s="346"/>
      <c r="D238" s="347"/>
      <c r="E238" s="315">
        <f t="shared" si="103"/>
        <v>18</v>
      </c>
      <c r="F238" s="104" t="str">
        <f t="shared" si="96"/>
        <v/>
      </c>
      <c r="G238" s="104" t="str">
        <f t="shared" si="68"/>
        <v/>
      </c>
      <c r="H238" s="104" t="str">
        <f t="shared" si="69"/>
        <v/>
      </c>
      <c r="I238" s="341"/>
      <c r="J238" s="316"/>
      <c r="K238" s="316"/>
      <c r="L238" s="104"/>
      <c r="M238" s="104"/>
      <c r="N238" s="104"/>
      <c r="O238" s="348"/>
      <c r="P238" s="348"/>
      <c r="Q238" s="348"/>
      <c r="R238" s="241"/>
      <c r="S238" s="109"/>
      <c r="T238" s="109"/>
      <c r="U238" s="109"/>
      <c r="V238" s="109"/>
      <c r="W238" s="109"/>
      <c r="X238" s="109"/>
      <c r="Y238" s="109"/>
      <c r="Z238" s="109"/>
      <c r="AA238" s="109"/>
      <c r="AB238" s="109"/>
      <c r="AC238" s="109"/>
      <c r="AD238" s="109"/>
      <c r="AE238" s="109"/>
      <c r="AF238" s="109"/>
      <c r="AG238" s="109"/>
      <c r="AH238" s="133"/>
      <c r="AI238" s="133"/>
      <c r="AJ238" s="113"/>
      <c r="AK238" s="133"/>
      <c r="AL238" s="133"/>
      <c r="AM238" s="113"/>
      <c r="AN238" s="109"/>
      <c r="AO238" s="109"/>
      <c r="AP238" s="113"/>
      <c r="AQ238" s="133"/>
      <c r="AR238" s="133"/>
      <c r="AS238" s="113"/>
      <c r="AT238" s="234"/>
      <c r="AU238" s="234"/>
      <c r="AV238" s="234"/>
      <c r="AW238" s="234"/>
      <c r="AX238" s="234"/>
      <c r="AY238" s="188"/>
      <c r="AZ238" s="188"/>
      <c r="BA238" s="188"/>
      <c r="BB238" s="188"/>
      <c r="BC238" s="188"/>
      <c r="BD238" s="188"/>
      <c r="BE238" s="188"/>
      <c r="BF238" s="180"/>
      <c r="BG238" s="181"/>
      <c r="BH238" s="181"/>
      <c r="BI238" s="349"/>
      <c r="BJ238" s="121">
        <f>Q238+R238+T238+V238+W238+Z238+AC238+AE238+AG238+AI238+AL238+AO238+AR238+BI238+X238+U238+S238</f>
        <v>0</v>
      </c>
      <c r="BK238" s="122">
        <v>30000.0</v>
      </c>
      <c r="BL238" s="235"/>
      <c r="BM238" s="124">
        <f t="shared" si="6"/>
        <v>88000</v>
      </c>
      <c r="BN238" s="125"/>
      <c r="BO238" s="126">
        <f t="shared" si="46"/>
        <v>30000</v>
      </c>
      <c r="BP238" s="109"/>
      <c r="BQ238" s="127">
        <f t="shared" si="88"/>
        <v>25000</v>
      </c>
      <c r="BR238" s="125"/>
      <c r="BS238" s="126">
        <f t="shared" si="60"/>
        <v>30000</v>
      </c>
      <c r="BT238" s="128" t="str">
        <f t="shared" si="79"/>
        <v/>
      </c>
      <c r="BU238" s="125"/>
      <c r="BV238" s="129">
        <f t="shared" si="11"/>
        <v>30000</v>
      </c>
      <c r="BW238" s="235"/>
      <c r="BX238" s="282">
        <f t="shared" si="12"/>
        <v>0</v>
      </c>
      <c r="BY238" s="282">
        <f t="shared" si="89"/>
        <v>0</v>
      </c>
      <c r="BZ238" s="282" t="str">
        <f t="shared" si="95"/>
        <v/>
      </c>
      <c r="CA238" s="284" t="str">
        <f t="shared" si="15"/>
        <v/>
      </c>
      <c r="CB238" s="109"/>
      <c r="CC238" s="109"/>
      <c r="CD238" s="109"/>
      <c r="CE238" s="109"/>
      <c r="CF238" s="133">
        <f t="shared" si="39"/>
        <v>30000</v>
      </c>
      <c r="CG238" s="133">
        <f t="shared" si="84"/>
        <v>30000</v>
      </c>
      <c r="CH238" s="119">
        <f t="shared" si="66"/>
        <v>0</v>
      </c>
      <c r="CI238" s="109"/>
      <c r="CJ238" s="109"/>
      <c r="CK238" s="109"/>
      <c r="CL238" s="183"/>
      <c r="CM238" s="182"/>
      <c r="CN238" s="285">
        <f t="shared" si="19"/>
        <v>113000</v>
      </c>
      <c r="CO238" s="135">
        <f t="shared" si="20"/>
        <v>0</v>
      </c>
      <c r="CP238" s="286">
        <f t="shared" si="21"/>
        <v>113000</v>
      </c>
      <c r="CQ238" s="137">
        <v>43752.0</v>
      </c>
      <c r="CR238" s="325" t="s">
        <v>260</v>
      </c>
      <c r="CS238" s="325">
        <v>18.0</v>
      </c>
      <c r="CT238" s="301" t="s">
        <v>68</v>
      </c>
      <c r="CU238" s="291" t="s">
        <v>422</v>
      </c>
      <c r="CV238" s="302"/>
      <c r="CW238" s="302"/>
      <c r="CX238" s="302"/>
      <c r="CY238" s="302"/>
      <c r="CZ238" s="302"/>
      <c r="DA238" s="302"/>
      <c r="DB238" s="302"/>
      <c r="DC238" s="301">
        <v>88000.0</v>
      </c>
      <c r="DD238" s="226"/>
      <c r="DE238" s="226"/>
      <c r="DF238" s="302"/>
      <c r="DG238" s="302"/>
      <c r="DH238" s="226"/>
      <c r="DI238" s="226"/>
      <c r="DJ238" s="302"/>
      <c r="DK238" s="302"/>
      <c r="DL238" s="302"/>
      <c r="DM238" s="302"/>
      <c r="DN238" s="302"/>
      <c r="DO238" s="141">
        <f t="shared" si="58"/>
        <v>88000</v>
      </c>
      <c r="DP238" s="330"/>
      <c r="DQ238" s="251">
        <v>43752.0</v>
      </c>
      <c r="DR238" s="163">
        <v>5.0</v>
      </c>
      <c r="DS238" s="228"/>
      <c r="DT238" s="163" t="s">
        <v>283</v>
      </c>
      <c r="DU238" s="163" t="s">
        <v>353</v>
      </c>
      <c r="DV238" s="228"/>
      <c r="DW238" s="228"/>
      <c r="DX238" s="228"/>
      <c r="DY238" s="228"/>
      <c r="DZ238" s="228"/>
      <c r="EA238" s="228"/>
      <c r="EB238" s="163">
        <v>25000.0</v>
      </c>
      <c r="EC238" s="228"/>
      <c r="ED238" s="228"/>
      <c r="EE238" s="228"/>
      <c r="EF238" s="228"/>
      <c r="EG238" s="228"/>
      <c r="EH238" s="228"/>
      <c r="EI238" s="228"/>
      <c r="EJ238" s="228"/>
      <c r="EK238" s="228"/>
      <c r="EL238" s="163">
        <v>0.0</v>
      </c>
      <c r="EM238" s="228"/>
      <c r="EN238" s="228"/>
      <c r="EO238" s="257">
        <f t="shared" si="86"/>
        <v>25000</v>
      </c>
      <c r="EP238" s="228"/>
      <c r="EQ238" s="192"/>
      <c r="ER238" s="192"/>
      <c r="ES238" s="192"/>
      <c r="ET238" s="192"/>
      <c r="EU238" s="192"/>
      <c r="EV238" s="303"/>
      <c r="EW238" s="303"/>
      <c r="EX238" s="303"/>
      <c r="EY238" s="303"/>
      <c r="EZ238" s="192"/>
      <c r="FA238" s="192"/>
      <c r="FB238" s="303"/>
      <c r="FC238" s="303"/>
      <c r="FD238" s="303"/>
      <c r="FE238" s="192"/>
      <c r="FF238" s="303"/>
      <c r="FG238" s="192"/>
      <c r="FH238" s="192"/>
      <c r="FI238" s="192"/>
      <c r="FJ238" s="192"/>
      <c r="FK238" s="192"/>
      <c r="FL238" s="192"/>
      <c r="FM238" s="192"/>
      <c r="FN238" s="192"/>
      <c r="FO238" s="303"/>
      <c r="FP238" s="303"/>
      <c r="FQ238" s="303"/>
      <c r="FR238" s="303"/>
    </row>
    <row r="239" ht="20.25" customHeight="1">
      <c r="A239" s="324" t="s">
        <v>34</v>
      </c>
      <c r="B239" s="317">
        <v>43752.0</v>
      </c>
      <c r="C239" s="319">
        <v>43759.0</v>
      </c>
      <c r="D239" s="318" t="s">
        <v>68</v>
      </c>
      <c r="E239" s="315">
        <f t="shared" si="103"/>
        <v>18</v>
      </c>
      <c r="F239" s="104">
        <f t="shared" si="96"/>
        <v>8</v>
      </c>
      <c r="G239" s="104" t="str">
        <f t="shared" si="68"/>
        <v>Hozari</v>
      </c>
      <c r="H239" s="104" t="str">
        <f t="shared" si="69"/>
        <v>A.K Goods</v>
      </c>
      <c r="I239" s="105" t="s">
        <v>380</v>
      </c>
      <c r="J239" s="106">
        <v>597.0</v>
      </c>
      <c r="K239" s="106">
        <v>68058.0</v>
      </c>
      <c r="L239" s="19" t="s">
        <v>13</v>
      </c>
      <c r="M239" s="19">
        <v>50.0</v>
      </c>
      <c r="N239" s="19">
        <v>6560.0</v>
      </c>
      <c r="O239" s="107">
        <v>7000.0</v>
      </c>
      <c r="P239" s="107">
        <v>1500.0</v>
      </c>
      <c r="Q239" s="107">
        <v>3000.0</v>
      </c>
      <c r="R239" s="241"/>
      <c r="S239" s="109"/>
      <c r="T239" s="109"/>
      <c r="U239" s="109"/>
      <c r="V239" s="109"/>
      <c r="W239" s="110">
        <v>2100.0</v>
      </c>
      <c r="X239" s="109"/>
      <c r="Y239" s="109"/>
      <c r="Z239" s="109"/>
      <c r="AA239" s="109"/>
      <c r="AB239" s="109"/>
      <c r="AC239" s="109"/>
      <c r="AD239" s="110" t="s">
        <v>1018</v>
      </c>
      <c r="AE239" s="110">
        <v>600.0</v>
      </c>
      <c r="AF239" s="109"/>
      <c r="AG239" s="109"/>
      <c r="AH239" s="133"/>
      <c r="AI239" s="133"/>
      <c r="AJ239" s="113"/>
      <c r="AK239" s="197" t="s">
        <v>1091</v>
      </c>
      <c r="AL239" s="197">
        <v>3000.0</v>
      </c>
      <c r="AM239" s="113"/>
      <c r="AN239" s="109"/>
      <c r="AO239" s="109"/>
      <c r="AP239" s="113"/>
      <c r="AQ239" s="133"/>
      <c r="AR239" s="133"/>
      <c r="AS239" s="113"/>
      <c r="AT239" s="234"/>
      <c r="AU239" s="234"/>
      <c r="AV239" s="234"/>
      <c r="AW239" s="234"/>
      <c r="AX239" s="234"/>
      <c r="AY239" s="188"/>
      <c r="AZ239" s="188"/>
      <c r="BA239" s="188"/>
      <c r="BB239" s="188"/>
      <c r="BC239" s="188"/>
      <c r="BD239" s="188"/>
      <c r="BE239" s="188"/>
      <c r="BF239" s="180"/>
      <c r="BG239" s="181"/>
      <c r="BH239" s="181"/>
      <c r="BI239" s="120">
        <v>18000.0</v>
      </c>
      <c r="BJ239" s="121">
        <f>Q239+R239+T239+V239+W239+Z239+AC239+AE239+AG239+AI239+AL239+AO239+AR239+BI239+U239+S239</f>
        <v>26700</v>
      </c>
      <c r="BK239" s="122">
        <v>30000.0</v>
      </c>
      <c r="BL239" s="240">
        <v>105000.0</v>
      </c>
      <c r="BM239" s="124">
        <f t="shared" si="6"/>
        <v>94000</v>
      </c>
      <c r="BN239" s="125" t="s">
        <v>59</v>
      </c>
      <c r="BO239" s="126">
        <f t="shared" si="46"/>
        <v>30000</v>
      </c>
      <c r="BP239" s="109"/>
      <c r="BQ239" s="127" t="str">
        <f t="shared" si="88"/>
        <v/>
      </c>
      <c r="BR239" s="125"/>
      <c r="BS239" s="126">
        <f t="shared" si="60"/>
        <v>30000</v>
      </c>
      <c r="BT239" s="128">
        <f t="shared" si="79"/>
        <v>28000</v>
      </c>
      <c r="BU239" s="125" t="s">
        <v>59</v>
      </c>
      <c r="BV239" s="129">
        <f t="shared" si="11"/>
        <v>30000</v>
      </c>
      <c r="BW239" s="240">
        <v>20000.0</v>
      </c>
      <c r="BX239" s="282">
        <f t="shared" si="12"/>
        <v>0</v>
      </c>
      <c r="BY239" s="282">
        <f t="shared" si="89"/>
        <v>0</v>
      </c>
      <c r="BZ239" s="282" t="str">
        <f t="shared" si="95"/>
        <v/>
      </c>
      <c r="CA239" s="284">
        <f t="shared" si="15"/>
        <v>4000</v>
      </c>
      <c r="CB239" s="109"/>
      <c r="CC239" s="109"/>
      <c r="CD239" s="109"/>
      <c r="CE239" s="109"/>
      <c r="CF239" s="133">
        <f t="shared" si="39"/>
        <v>50000</v>
      </c>
      <c r="CG239" s="133">
        <f t="shared" si="84"/>
        <v>23300</v>
      </c>
      <c r="CH239" s="119">
        <f t="shared" si="66"/>
        <v>-6700</v>
      </c>
      <c r="CI239" s="109"/>
      <c r="CJ239" s="109"/>
      <c r="CK239" s="109"/>
      <c r="CL239" s="183"/>
      <c r="CM239" s="182"/>
      <c r="CN239" s="285">
        <f t="shared" si="19"/>
        <v>126000</v>
      </c>
      <c r="CO239" s="135">
        <f t="shared" si="20"/>
        <v>109818</v>
      </c>
      <c r="CP239" s="286">
        <f t="shared" si="21"/>
        <v>16182</v>
      </c>
      <c r="CQ239" s="137">
        <v>43752.0</v>
      </c>
      <c r="CR239" s="325" t="s">
        <v>280</v>
      </c>
      <c r="CS239" s="325">
        <v>18.0</v>
      </c>
      <c r="CT239" s="301" t="s">
        <v>68</v>
      </c>
      <c r="CU239" s="291" t="s">
        <v>977</v>
      </c>
      <c r="CV239" s="302"/>
      <c r="CW239" s="302"/>
      <c r="CX239" s="302"/>
      <c r="CY239" s="302"/>
      <c r="CZ239" s="302"/>
      <c r="DA239" s="302"/>
      <c r="DB239" s="302"/>
      <c r="DC239" s="342">
        <v>94000.0</v>
      </c>
      <c r="DD239" s="226"/>
      <c r="DE239" s="226"/>
      <c r="DF239" s="302"/>
      <c r="DG239" s="302"/>
      <c r="DH239" s="226"/>
      <c r="DI239" s="226"/>
      <c r="DJ239" s="301">
        <v>2000.0</v>
      </c>
      <c r="DK239" s="302"/>
      <c r="DL239" s="301">
        <v>2000.0</v>
      </c>
      <c r="DM239" s="302"/>
      <c r="DN239" s="301" t="s">
        <v>1069</v>
      </c>
      <c r="DO239" s="141">
        <f t="shared" si="58"/>
        <v>94000</v>
      </c>
      <c r="DP239" s="330"/>
      <c r="DQ239" s="251"/>
      <c r="DR239" s="228"/>
      <c r="DS239" s="228"/>
      <c r="DT239" s="228"/>
      <c r="DU239" s="228"/>
      <c r="DV239" s="228"/>
      <c r="DW239" s="228"/>
      <c r="DX239" s="228"/>
      <c r="DY239" s="228"/>
      <c r="DZ239" s="228"/>
      <c r="EA239" s="228"/>
      <c r="EB239" s="228"/>
      <c r="EC239" s="228"/>
      <c r="ED239" s="228"/>
      <c r="EE239" s="228"/>
      <c r="EF239" s="228"/>
      <c r="EG239" s="228"/>
      <c r="EH239" s="228"/>
      <c r="EI239" s="228"/>
      <c r="EJ239" s="228"/>
      <c r="EK239" s="228"/>
      <c r="EL239" s="163">
        <v>0.0</v>
      </c>
      <c r="EM239" s="228"/>
      <c r="EN239" s="228"/>
      <c r="EO239" s="257">
        <f t="shared" si="86"/>
        <v>0</v>
      </c>
      <c r="EP239" s="228"/>
      <c r="EQ239" s="192"/>
      <c r="ER239" s="161" t="s">
        <v>1090</v>
      </c>
      <c r="ES239" s="161">
        <v>8.0</v>
      </c>
      <c r="ET239" s="161" t="s">
        <v>265</v>
      </c>
      <c r="EU239" s="161" t="s">
        <v>483</v>
      </c>
      <c r="EV239" s="303"/>
      <c r="EW239" s="303"/>
      <c r="EX239" s="303"/>
      <c r="EY239" s="303"/>
      <c r="EZ239" s="192"/>
      <c r="FA239" s="161">
        <v>28000.0</v>
      </c>
      <c r="FB239" s="313"/>
      <c r="FC239" s="303"/>
      <c r="FD239" s="303"/>
      <c r="FE239" s="192"/>
      <c r="FF239" s="303"/>
      <c r="FG239" s="192"/>
      <c r="FH239" s="192"/>
      <c r="FI239" s="161">
        <v>4000.0</v>
      </c>
      <c r="FJ239" s="192"/>
      <c r="FK239" s="192"/>
      <c r="FL239" s="192"/>
      <c r="FM239" s="192"/>
      <c r="FN239" s="192"/>
      <c r="FO239" s="303"/>
      <c r="FP239" s="303"/>
      <c r="FQ239" s="303"/>
      <c r="FR239" s="303"/>
    </row>
    <row r="240" ht="20.25" customHeight="1">
      <c r="A240" s="324" t="s">
        <v>35</v>
      </c>
      <c r="B240" s="317">
        <v>43752.0</v>
      </c>
      <c r="C240" s="319">
        <v>43759.0</v>
      </c>
      <c r="D240" s="318" t="s">
        <v>68</v>
      </c>
      <c r="E240" s="315">
        <f t="shared" si="103"/>
        <v>18</v>
      </c>
      <c r="F240" s="104">
        <f t="shared" si="96"/>
        <v>18</v>
      </c>
      <c r="G240" s="104" t="str">
        <f t="shared" si="68"/>
        <v>Laliani Color</v>
      </c>
      <c r="H240" s="104" t="str">
        <f t="shared" si="69"/>
        <v>Anees Brooker</v>
      </c>
      <c r="I240" s="105" t="s">
        <v>380</v>
      </c>
      <c r="J240" s="106">
        <v>567.0</v>
      </c>
      <c r="K240" s="106">
        <v>64638.0</v>
      </c>
      <c r="L240" s="19" t="s">
        <v>13</v>
      </c>
      <c r="M240" s="19">
        <v>50.0</v>
      </c>
      <c r="N240" s="19">
        <v>6560.0</v>
      </c>
      <c r="O240" s="107">
        <v>7000.0</v>
      </c>
      <c r="P240" s="107">
        <v>1500.0</v>
      </c>
      <c r="Q240" s="107">
        <v>3000.0</v>
      </c>
      <c r="R240" s="241"/>
      <c r="S240" s="109"/>
      <c r="T240" s="109"/>
      <c r="U240" s="109"/>
      <c r="V240" s="110">
        <v>1250.0</v>
      </c>
      <c r="W240" s="110">
        <v>2600.0</v>
      </c>
      <c r="X240" s="110">
        <v>500.0</v>
      </c>
      <c r="Y240" s="109"/>
      <c r="Z240" s="109"/>
      <c r="AA240" s="109"/>
      <c r="AB240" s="109"/>
      <c r="AC240" s="109"/>
      <c r="AD240" s="109"/>
      <c r="AE240" s="109"/>
      <c r="AF240" s="109"/>
      <c r="AG240" s="109"/>
      <c r="AH240" s="133"/>
      <c r="AI240" s="133"/>
      <c r="AJ240" s="113"/>
      <c r="AK240" s="133"/>
      <c r="AL240" s="133"/>
      <c r="AM240" s="113"/>
      <c r="AN240" s="109"/>
      <c r="AO240" s="109"/>
      <c r="AP240" s="113"/>
      <c r="AQ240" s="133"/>
      <c r="AR240" s="133"/>
      <c r="AS240" s="113"/>
      <c r="AT240" s="234"/>
      <c r="AU240" s="234"/>
      <c r="AV240" s="234"/>
      <c r="AW240" s="234"/>
      <c r="AX240" s="234"/>
      <c r="AY240" s="188"/>
      <c r="AZ240" s="188"/>
      <c r="BA240" s="188"/>
      <c r="BB240" s="188"/>
      <c r="BC240" s="188"/>
      <c r="BD240" s="188"/>
      <c r="BE240" s="188"/>
      <c r="BF240" s="180"/>
      <c r="BG240" s="181"/>
      <c r="BH240" s="181"/>
      <c r="BI240" s="120">
        <v>18500.0</v>
      </c>
      <c r="BJ240" s="121">
        <f>Q240+R240+T240+V240+W240+Z240+AC240+AE240+AG240+AI240+AL240+AO240+AR240+BI240+X240+U240+S240</f>
        <v>25850</v>
      </c>
      <c r="BK240" s="122">
        <v>30000.0</v>
      </c>
      <c r="BL240" s="235"/>
      <c r="BM240" s="124">
        <f t="shared" si="6"/>
        <v>88000</v>
      </c>
      <c r="BN240" s="125" t="s">
        <v>59</v>
      </c>
      <c r="BO240" s="126">
        <f t="shared" si="46"/>
        <v>30000</v>
      </c>
      <c r="BP240" s="109"/>
      <c r="BQ240" s="127" t="str">
        <f t="shared" si="88"/>
        <v/>
      </c>
      <c r="BR240" s="125"/>
      <c r="BS240" s="126">
        <f t="shared" si="60"/>
        <v>30000</v>
      </c>
      <c r="BT240" s="128">
        <f t="shared" si="79"/>
        <v>32000</v>
      </c>
      <c r="BU240" s="125" t="s">
        <v>59</v>
      </c>
      <c r="BV240" s="129">
        <f t="shared" si="11"/>
        <v>30000</v>
      </c>
      <c r="BW240" s="240">
        <v>20000.0</v>
      </c>
      <c r="BX240" s="282">
        <f t="shared" si="12"/>
        <v>0</v>
      </c>
      <c r="BY240" s="282">
        <f t="shared" si="89"/>
        <v>0</v>
      </c>
      <c r="BZ240" s="282" t="str">
        <f t="shared" si="95"/>
        <v/>
      </c>
      <c r="CA240" s="284" t="str">
        <f t="shared" si="15"/>
        <v/>
      </c>
      <c r="CB240" s="109"/>
      <c r="CC240" s="109"/>
      <c r="CD240" s="109"/>
      <c r="CE240" s="109"/>
      <c r="CF240" s="133">
        <f t="shared" si="39"/>
        <v>50000</v>
      </c>
      <c r="CG240" s="133">
        <f t="shared" si="84"/>
        <v>24150</v>
      </c>
      <c r="CH240" s="119">
        <f t="shared" si="66"/>
        <v>-5850</v>
      </c>
      <c r="CI240" s="109"/>
      <c r="CJ240" s="109"/>
      <c r="CK240" s="109"/>
      <c r="CL240" s="183"/>
      <c r="CM240" s="182"/>
      <c r="CN240" s="285">
        <f t="shared" si="19"/>
        <v>120000</v>
      </c>
      <c r="CO240" s="135">
        <f t="shared" si="20"/>
        <v>105548</v>
      </c>
      <c r="CP240" s="286">
        <f t="shared" si="21"/>
        <v>14452</v>
      </c>
      <c r="CQ240" s="137">
        <v>43752.0</v>
      </c>
      <c r="CR240" s="325" t="s">
        <v>260</v>
      </c>
      <c r="CS240" s="325">
        <v>18.0</v>
      </c>
      <c r="CT240" s="301" t="s">
        <v>68</v>
      </c>
      <c r="CU240" s="291" t="s">
        <v>1092</v>
      </c>
      <c r="CV240" s="302"/>
      <c r="CW240" s="302"/>
      <c r="CX240" s="302"/>
      <c r="CY240" s="302"/>
      <c r="CZ240" s="302"/>
      <c r="DA240" s="302"/>
      <c r="DB240" s="302"/>
      <c r="DC240" s="301">
        <v>88000.0</v>
      </c>
      <c r="DD240" s="226"/>
      <c r="DE240" s="226"/>
      <c r="DF240" s="302"/>
      <c r="DG240" s="302"/>
      <c r="DH240" s="226"/>
      <c r="DI240" s="226"/>
      <c r="DJ240" s="302"/>
      <c r="DK240" s="302"/>
      <c r="DL240" s="302"/>
      <c r="DM240" s="302"/>
      <c r="DN240" s="302"/>
      <c r="DO240" s="141">
        <f t="shared" si="58"/>
        <v>88000</v>
      </c>
      <c r="DP240" s="330"/>
      <c r="DQ240" s="238"/>
      <c r="DR240" s="228"/>
      <c r="DS240" s="228"/>
      <c r="DT240" s="228"/>
      <c r="DU240" s="228"/>
      <c r="DV240" s="228"/>
      <c r="DW240" s="228"/>
      <c r="DX240" s="228"/>
      <c r="DY240" s="228"/>
      <c r="DZ240" s="228"/>
      <c r="EA240" s="228"/>
      <c r="EB240" s="228"/>
      <c r="EC240" s="228"/>
      <c r="ED240" s="228"/>
      <c r="EE240" s="228"/>
      <c r="EF240" s="228"/>
      <c r="EG240" s="228"/>
      <c r="EH240" s="228"/>
      <c r="EI240" s="228"/>
      <c r="EJ240" s="228"/>
      <c r="EK240" s="228"/>
      <c r="EL240" s="163">
        <v>0.0</v>
      </c>
      <c r="EM240" s="228"/>
      <c r="EN240" s="228"/>
      <c r="EO240" s="257">
        <f t="shared" si="86"/>
        <v>0</v>
      </c>
      <c r="EP240" s="228"/>
      <c r="EQ240" s="309">
        <v>43760.0</v>
      </c>
      <c r="ER240" s="161" t="s">
        <v>1093</v>
      </c>
      <c r="ES240" s="161">
        <v>18.0</v>
      </c>
      <c r="ET240" s="161" t="s">
        <v>265</v>
      </c>
      <c r="EU240" s="161" t="s">
        <v>1094</v>
      </c>
      <c r="EV240" s="303"/>
      <c r="EW240" s="303"/>
      <c r="EX240" s="303"/>
      <c r="EY240" s="303"/>
      <c r="EZ240" s="192"/>
      <c r="FA240" s="161">
        <v>32000.0</v>
      </c>
      <c r="FB240" s="303"/>
      <c r="FC240" s="303"/>
      <c r="FD240" s="303"/>
      <c r="FE240" s="192"/>
      <c r="FF240" s="303"/>
      <c r="FG240" s="192"/>
      <c r="FH240" s="192"/>
      <c r="FI240" s="192"/>
      <c r="FJ240" s="192"/>
      <c r="FK240" s="192"/>
      <c r="FL240" s="192"/>
      <c r="FM240" s="192"/>
      <c r="FN240" s="192"/>
      <c r="FO240" s="303"/>
      <c r="FP240" s="303"/>
      <c r="FQ240" s="303"/>
      <c r="FR240" s="303"/>
    </row>
    <row r="241" ht="20.25" customHeight="1">
      <c r="A241" s="324" t="s">
        <v>43</v>
      </c>
      <c r="B241" s="317">
        <v>43754.0</v>
      </c>
      <c r="C241" s="319">
        <v>43759.0</v>
      </c>
      <c r="D241" s="318" t="s">
        <v>68</v>
      </c>
      <c r="E241" s="315">
        <f t="shared" si="103"/>
        <v>24</v>
      </c>
      <c r="F241" s="104" t="str">
        <f t="shared" si="96"/>
        <v/>
      </c>
      <c r="G241" s="104" t="str">
        <f t="shared" si="68"/>
        <v/>
      </c>
      <c r="H241" s="104" t="str">
        <f t="shared" si="69"/>
        <v/>
      </c>
      <c r="I241" s="105" t="s">
        <v>380</v>
      </c>
      <c r="J241" s="106">
        <v>520.0</v>
      </c>
      <c r="K241" s="106">
        <v>59280.0</v>
      </c>
      <c r="L241" s="19" t="s">
        <v>13</v>
      </c>
      <c r="M241" s="19">
        <v>50.0</v>
      </c>
      <c r="N241" s="19">
        <v>6560.0</v>
      </c>
      <c r="O241" s="107">
        <v>7000.0</v>
      </c>
      <c r="P241" s="107">
        <v>1500.0</v>
      </c>
      <c r="Q241" s="107">
        <v>3000.0</v>
      </c>
      <c r="R241" s="108">
        <v>133000.0</v>
      </c>
      <c r="S241" s="109"/>
      <c r="T241" s="109"/>
      <c r="U241" s="110">
        <v>600.0</v>
      </c>
      <c r="V241" s="110">
        <v>1550.0</v>
      </c>
      <c r="W241" s="110">
        <v>600.0</v>
      </c>
      <c r="X241" s="109"/>
      <c r="Y241" s="109"/>
      <c r="Z241" s="109"/>
      <c r="AA241" s="109"/>
      <c r="AB241" s="110" t="s">
        <v>1095</v>
      </c>
      <c r="AC241" s="110">
        <v>59280.0</v>
      </c>
      <c r="AD241" s="110" t="s">
        <v>323</v>
      </c>
      <c r="AE241" s="110">
        <v>600.0</v>
      </c>
      <c r="AF241" s="110" t="s">
        <v>1018</v>
      </c>
      <c r="AG241" s="110">
        <v>500.0</v>
      </c>
      <c r="AH241" s="133"/>
      <c r="AI241" s="133"/>
      <c r="AJ241" s="113"/>
      <c r="AK241" s="133"/>
      <c r="AL241" s="133"/>
      <c r="AM241" s="113"/>
      <c r="AN241" s="109"/>
      <c r="AO241" s="109"/>
      <c r="AP241" s="113"/>
      <c r="AQ241" s="133"/>
      <c r="AR241" s="133"/>
      <c r="AS241" s="113"/>
      <c r="AT241" s="234"/>
      <c r="AU241" s="234"/>
      <c r="AV241" s="234"/>
      <c r="AW241" s="234"/>
      <c r="AX241" s="234"/>
      <c r="AY241" s="188"/>
      <c r="AZ241" s="188"/>
      <c r="BA241" s="188"/>
      <c r="BB241" s="188"/>
      <c r="BC241" s="188"/>
      <c r="BD241" s="188"/>
      <c r="BE241" s="188"/>
      <c r="BF241" s="180"/>
      <c r="BG241" s="181"/>
      <c r="BH241" s="181"/>
      <c r="BI241" s="120">
        <v>18470.0</v>
      </c>
      <c r="BJ241" s="121">
        <f>Q241+R241+T241+V241+W241+Z241+AC241+AE241+AG241+AI241+AL241+AO241+AR241+BI241+U241+S241+X241</f>
        <v>217600</v>
      </c>
      <c r="BK241" s="122">
        <v>30000.0</v>
      </c>
      <c r="BL241" s="240">
        <v>153000.0</v>
      </c>
      <c r="BM241" s="124">
        <f t="shared" si="6"/>
        <v>140000</v>
      </c>
      <c r="BN241" s="125" t="s">
        <v>47</v>
      </c>
      <c r="BO241" s="126">
        <f t="shared" si="46"/>
        <v>183000</v>
      </c>
      <c r="BP241" s="109"/>
      <c r="BQ241" s="127" t="str">
        <f t="shared" si="88"/>
        <v/>
      </c>
      <c r="BR241" s="125"/>
      <c r="BS241" s="126">
        <f t="shared" si="60"/>
        <v>183000</v>
      </c>
      <c r="BT241" s="128" t="str">
        <f t="shared" si="79"/>
        <v/>
      </c>
      <c r="BU241" s="125"/>
      <c r="BV241" s="129">
        <f t="shared" si="11"/>
        <v>183000</v>
      </c>
      <c r="BW241" s="235"/>
      <c r="BX241" s="282">
        <f t="shared" si="12"/>
        <v>0</v>
      </c>
      <c r="BY241" s="282">
        <f t="shared" si="89"/>
        <v>0</v>
      </c>
      <c r="BZ241" s="282" t="str">
        <f t="shared" si="95"/>
        <v/>
      </c>
      <c r="CA241" s="284" t="str">
        <f t="shared" si="15"/>
        <v/>
      </c>
      <c r="CB241" s="110" t="s">
        <v>1096</v>
      </c>
      <c r="CC241" s="110">
        <v>60000.0</v>
      </c>
      <c r="CD241" s="109"/>
      <c r="CE241" s="109"/>
      <c r="CF241" s="133">
        <f t="shared" si="39"/>
        <v>243000</v>
      </c>
      <c r="CG241" s="133">
        <f t="shared" si="84"/>
        <v>25400</v>
      </c>
      <c r="CH241" s="119">
        <f t="shared" si="66"/>
        <v>-4600</v>
      </c>
      <c r="CI241" s="109"/>
      <c r="CJ241" s="109"/>
      <c r="CK241" s="109"/>
      <c r="CL241" s="183"/>
      <c r="CM241" s="182"/>
      <c r="CN241" s="285">
        <f t="shared" si="19"/>
        <v>140000</v>
      </c>
      <c r="CO241" s="135">
        <f t="shared" si="20"/>
        <v>99060</v>
      </c>
      <c r="CP241" s="286">
        <f t="shared" si="21"/>
        <v>40940</v>
      </c>
      <c r="CQ241" s="137">
        <v>43753.0</v>
      </c>
      <c r="CR241" s="325" t="s">
        <v>260</v>
      </c>
      <c r="CS241" s="325">
        <v>24.0</v>
      </c>
      <c r="CT241" s="301" t="s">
        <v>68</v>
      </c>
      <c r="CU241" s="291" t="s">
        <v>888</v>
      </c>
      <c r="CV241" s="302"/>
      <c r="CW241" s="302"/>
      <c r="CX241" s="302"/>
      <c r="CY241" s="302"/>
      <c r="CZ241" s="302"/>
      <c r="DA241" s="301">
        <v>153000.0</v>
      </c>
      <c r="DB241" s="302"/>
      <c r="DC241" s="301">
        <v>140000.0</v>
      </c>
      <c r="DD241" s="226"/>
      <c r="DE241" s="226"/>
      <c r="DF241" s="302"/>
      <c r="DG241" s="302"/>
      <c r="DH241" s="226"/>
      <c r="DI241" s="226"/>
      <c r="DJ241" s="302"/>
      <c r="DK241" s="302"/>
      <c r="DL241" s="302"/>
      <c r="DM241" s="302"/>
      <c r="DN241" s="302"/>
      <c r="DO241" s="141">
        <f t="shared" si="58"/>
        <v>-13000</v>
      </c>
      <c r="DP241" s="330"/>
      <c r="DQ241" s="238"/>
      <c r="DR241" s="228"/>
      <c r="DS241" s="228"/>
      <c r="DT241" s="228"/>
      <c r="DU241" s="228"/>
      <c r="DV241" s="228"/>
      <c r="DW241" s="228"/>
      <c r="DX241" s="228"/>
      <c r="DY241" s="228"/>
      <c r="DZ241" s="228"/>
      <c r="EA241" s="228"/>
      <c r="EB241" s="228"/>
      <c r="EC241" s="228"/>
      <c r="ED241" s="228"/>
      <c r="EE241" s="228"/>
      <c r="EF241" s="228"/>
      <c r="EG241" s="228"/>
      <c r="EH241" s="228"/>
      <c r="EI241" s="228"/>
      <c r="EJ241" s="228"/>
      <c r="EK241" s="228"/>
      <c r="EL241" s="163">
        <v>0.0</v>
      </c>
      <c r="EM241" s="228"/>
      <c r="EN241" s="228"/>
      <c r="EO241" s="257">
        <f t="shared" si="86"/>
        <v>0</v>
      </c>
      <c r="EP241" s="228"/>
      <c r="EQ241" s="192"/>
      <c r="ER241" s="192"/>
      <c r="ES241" s="192"/>
      <c r="ET241" s="161" t="s">
        <v>265</v>
      </c>
      <c r="EU241" s="192"/>
      <c r="EV241" s="303"/>
      <c r="EW241" s="303"/>
      <c r="EX241" s="303"/>
      <c r="EY241" s="303"/>
      <c r="EZ241" s="192"/>
      <c r="FA241" s="192"/>
      <c r="FB241" s="303"/>
      <c r="FC241" s="303"/>
      <c r="FD241" s="303"/>
      <c r="FE241" s="192"/>
      <c r="FF241" s="303"/>
      <c r="FG241" s="192"/>
      <c r="FH241" s="192"/>
      <c r="FI241" s="192"/>
      <c r="FJ241" s="192"/>
      <c r="FK241" s="192"/>
      <c r="FL241" s="192"/>
      <c r="FM241" s="192"/>
      <c r="FN241" s="192"/>
      <c r="FO241" s="303"/>
      <c r="FP241" s="303"/>
      <c r="FQ241" s="303"/>
      <c r="FR241" s="303"/>
    </row>
    <row r="242" ht="20.25" customHeight="1">
      <c r="A242" s="324" t="s">
        <v>39</v>
      </c>
      <c r="B242" s="317">
        <v>43753.0</v>
      </c>
      <c r="C242" s="319">
        <v>43760.0</v>
      </c>
      <c r="D242" s="318" t="s">
        <v>68</v>
      </c>
      <c r="E242" s="315">
        <f t="shared" si="103"/>
        <v>17</v>
      </c>
      <c r="F242" s="104">
        <f t="shared" si="96"/>
        <v>19</v>
      </c>
      <c r="G242" s="104" t="str">
        <f t="shared" si="68"/>
        <v>Juice</v>
      </c>
      <c r="H242" s="104" t="str">
        <f t="shared" si="69"/>
        <v>Asif</v>
      </c>
      <c r="I242" s="105" t="s">
        <v>380</v>
      </c>
      <c r="J242" s="106">
        <v>546.0</v>
      </c>
      <c r="K242" s="106">
        <v>67994.0</v>
      </c>
      <c r="L242" s="19" t="s">
        <v>1078</v>
      </c>
      <c r="M242" s="19">
        <v>50.0</v>
      </c>
      <c r="N242" s="19">
        <v>6560.0</v>
      </c>
      <c r="O242" s="107">
        <v>7000.0</v>
      </c>
      <c r="P242" s="107">
        <v>1500.0</v>
      </c>
      <c r="Q242" s="107">
        <v>3000.0</v>
      </c>
      <c r="R242" s="241"/>
      <c r="S242" s="109"/>
      <c r="T242" s="109"/>
      <c r="U242" s="109"/>
      <c r="V242" s="110">
        <v>2000.0</v>
      </c>
      <c r="W242" s="110">
        <v>400.0</v>
      </c>
      <c r="X242" s="109"/>
      <c r="Y242" s="109"/>
      <c r="Z242" s="109"/>
      <c r="AA242" s="109"/>
      <c r="AB242" s="109"/>
      <c r="AC242" s="109"/>
      <c r="AD242" s="110" t="s">
        <v>1097</v>
      </c>
      <c r="AE242" s="110">
        <v>200.0</v>
      </c>
      <c r="AF242" s="109"/>
      <c r="AG242" s="109"/>
      <c r="AH242" s="133"/>
      <c r="AI242" s="133"/>
      <c r="AJ242" s="113"/>
      <c r="AK242" s="133"/>
      <c r="AL242" s="133"/>
      <c r="AM242" s="113"/>
      <c r="AN242" s="109"/>
      <c r="AO242" s="109"/>
      <c r="AP242" s="113"/>
      <c r="AQ242" s="133"/>
      <c r="AR242" s="133"/>
      <c r="AS242" s="113"/>
      <c r="AT242" s="234"/>
      <c r="AU242" s="234"/>
      <c r="AV242" s="234"/>
      <c r="AW242" s="234"/>
      <c r="AX242" s="234"/>
      <c r="AY242" s="188"/>
      <c r="AZ242" s="188"/>
      <c r="BA242" s="188"/>
      <c r="BB242" s="188"/>
      <c r="BC242" s="188"/>
      <c r="BD242" s="188"/>
      <c r="BE242" s="188"/>
      <c r="BF242" s="180"/>
      <c r="BG242" s="181"/>
      <c r="BH242" s="181"/>
      <c r="BI242" s="120">
        <v>19500.0</v>
      </c>
      <c r="BJ242" s="121">
        <f>Q242+R242+T242+V242+W242+Z242+AC242+AE242+AG242+AI242+AL242+AO242+AR242+BI242+X242+U242+S242</f>
        <v>25100</v>
      </c>
      <c r="BK242" s="122">
        <v>30000.0</v>
      </c>
      <c r="BL242" s="235"/>
      <c r="BM242" s="124">
        <f t="shared" si="6"/>
        <v>92000</v>
      </c>
      <c r="BN242" s="125"/>
      <c r="BO242" s="126">
        <f t="shared" si="46"/>
        <v>30000</v>
      </c>
      <c r="BP242" s="110">
        <v>11550.0</v>
      </c>
      <c r="BQ242" s="127">
        <f t="shared" si="88"/>
        <v>10000</v>
      </c>
      <c r="BR242" s="125" t="s">
        <v>47</v>
      </c>
      <c r="BS242" s="126">
        <f t="shared" si="60"/>
        <v>41550</v>
      </c>
      <c r="BT242" s="128">
        <f t="shared" si="79"/>
        <v>32000</v>
      </c>
      <c r="BU242" s="125" t="s">
        <v>59</v>
      </c>
      <c r="BV242" s="129">
        <f t="shared" si="11"/>
        <v>41550</v>
      </c>
      <c r="BW242" s="240">
        <v>30000.0</v>
      </c>
      <c r="BX242" s="282">
        <f t="shared" si="12"/>
        <v>0</v>
      </c>
      <c r="BY242" s="282">
        <f t="shared" si="89"/>
        <v>0</v>
      </c>
      <c r="BZ242" s="282" t="str">
        <f t="shared" si="95"/>
        <v/>
      </c>
      <c r="CA242" s="284" t="str">
        <f t="shared" si="15"/>
        <v/>
      </c>
      <c r="CB242" s="109"/>
      <c r="CC242" s="109"/>
      <c r="CD242" s="109"/>
      <c r="CE242" s="109"/>
      <c r="CF242" s="133">
        <f t="shared" si="39"/>
        <v>71550</v>
      </c>
      <c r="CG242" s="133">
        <f t="shared" si="84"/>
        <v>46450</v>
      </c>
      <c r="CH242" s="119">
        <f t="shared" si="66"/>
        <v>16450</v>
      </c>
      <c r="CI242" s="109"/>
      <c r="CJ242" s="109"/>
      <c r="CK242" s="109"/>
      <c r="CL242" s="183"/>
      <c r="CM242" s="182"/>
      <c r="CN242" s="285">
        <f t="shared" si="19"/>
        <v>134000</v>
      </c>
      <c r="CO242" s="135">
        <f t="shared" si="20"/>
        <v>108154</v>
      </c>
      <c r="CP242" s="286">
        <f t="shared" si="21"/>
        <v>25846</v>
      </c>
      <c r="CQ242" s="137">
        <v>43753.0</v>
      </c>
      <c r="CR242" s="325" t="s">
        <v>260</v>
      </c>
      <c r="CS242" s="325">
        <v>17.0</v>
      </c>
      <c r="CT242" s="301" t="s">
        <v>68</v>
      </c>
      <c r="CU242" s="291" t="s">
        <v>420</v>
      </c>
      <c r="CV242" s="302"/>
      <c r="CW242" s="302"/>
      <c r="CX242" s="302"/>
      <c r="CY242" s="302"/>
      <c r="CZ242" s="302"/>
      <c r="DA242" s="302"/>
      <c r="DB242" s="302"/>
      <c r="DC242" s="301">
        <v>92000.0</v>
      </c>
      <c r="DD242" s="226"/>
      <c r="DE242" s="226"/>
      <c r="DF242" s="302"/>
      <c r="DG242" s="302"/>
      <c r="DH242" s="226"/>
      <c r="DI242" s="226"/>
      <c r="DJ242" s="302"/>
      <c r="DK242" s="302"/>
      <c r="DL242" s="302"/>
      <c r="DM242" s="302"/>
      <c r="DN242" s="302"/>
      <c r="DO242" s="141">
        <f t="shared" si="58"/>
        <v>92000</v>
      </c>
      <c r="DP242" s="330"/>
      <c r="DQ242" s="251">
        <v>43753.0</v>
      </c>
      <c r="DR242" s="163">
        <v>1.5</v>
      </c>
      <c r="DS242" s="228"/>
      <c r="DT242" s="163" t="s">
        <v>283</v>
      </c>
      <c r="DU242" s="163" t="s">
        <v>1027</v>
      </c>
      <c r="DV242" s="228"/>
      <c r="DW242" s="228"/>
      <c r="DX242" s="228"/>
      <c r="DY242" s="228"/>
      <c r="DZ242" s="228"/>
      <c r="EA242" s="228"/>
      <c r="EB242" s="163">
        <v>10000.0</v>
      </c>
      <c r="EC242" s="228"/>
      <c r="ED242" s="163">
        <v>2400.0</v>
      </c>
      <c r="EE242" s="163" t="s">
        <v>1098</v>
      </c>
      <c r="EF242" s="228"/>
      <c r="EG242" s="228"/>
      <c r="EH242" s="228"/>
      <c r="EI242" s="228"/>
      <c r="EJ242" s="228"/>
      <c r="EK242" s="228"/>
      <c r="EL242" s="163">
        <v>0.0</v>
      </c>
      <c r="EM242" s="228"/>
      <c r="EN242" s="228"/>
      <c r="EO242" s="257">
        <f t="shared" si="86"/>
        <v>12400</v>
      </c>
      <c r="EP242" s="228"/>
      <c r="EQ242" s="309">
        <v>43760.0</v>
      </c>
      <c r="ER242" s="161" t="s">
        <v>427</v>
      </c>
      <c r="ES242" s="161">
        <v>19.0</v>
      </c>
      <c r="ET242" s="161" t="s">
        <v>265</v>
      </c>
      <c r="EU242" s="161" t="s">
        <v>315</v>
      </c>
      <c r="EV242" s="303"/>
      <c r="EW242" s="303"/>
      <c r="EX242" s="303"/>
      <c r="EY242" s="303"/>
      <c r="EZ242" s="192"/>
      <c r="FA242" s="161">
        <v>32000.0</v>
      </c>
      <c r="FB242" s="303"/>
      <c r="FC242" s="303"/>
      <c r="FD242" s="303"/>
      <c r="FE242" s="192"/>
      <c r="FF242" s="303"/>
      <c r="FG242" s="192"/>
      <c r="FH242" s="192"/>
      <c r="FI242" s="192"/>
      <c r="FJ242" s="192"/>
      <c r="FK242" s="192"/>
      <c r="FL242" s="192"/>
      <c r="FM242" s="192"/>
      <c r="FN242" s="192"/>
      <c r="FO242" s="303"/>
      <c r="FP242" s="303"/>
      <c r="FQ242" s="303"/>
      <c r="FR242" s="303"/>
    </row>
    <row r="243" ht="20.25" customHeight="1">
      <c r="A243" s="324" t="s">
        <v>444</v>
      </c>
      <c r="B243" s="317">
        <v>43754.0</v>
      </c>
      <c r="C243" s="319">
        <v>43760.0</v>
      </c>
      <c r="D243" s="318" t="s">
        <v>57</v>
      </c>
      <c r="E243" s="315">
        <f t="shared" si="103"/>
        <v>23</v>
      </c>
      <c r="F243" s="104">
        <f t="shared" si="96"/>
        <v>10</v>
      </c>
      <c r="G243" s="104" t="str">
        <f t="shared" si="68"/>
        <v>Fan</v>
      </c>
      <c r="H243" s="104" t="str">
        <f t="shared" si="69"/>
        <v>Haji</v>
      </c>
      <c r="I243" s="105" t="s">
        <v>254</v>
      </c>
      <c r="J243" s="106">
        <v>475.0</v>
      </c>
      <c r="K243" s="106">
        <v>51300.0</v>
      </c>
      <c r="L243" s="104"/>
      <c r="M243" s="104"/>
      <c r="N243" s="104"/>
      <c r="O243" s="107">
        <v>7000.0</v>
      </c>
      <c r="P243" s="107">
        <v>1500.0</v>
      </c>
      <c r="Q243" s="107">
        <v>3000.0</v>
      </c>
      <c r="R243" s="108">
        <v>100000.0</v>
      </c>
      <c r="S243" s="110">
        <v>500.0</v>
      </c>
      <c r="T243" s="109"/>
      <c r="U243" s="110">
        <v>500.0</v>
      </c>
      <c r="V243" s="110">
        <v>770.0</v>
      </c>
      <c r="W243" s="110">
        <v>4000.0</v>
      </c>
      <c r="X243" s="109"/>
      <c r="Y243" s="110" t="s">
        <v>1099</v>
      </c>
      <c r="Z243" s="110">
        <v>500.0</v>
      </c>
      <c r="AA243" s="110">
        <v>500.0</v>
      </c>
      <c r="AB243" s="109"/>
      <c r="AC243" s="109"/>
      <c r="AD243" s="109"/>
      <c r="AE243" s="109"/>
      <c r="AF243" s="109"/>
      <c r="AG243" s="109"/>
      <c r="AH243" s="133"/>
      <c r="AI243" s="133"/>
      <c r="AJ243" s="113"/>
      <c r="AK243" s="133"/>
      <c r="AL243" s="133"/>
      <c r="AM243" s="113"/>
      <c r="AN243" s="110" t="s">
        <v>1064</v>
      </c>
      <c r="AO243" s="110">
        <v>500.0</v>
      </c>
      <c r="AP243" s="113"/>
      <c r="AQ243" s="133"/>
      <c r="AR243" s="133"/>
      <c r="AS243" s="113"/>
      <c r="AT243" s="234"/>
      <c r="AU243" s="234"/>
      <c r="AV243" s="234"/>
      <c r="AW243" s="234"/>
      <c r="AX243" s="234"/>
      <c r="AY243" s="188"/>
      <c r="AZ243" s="188"/>
      <c r="BA243" s="188"/>
      <c r="BB243" s="188"/>
      <c r="BC243" s="188"/>
      <c r="BD243" s="188"/>
      <c r="BE243" s="188"/>
      <c r="BF243" s="180"/>
      <c r="BG243" s="181"/>
      <c r="BH243" s="181"/>
      <c r="BI243" s="120">
        <v>18000.0</v>
      </c>
      <c r="BJ243" s="121">
        <f>Q243+R243+T243+V243+W243+Z243+AC243+AE243+AG243+AI243+AL243+AO243+AR243+BI243+U243+S243+T243</f>
        <v>127770</v>
      </c>
      <c r="BK243" s="122">
        <v>30000.0</v>
      </c>
      <c r="BL243" s="240">
        <v>120000.0</v>
      </c>
      <c r="BM243" s="124">
        <f t="shared" si="6"/>
        <v>108000</v>
      </c>
      <c r="BN243" s="125" t="s">
        <v>47</v>
      </c>
      <c r="BO243" s="126">
        <f t="shared" si="46"/>
        <v>150000</v>
      </c>
      <c r="BP243" s="109"/>
      <c r="BQ243" s="127" t="str">
        <f t="shared" si="88"/>
        <v/>
      </c>
      <c r="BR243" s="125"/>
      <c r="BS243" s="126">
        <f t="shared" si="60"/>
        <v>150000</v>
      </c>
      <c r="BT243" s="128">
        <f t="shared" si="79"/>
        <v>29000</v>
      </c>
      <c r="BU243" s="125" t="s">
        <v>47</v>
      </c>
      <c r="BV243" s="129">
        <f t="shared" si="11"/>
        <v>179000</v>
      </c>
      <c r="BW243" s="235"/>
      <c r="BX243" s="282">
        <f t="shared" si="12"/>
        <v>0</v>
      </c>
      <c r="BY243" s="282">
        <f t="shared" si="89"/>
        <v>0</v>
      </c>
      <c r="BZ243" s="282" t="str">
        <f t="shared" si="95"/>
        <v/>
      </c>
      <c r="CA243" s="284" t="str">
        <f t="shared" si="15"/>
        <v/>
      </c>
      <c r="CB243" s="109"/>
      <c r="CC243" s="109"/>
      <c r="CD243" s="109"/>
      <c r="CE243" s="109"/>
      <c r="CF243" s="133">
        <f t="shared" si="39"/>
        <v>179000</v>
      </c>
      <c r="CG243" s="133">
        <f t="shared" si="84"/>
        <v>51230</v>
      </c>
      <c r="CH243" s="119">
        <f t="shared" si="66"/>
        <v>21230</v>
      </c>
      <c r="CI243" s="109"/>
      <c r="CJ243" s="109"/>
      <c r="CK243" s="109"/>
      <c r="CL243" s="183"/>
      <c r="CM243" s="182"/>
      <c r="CN243" s="285">
        <f t="shared" si="19"/>
        <v>137000</v>
      </c>
      <c r="CO243" s="135">
        <f t="shared" si="20"/>
        <v>87070</v>
      </c>
      <c r="CP243" s="286">
        <f t="shared" si="21"/>
        <v>49930</v>
      </c>
      <c r="CQ243" s="137">
        <v>43754.0</v>
      </c>
      <c r="CR243" s="325" t="s">
        <v>260</v>
      </c>
      <c r="CS243" s="325">
        <v>23.0</v>
      </c>
      <c r="CT243" s="301" t="s">
        <v>57</v>
      </c>
      <c r="CU243" s="291" t="s">
        <v>313</v>
      </c>
      <c r="CV243" s="302"/>
      <c r="CW243" s="302"/>
      <c r="CX243" s="302"/>
      <c r="CY243" s="302"/>
      <c r="CZ243" s="302"/>
      <c r="DA243" s="301">
        <v>120000.0</v>
      </c>
      <c r="DB243" s="302"/>
      <c r="DC243" s="301">
        <v>108000.0</v>
      </c>
      <c r="DD243" s="140">
        <v>500.0</v>
      </c>
      <c r="DE243" s="226"/>
      <c r="DF243" s="302"/>
      <c r="DG243" s="302"/>
      <c r="DH243" s="302"/>
      <c r="DI243" s="302"/>
      <c r="DJ243" s="302"/>
      <c r="DK243" s="302"/>
      <c r="DL243" s="302"/>
      <c r="DM243" s="302"/>
      <c r="DN243" s="302"/>
      <c r="DO243" s="141">
        <f t="shared" si="58"/>
        <v>-11500</v>
      </c>
      <c r="DP243" s="330"/>
      <c r="DQ243" s="251"/>
      <c r="DR243" s="228"/>
      <c r="DS243" s="228"/>
      <c r="DT243" s="228"/>
      <c r="DU243" s="228"/>
      <c r="DV243" s="228"/>
      <c r="DW243" s="228"/>
      <c r="DX243" s="228"/>
      <c r="DY243" s="228"/>
      <c r="DZ243" s="228"/>
      <c r="EA243" s="228"/>
      <c r="EB243" s="228"/>
      <c r="EC243" s="228"/>
      <c r="ED243" s="228"/>
      <c r="EE243" s="228"/>
      <c r="EF243" s="228"/>
      <c r="EG243" s="228"/>
      <c r="EH243" s="228"/>
      <c r="EI243" s="228"/>
      <c r="EJ243" s="228"/>
      <c r="EK243" s="228"/>
      <c r="EL243" s="163">
        <v>0.0</v>
      </c>
      <c r="EM243" s="228"/>
      <c r="EN243" s="228"/>
      <c r="EO243" s="257">
        <f t="shared" si="86"/>
        <v>0</v>
      </c>
      <c r="EP243" s="228"/>
      <c r="EQ243" s="309">
        <v>43760.0</v>
      </c>
      <c r="ER243" s="161" t="s">
        <v>848</v>
      </c>
      <c r="ES243" s="161">
        <v>10.0</v>
      </c>
      <c r="ET243" s="161" t="s">
        <v>265</v>
      </c>
      <c r="EU243" s="161" t="s">
        <v>1003</v>
      </c>
      <c r="EV243" s="303"/>
      <c r="EW243" s="303"/>
      <c r="EX243" s="303"/>
      <c r="EY243" s="303"/>
      <c r="EZ243" s="192"/>
      <c r="FA243" s="161">
        <v>29000.0</v>
      </c>
      <c r="FB243" s="303"/>
      <c r="FC243" s="303"/>
      <c r="FD243" s="303"/>
      <c r="FE243" s="192"/>
      <c r="FF243" s="303"/>
      <c r="FG243" s="192"/>
      <c r="FH243" s="192"/>
      <c r="FI243" s="192"/>
      <c r="FJ243" s="192"/>
      <c r="FK243" s="192"/>
      <c r="FL243" s="192"/>
      <c r="FM243" s="192"/>
      <c r="FN243" s="192"/>
      <c r="FO243" s="303"/>
      <c r="FP243" s="303"/>
      <c r="FQ243" s="303"/>
      <c r="FR243" s="303"/>
    </row>
    <row r="244" ht="20.25" customHeight="1">
      <c r="A244" s="324" t="s">
        <v>24</v>
      </c>
      <c r="B244" s="317">
        <v>43754.0</v>
      </c>
      <c r="C244" s="319">
        <v>43761.0</v>
      </c>
      <c r="D244" s="318" t="s">
        <v>57</v>
      </c>
      <c r="E244" s="315">
        <f t="shared" si="103"/>
        <v>20</v>
      </c>
      <c r="F244" s="104">
        <f t="shared" si="96"/>
        <v>15</v>
      </c>
      <c r="G244" s="104" t="str">
        <f t="shared" si="68"/>
        <v>Crockery</v>
      </c>
      <c r="H244" s="104" t="str">
        <f t="shared" si="69"/>
        <v>Hyderi Goods</v>
      </c>
      <c r="I244" s="105" t="s">
        <v>254</v>
      </c>
      <c r="J244" s="106">
        <v>559.0</v>
      </c>
      <c r="K244" s="106">
        <v>60372.0</v>
      </c>
      <c r="L244" s="19" t="s">
        <v>1078</v>
      </c>
      <c r="M244" s="19">
        <v>50.0</v>
      </c>
      <c r="N244" s="19">
        <v>6560.0</v>
      </c>
      <c r="O244" s="107">
        <v>7000.0</v>
      </c>
      <c r="P244" s="107">
        <v>1500.0</v>
      </c>
      <c r="Q244" s="107">
        <v>3000.0</v>
      </c>
      <c r="R244" s="108">
        <v>40000.0</v>
      </c>
      <c r="S244" s="109"/>
      <c r="T244" s="109"/>
      <c r="U244" s="110">
        <v>300.0</v>
      </c>
      <c r="V244" s="110">
        <v>1800.0</v>
      </c>
      <c r="W244" s="110">
        <v>2100.0</v>
      </c>
      <c r="X244" s="109"/>
      <c r="Y244" s="110" t="s">
        <v>342</v>
      </c>
      <c r="Z244" s="110">
        <v>500.0</v>
      </c>
      <c r="AA244" s="110">
        <v>500.0</v>
      </c>
      <c r="AB244" s="110" t="s">
        <v>1100</v>
      </c>
      <c r="AC244" s="110">
        <v>60500.0</v>
      </c>
      <c r="AD244" s="110" t="s">
        <v>1018</v>
      </c>
      <c r="AE244" s="110">
        <v>500.0</v>
      </c>
      <c r="AF244" s="109"/>
      <c r="AG244" s="109"/>
      <c r="AH244" s="133"/>
      <c r="AI244" s="133"/>
      <c r="AJ244" s="113"/>
      <c r="AK244" s="133"/>
      <c r="AL244" s="133"/>
      <c r="AM244" s="113"/>
      <c r="AN244" s="109"/>
      <c r="AO244" s="109"/>
      <c r="AP244" s="113"/>
      <c r="AQ244" s="133"/>
      <c r="AR244" s="133"/>
      <c r="AS244" s="113"/>
      <c r="AT244" s="234"/>
      <c r="AU244" s="234"/>
      <c r="AV244" s="234"/>
      <c r="AW244" s="234"/>
      <c r="AX244" s="234"/>
      <c r="AY244" s="188"/>
      <c r="AZ244" s="188"/>
      <c r="BA244" s="188"/>
      <c r="BB244" s="188"/>
      <c r="BC244" s="188"/>
      <c r="BD244" s="188"/>
      <c r="BE244" s="188"/>
      <c r="BF244" s="180"/>
      <c r="BG244" s="181"/>
      <c r="BH244" s="181"/>
      <c r="BI244" s="120">
        <v>19500.0</v>
      </c>
      <c r="BJ244" s="121">
        <f>Q244+R244+T244+V244+W244+Z244+AC244+AE244+AG244+AI244+AL244+AO244+AR244+BI244+X244+U244+S244</f>
        <v>128200</v>
      </c>
      <c r="BK244" s="122">
        <v>30000.0</v>
      </c>
      <c r="BL244" s="240">
        <v>120000.0</v>
      </c>
      <c r="BM244" s="124">
        <f t="shared" si="6"/>
        <v>105000</v>
      </c>
      <c r="BN244" s="125" t="s">
        <v>47</v>
      </c>
      <c r="BO244" s="126">
        <f t="shared" si="46"/>
        <v>150000</v>
      </c>
      <c r="BP244" s="109"/>
      <c r="BQ244" s="127" t="str">
        <f t="shared" si="88"/>
        <v/>
      </c>
      <c r="BR244" s="125"/>
      <c r="BS244" s="126">
        <f t="shared" si="60"/>
        <v>150000</v>
      </c>
      <c r="BT244" s="128">
        <f t="shared" si="79"/>
        <v>33000</v>
      </c>
      <c r="BU244" s="125" t="s">
        <v>47</v>
      </c>
      <c r="BV244" s="129">
        <f t="shared" si="11"/>
        <v>183000</v>
      </c>
      <c r="BW244" s="235"/>
      <c r="BX244" s="282">
        <f t="shared" si="12"/>
        <v>0</v>
      </c>
      <c r="BY244" s="282">
        <f t="shared" si="89"/>
        <v>0</v>
      </c>
      <c r="BZ244" s="282" t="str">
        <f t="shared" si="95"/>
        <v/>
      </c>
      <c r="CA244" s="284" t="str">
        <f t="shared" si="15"/>
        <v/>
      </c>
      <c r="CB244" s="109"/>
      <c r="CC244" s="109"/>
      <c r="CD244" s="109"/>
      <c r="CE244" s="109"/>
      <c r="CF244" s="133">
        <f t="shared" si="39"/>
        <v>183000</v>
      </c>
      <c r="CG244" s="133">
        <f t="shared" si="84"/>
        <v>54800</v>
      </c>
      <c r="CH244" s="119">
        <f t="shared" si="66"/>
        <v>24800</v>
      </c>
      <c r="CI244" s="109"/>
      <c r="CJ244" s="109"/>
      <c r="CK244" s="109"/>
      <c r="CL244" s="183"/>
      <c r="CM244" s="182"/>
      <c r="CN244" s="285">
        <f t="shared" si="19"/>
        <v>138000</v>
      </c>
      <c r="CO244" s="135">
        <f t="shared" si="20"/>
        <v>102832</v>
      </c>
      <c r="CP244" s="286">
        <f t="shared" si="21"/>
        <v>35168</v>
      </c>
      <c r="CQ244" s="137">
        <v>43754.0</v>
      </c>
      <c r="CR244" s="325" t="s">
        <v>260</v>
      </c>
      <c r="CS244" s="325">
        <v>20.0</v>
      </c>
      <c r="CT244" s="301" t="s">
        <v>57</v>
      </c>
      <c r="CU244" s="291" t="s">
        <v>313</v>
      </c>
      <c r="CV244" s="302"/>
      <c r="CW244" s="302"/>
      <c r="CX244" s="302"/>
      <c r="CY244" s="302"/>
      <c r="CZ244" s="302"/>
      <c r="DA244" s="301">
        <v>120000.0</v>
      </c>
      <c r="DB244" s="302"/>
      <c r="DC244" s="301">
        <v>105000.0</v>
      </c>
      <c r="DD244" s="140">
        <v>500.0</v>
      </c>
      <c r="DE244" s="226"/>
      <c r="DF244" s="302"/>
      <c r="DG244" s="302"/>
      <c r="DH244" s="302"/>
      <c r="DI244" s="302"/>
      <c r="DJ244" s="302"/>
      <c r="DK244" s="302"/>
      <c r="DL244" s="302"/>
      <c r="DM244" s="302"/>
      <c r="DN244" s="302"/>
      <c r="DO244" s="141">
        <f t="shared" si="58"/>
        <v>-14500</v>
      </c>
      <c r="DP244" s="330"/>
      <c r="DQ244" s="251"/>
      <c r="DR244" s="228"/>
      <c r="DS244" s="228"/>
      <c r="DT244" s="228"/>
      <c r="DU244" s="228"/>
      <c r="DV244" s="228"/>
      <c r="DW244" s="228"/>
      <c r="DX244" s="228"/>
      <c r="DY244" s="228"/>
      <c r="DZ244" s="228"/>
      <c r="EA244" s="228"/>
      <c r="EB244" s="228"/>
      <c r="EC244" s="228"/>
      <c r="ED244" s="228"/>
      <c r="EE244" s="228"/>
      <c r="EF244" s="228"/>
      <c r="EG244" s="228"/>
      <c r="EH244" s="228"/>
      <c r="EI244" s="228"/>
      <c r="EJ244" s="228"/>
      <c r="EK244" s="228"/>
      <c r="EL244" s="163">
        <v>0.0</v>
      </c>
      <c r="EM244" s="228"/>
      <c r="EN244" s="228"/>
      <c r="EO244" s="257">
        <f t="shared" si="86"/>
        <v>0</v>
      </c>
      <c r="EP244" s="228"/>
      <c r="EQ244" s="309">
        <v>43761.0</v>
      </c>
      <c r="ER244" s="161" t="s">
        <v>271</v>
      </c>
      <c r="ES244" s="161">
        <v>15.0</v>
      </c>
      <c r="ET244" s="161" t="s">
        <v>265</v>
      </c>
      <c r="EU244" s="161" t="s">
        <v>1101</v>
      </c>
      <c r="EV244" s="313">
        <v>33000.0</v>
      </c>
      <c r="EW244" s="303"/>
      <c r="EX244" s="303"/>
      <c r="EY244" s="303"/>
      <c r="EZ244" s="161">
        <v>33000.0</v>
      </c>
      <c r="FA244" s="161">
        <v>33000.0</v>
      </c>
      <c r="FB244" s="303"/>
      <c r="FC244" s="303"/>
      <c r="FD244" s="303"/>
      <c r="FE244" s="192"/>
      <c r="FF244" s="303"/>
      <c r="FG244" s="192"/>
      <c r="FH244" s="192"/>
      <c r="FI244" s="192"/>
      <c r="FJ244" s="192"/>
      <c r="FK244" s="192"/>
      <c r="FL244" s="192"/>
      <c r="FM244" s="192"/>
      <c r="FN244" s="192"/>
      <c r="FO244" s="303"/>
      <c r="FP244" s="303"/>
      <c r="FQ244" s="303"/>
      <c r="FR244" s="303"/>
    </row>
    <row r="245" ht="20.25" customHeight="1">
      <c r="A245" s="324" t="s">
        <v>18</v>
      </c>
      <c r="B245" s="317">
        <v>43754.0</v>
      </c>
      <c r="C245" s="319">
        <v>43762.0</v>
      </c>
      <c r="D245" s="318" t="s">
        <v>68</v>
      </c>
      <c r="E245" s="315">
        <f t="shared" si="103"/>
        <v>23</v>
      </c>
      <c r="F245" s="104">
        <f t="shared" si="96"/>
        <v>12</v>
      </c>
      <c r="G245" s="104" t="str">
        <f t="shared" si="68"/>
        <v>Cloth Seal</v>
      </c>
      <c r="H245" s="104" t="str">
        <f t="shared" si="69"/>
        <v>Anees</v>
      </c>
      <c r="I245" s="105" t="s">
        <v>380</v>
      </c>
      <c r="J245" s="106">
        <v>657.0</v>
      </c>
      <c r="K245" s="106">
        <v>74898.0</v>
      </c>
      <c r="L245" s="19" t="s">
        <v>1078</v>
      </c>
      <c r="M245" s="19">
        <v>50.0</v>
      </c>
      <c r="N245" s="19">
        <v>6560.0</v>
      </c>
      <c r="O245" s="107">
        <v>7000.0</v>
      </c>
      <c r="P245" s="107">
        <v>1500.0</v>
      </c>
      <c r="Q245" s="107">
        <v>3000.0</v>
      </c>
      <c r="R245" s="241"/>
      <c r="S245" s="109"/>
      <c r="T245" s="109"/>
      <c r="U245" s="110">
        <v>1750.0</v>
      </c>
      <c r="V245" s="109"/>
      <c r="W245" s="110">
        <v>1500.0</v>
      </c>
      <c r="X245" s="109"/>
      <c r="Y245" s="109"/>
      <c r="Z245" s="109"/>
      <c r="AA245" s="109"/>
      <c r="AB245" s="109"/>
      <c r="AC245" s="109"/>
      <c r="AD245" s="110" t="s">
        <v>1102</v>
      </c>
      <c r="AE245" s="110">
        <v>3000.0</v>
      </c>
      <c r="AF245" s="110" t="s">
        <v>1103</v>
      </c>
      <c r="AG245" s="110">
        <v>950.0</v>
      </c>
      <c r="AH245" s="197" t="s">
        <v>1104</v>
      </c>
      <c r="AI245" s="197">
        <v>40000.0</v>
      </c>
      <c r="AJ245" s="113"/>
      <c r="AK245" s="133"/>
      <c r="AL245" s="133"/>
      <c r="AM245" s="113"/>
      <c r="AN245" s="110" t="s">
        <v>1105</v>
      </c>
      <c r="AO245" s="110">
        <v>800.0</v>
      </c>
      <c r="AP245" s="113"/>
      <c r="AQ245" s="133"/>
      <c r="AR245" s="133"/>
      <c r="AS245" s="113"/>
      <c r="AT245" s="234"/>
      <c r="AU245" s="234"/>
      <c r="AV245" s="234"/>
      <c r="AW245" s="234"/>
      <c r="AX245" s="234"/>
      <c r="AY245" s="188"/>
      <c r="AZ245" s="188"/>
      <c r="BA245" s="188"/>
      <c r="BB245" s="188"/>
      <c r="BC245" s="188"/>
      <c r="BD245" s="188"/>
      <c r="BE245" s="188"/>
      <c r="BF245" s="180"/>
      <c r="BG245" s="181"/>
      <c r="BH245" s="181"/>
      <c r="BI245" s="120">
        <v>19000.0</v>
      </c>
      <c r="BJ245" s="121">
        <f>Q245+R245+T245+V245+W245+Z245+AC245+AE245+AG245+AI245+AL245+AO245+AR245+BI245+U245+S245</f>
        <v>70000</v>
      </c>
      <c r="BK245" s="122">
        <v>30000.0</v>
      </c>
      <c r="BL245" s="235"/>
      <c r="BM245" s="124">
        <f t="shared" si="6"/>
        <v>115000</v>
      </c>
      <c r="BN245" s="125" t="s">
        <v>59</v>
      </c>
      <c r="BO245" s="126">
        <f t="shared" si="46"/>
        <v>30000</v>
      </c>
      <c r="BP245" s="109"/>
      <c r="BQ245" s="127" t="str">
        <f t="shared" si="88"/>
        <v/>
      </c>
      <c r="BR245" s="125"/>
      <c r="BS245" s="126">
        <f t="shared" si="60"/>
        <v>30000</v>
      </c>
      <c r="BT245" s="128">
        <f t="shared" si="79"/>
        <v>24000</v>
      </c>
      <c r="BU245" s="125" t="s">
        <v>59</v>
      </c>
      <c r="BV245" s="129">
        <f t="shared" si="11"/>
        <v>30000</v>
      </c>
      <c r="BW245" s="240">
        <v>50000.0</v>
      </c>
      <c r="BX245" s="282">
        <f t="shared" si="12"/>
        <v>0</v>
      </c>
      <c r="BY245" s="282">
        <f t="shared" si="89"/>
        <v>0</v>
      </c>
      <c r="BZ245" s="282" t="str">
        <f t="shared" si="95"/>
        <v/>
      </c>
      <c r="CA245" s="284" t="str">
        <f t="shared" si="15"/>
        <v/>
      </c>
      <c r="CB245" s="109"/>
      <c r="CC245" s="109"/>
      <c r="CD245" s="109"/>
      <c r="CE245" s="109"/>
      <c r="CF245" s="133">
        <f t="shared" si="39"/>
        <v>80000</v>
      </c>
      <c r="CG245" s="133">
        <f t="shared" si="84"/>
        <v>10000</v>
      </c>
      <c r="CH245" s="119">
        <f t="shared" si="66"/>
        <v>-20000</v>
      </c>
      <c r="CI245" s="109"/>
      <c r="CJ245" s="109"/>
      <c r="CK245" s="109"/>
      <c r="CL245" s="183"/>
      <c r="CM245" s="182"/>
      <c r="CN245" s="285">
        <f t="shared" si="19"/>
        <v>139000</v>
      </c>
      <c r="CO245" s="135">
        <f t="shared" si="20"/>
        <v>158208</v>
      </c>
      <c r="CP245" s="286">
        <f t="shared" si="21"/>
        <v>-19208</v>
      </c>
      <c r="CQ245" s="350">
        <v>43754.0</v>
      </c>
      <c r="CR245" s="325" t="s">
        <v>260</v>
      </c>
      <c r="CS245" s="325">
        <v>23.0</v>
      </c>
      <c r="CT245" s="301" t="s">
        <v>91</v>
      </c>
      <c r="CU245" s="291" t="s">
        <v>291</v>
      </c>
      <c r="CV245" s="302"/>
      <c r="CW245" s="302"/>
      <c r="CX245" s="302"/>
      <c r="CY245" s="302"/>
      <c r="CZ245" s="302"/>
      <c r="DA245" s="301">
        <v>110000.0</v>
      </c>
      <c r="DB245" s="302"/>
      <c r="DC245" s="301">
        <v>115000.0</v>
      </c>
      <c r="DD245" s="226"/>
      <c r="DE245" s="226"/>
      <c r="DF245" s="302"/>
      <c r="DG245" s="302"/>
      <c r="DH245" s="302"/>
      <c r="DI245" s="302"/>
      <c r="DJ245" s="302"/>
      <c r="DK245" s="302"/>
      <c r="DL245" s="302"/>
      <c r="DM245" s="302"/>
      <c r="DN245" s="302"/>
      <c r="DO245" s="141">
        <f t="shared" si="58"/>
        <v>5000</v>
      </c>
      <c r="DP245" s="330"/>
      <c r="DQ245" s="238"/>
      <c r="DR245" s="228"/>
      <c r="DS245" s="228"/>
      <c r="DT245" s="228"/>
      <c r="DU245" s="228"/>
      <c r="DV245" s="228"/>
      <c r="DW245" s="228"/>
      <c r="DX245" s="228"/>
      <c r="DY245" s="228"/>
      <c r="DZ245" s="228"/>
      <c r="EA245" s="228"/>
      <c r="EB245" s="228"/>
      <c r="EC245" s="228"/>
      <c r="ED245" s="228"/>
      <c r="EE245" s="228"/>
      <c r="EF245" s="228"/>
      <c r="EG245" s="228"/>
      <c r="EH245" s="228"/>
      <c r="EI245" s="228"/>
      <c r="EJ245" s="228"/>
      <c r="EK245" s="228"/>
      <c r="EL245" s="163">
        <v>0.0</v>
      </c>
      <c r="EM245" s="228"/>
      <c r="EN245" s="228"/>
      <c r="EO245" s="257">
        <f t="shared" si="86"/>
        <v>0</v>
      </c>
      <c r="EP245" s="228"/>
      <c r="EQ245" s="309">
        <v>43762.0</v>
      </c>
      <c r="ER245" s="161" t="s">
        <v>337</v>
      </c>
      <c r="ES245" s="161">
        <v>12.0</v>
      </c>
      <c r="ET245" s="161" t="s">
        <v>265</v>
      </c>
      <c r="EU245" s="161" t="s">
        <v>944</v>
      </c>
      <c r="EV245" s="303"/>
      <c r="EW245" s="303"/>
      <c r="EX245" s="303"/>
      <c r="EY245" s="303"/>
      <c r="EZ245" s="192"/>
      <c r="FA245" s="161">
        <v>24000.0</v>
      </c>
      <c r="FB245" s="303"/>
      <c r="FC245" s="303"/>
      <c r="FD245" s="303"/>
      <c r="FE245" s="192"/>
      <c r="FF245" s="303"/>
      <c r="FG245" s="192"/>
      <c r="FH245" s="192"/>
      <c r="FI245" s="192"/>
      <c r="FJ245" s="192"/>
      <c r="FK245" s="192"/>
      <c r="FL245" s="192"/>
      <c r="FM245" s="192"/>
      <c r="FN245" s="192"/>
      <c r="FO245" s="303"/>
      <c r="FP245" s="303"/>
      <c r="FQ245" s="303"/>
      <c r="FR245" s="303"/>
    </row>
    <row r="246" ht="20.25" customHeight="1">
      <c r="A246" s="324" t="s">
        <v>23</v>
      </c>
      <c r="B246" s="317">
        <v>43754.0</v>
      </c>
      <c r="C246" s="319">
        <v>43761.0</v>
      </c>
      <c r="D246" s="318" t="s">
        <v>68</v>
      </c>
      <c r="E246" s="315">
        <f t="shared" si="103"/>
        <v>20.2</v>
      </c>
      <c r="F246" s="104">
        <f t="shared" si="96"/>
        <v>9</v>
      </c>
      <c r="G246" s="104" t="str">
        <f t="shared" si="68"/>
        <v>Hozeri Seal</v>
      </c>
      <c r="H246" s="104" t="str">
        <f t="shared" si="69"/>
        <v>Super Mianwali</v>
      </c>
      <c r="I246" s="105" t="s">
        <v>254</v>
      </c>
      <c r="J246" s="106">
        <v>523.0</v>
      </c>
      <c r="K246" s="106">
        <v>56484.0</v>
      </c>
      <c r="L246" s="19" t="s">
        <v>1078</v>
      </c>
      <c r="M246" s="19">
        <v>50.0</v>
      </c>
      <c r="N246" s="19">
        <v>6560.0</v>
      </c>
      <c r="O246" s="107">
        <v>7000.0</v>
      </c>
      <c r="P246" s="107">
        <v>1500.0</v>
      </c>
      <c r="Q246" s="107">
        <v>3000.0</v>
      </c>
      <c r="R246" s="241"/>
      <c r="S246" s="109"/>
      <c r="T246" s="110">
        <v>150.0</v>
      </c>
      <c r="U246" s="110">
        <v>1200.0</v>
      </c>
      <c r="V246" s="109"/>
      <c r="W246" s="110">
        <v>4000.0</v>
      </c>
      <c r="X246" s="110">
        <v>500.0</v>
      </c>
      <c r="Y246" s="110" t="s">
        <v>1106</v>
      </c>
      <c r="Z246" s="110">
        <v>1000.0</v>
      </c>
      <c r="AA246" s="110">
        <v>500.0</v>
      </c>
      <c r="AB246" s="110" t="s">
        <v>1107</v>
      </c>
      <c r="AC246" s="110">
        <v>6700.0</v>
      </c>
      <c r="AD246" s="109"/>
      <c r="AE246" s="109"/>
      <c r="AF246" s="109"/>
      <c r="AG246" s="109"/>
      <c r="AH246" s="197" t="s">
        <v>1108</v>
      </c>
      <c r="AI246" s="197">
        <v>14000.0</v>
      </c>
      <c r="AJ246" s="113"/>
      <c r="AK246" s="197" t="s">
        <v>1109</v>
      </c>
      <c r="AL246" s="197">
        <v>2000.0</v>
      </c>
      <c r="AM246" s="113"/>
      <c r="AN246" s="109"/>
      <c r="AO246" s="109"/>
      <c r="AP246" s="113"/>
      <c r="AQ246" s="133"/>
      <c r="AR246" s="133"/>
      <c r="AS246" s="113"/>
      <c r="AT246" s="234"/>
      <c r="AU246" s="234"/>
      <c r="AV246" s="234"/>
      <c r="AW246" s="234"/>
      <c r="AX246" s="234"/>
      <c r="AY246" s="188"/>
      <c r="AZ246" s="188"/>
      <c r="BA246" s="188"/>
      <c r="BB246" s="188"/>
      <c r="BC246" s="188"/>
      <c r="BD246" s="188"/>
      <c r="BE246" s="188"/>
      <c r="BF246" s="180"/>
      <c r="BG246" s="181"/>
      <c r="BH246" s="288"/>
      <c r="BI246" s="120">
        <v>19500.0</v>
      </c>
      <c r="BJ246" s="121">
        <f t="shared" ref="BJ246:BJ247" si="104">Q246+R246+T246+V246+W246+Z246+AC246+AE246+AG246+AI246+AL246+AO246+AR246+BI246+U246+S246+X246</f>
        <v>52050</v>
      </c>
      <c r="BK246" s="122">
        <v>40000.0</v>
      </c>
      <c r="BL246" s="235"/>
      <c r="BM246" s="124">
        <f t="shared" si="6"/>
        <v>102850</v>
      </c>
      <c r="BN246" s="125" t="s">
        <v>59</v>
      </c>
      <c r="BO246" s="126">
        <f t="shared" si="46"/>
        <v>40000</v>
      </c>
      <c r="BP246" s="110">
        <v>11000.0</v>
      </c>
      <c r="BQ246" s="127">
        <f t="shared" si="88"/>
        <v>8000</v>
      </c>
      <c r="BR246" s="125" t="s">
        <v>47</v>
      </c>
      <c r="BS246" s="126">
        <f t="shared" si="60"/>
        <v>51000</v>
      </c>
      <c r="BT246" s="128">
        <f t="shared" si="79"/>
        <v>25500</v>
      </c>
      <c r="BU246" s="125" t="s">
        <v>59</v>
      </c>
      <c r="BV246" s="129">
        <f t="shared" si="11"/>
        <v>51000</v>
      </c>
      <c r="BW246" s="240">
        <v>30000.0</v>
      </c>
      <c r="BX246" s="282">
        <f t="shared" si="12"/>
        <v>0</v>
      </c>
      <c r="BY246" s="282">
        <f t="shared" si="89"/>
        <v>3000</v>
      </c>
      <c r="BZ246" s="283" t="s">
        <v>688</v>
      </c>
      <c r="CA246" s="284" t="str">
        <f t="shared" si="15"/>
        <v/>
      </c>
      <c r="CB246" s="109"/>
      <c r="CC246" s="109"/>
      <c r="CD246" s="109"/>
      <c r="CE246" s="109"/>
      <c r="CF246" s="133">
        <f t="shared" si="39"/>
        <v>81000</v>
      </c>
      <c r="CG246" s="133">
        <f t="shared" si="84"/>
        <v>28950</v>
      </c>
      <c r="CH246" s="119">
        <f t="shared" si="66"/>
        <v>-1050</v>
      </c>
      <c r="CI246" s="109"/>
      <c r="CJ246" s="109"/>
      <c r="CK246" s="109"/>
      <c r="CL246" s="183"/>
      <c r="CM246" s="182"/>
      <c r="CN246" s="285">
        <f t="shared" si="19"/>
        <v>139350</v>
      </c>
      <c r="CO246" s="135">
        <f t="shared" si="20"/>
        <v>115194</v>
      </c>
      <c r="CP246" s="286">
        <f t="shared" si="21"/>
        <v>24156</v>
      </c>
      <c r="CQ246" s="350">
        <v>43755.0</v>
      </c>
      <c r="CR246" s="325" t="s">
        <v>280</v>
      </c>
      <c r="CS246" s="325">
        <v>18.7</v>
      </c>
      <c r="CT246" s="302"/>
      <c r="CU246" s="291" t="s">
        <v>1085</v>
      </c>
      <c r="CV246" s="302"/>
      <c r="CW246" s="302"/>
      <c r="CX246" s="302"/>
      <c r="CY246" s="302"/>
      <c r="CZ246" s="302"/>
      <c r="DA246" s="302"/>
      <c r="DB246" s="302"/>
      <c r="DC246" s="301">
        <v>102850.0</v>
      </c>
      <c r="DD246" s="226"/>
      <c r="DE246" s="226"/>
      <c r="DF246" s="302"/>
      <c r="DG246" s="302"/>
      <c r="DH246" s="302"/>
      <c r="DI246" s="302"/>
      <c r="DJ246" s="301">
        <v>2000.0</v>
      </c>
      <c r="DK246" s="302"/>
      <c r="DL246" s="302"/>
      <c r="DM246" s="302"/>
      <c r="DN246" s="302"/>
      <c r="DO246" s="141">
        <f t="shared" si="58"/>
        <v>104850</v>
      </c>
      <c r="DP246" s="330"/>
      <c r="DQ246" s="251">
        <v>43755.0</v>
      </c>
      <c r="DR246" s="163">
        <v>1.0</v>
      </c>
      <c r="DS246" s="163">
        <v>1.5</v>
      </c>
      <c r="DT246" s="163" t="s">
        <v>283</v>
      </c>
      <c r="DU246" s="163" t="s">
        <v>1110</v>
      </c>
      <c r="DV246" s="163"/>
      <c r="DW246" s="228"/>
      <c r="DX246" s="228"/>
      <c r="DY246" s="228"/>
      <c r="DZ246" s="163"/>
      <c r="EA246" s="228"/>
      <c r="EB246" s="163">
        <v>8000.0</v>
      </c>
      <c r="EC246" s="163">
        <v>3000.0</v>
      </c>
      <c r="ED246" s="163"/>
      <c r="EE246" s="228"/>
      <c r="EF246" s="228"/>
      <c r="EG246" s="228"/>
      <c r="EH246" s="228"/>
      <c r="EI246" s="228"/>
      <c r="EJ246" s="228"/>
      <c r="EK246" s="228"/>
      <c r="EL246" s="163">
        <v>0.0</v>
      </c>
      <c r="EM246" s="228"/>
      <c r="EN246" s="228"/>
      <c r="EO246" s="257">
        <f t="shared" si="86"/>
        <v>11000</v>
      </c>
      <c r="EP246" s="228"/>
      <c r="EQ246" s="309">
        <v>43761.0</v>
      </c>
      <c r="ER246" s="161" t="s">
        <v>782</v>
      </c>
      <c r="ES246" s="161">
        <v>9.0</v>
      </c>
      <c r="ET246" s="161" t="s">
        <v>265</v>
      </c>
      <c r="EU246" s="161" t="s">
        <v>1042</v>
      </c>
      <c r="EV246" s="303"/>
      <c r="EW246" s="303"/>
      <c r="EX246" s="303"/>
      <c r="EY246" s="303"/>
      <c r="EZ246" s="192"/>
      <c r="FA246" s="161">
        <v>25500.0</v>
      </c>
      <c r="FB246" s="303"/>
      <c r="FC246" s="303"/>
      <c r="FD246" s="303"/>
      <c r="FE246" s="192"/>
      <c r="FF246" s="303"/>
      <c r="FG246" s="192"/>
      <c r="FH246" s="192"/>
      <c r="FI246" s="192"/>
      <c r="FJ246" s="192"/>
      <c r="FK246" s="192"/>
      <c r="FL246" s="192"/>
      <c r="FM246" s="192"/>
      <c r="FN246" s="192"/>
      <c r="FO246" s="303"/>
      <c r="FP246" s="303"/>
      <c r="FQ246" s="303"/>
      <c r="FR246" s="303"/>
    </row>
    <row r="247" ht="20.25" customHeight="1">
      <c r="A247" s="324" t="s">
        <v>42</v>
      </c>
      <c r="B247" s="317">
        <v>43754.0</v>
      </c>
      <c r="C247" s="319">
        <v>43761.0</v>
      </c>
      <c r="D247" s="318" t="s">
        <v>68</v>
      </c>
      <c r="E247" s="315">
        <f t="shared" si="103"/>
        <v>21.18</v>
      </c>
      <c r="F247" s="104">
        <f t="shared" si="96"/>
        <v>13</v>
      </c>
      <c r="G247" s="104" t="str">
        <f t="shared" si="68"/>
        <v>Cloth Sell</v>
      </c>
      <c r="H247" s="104" t="str">
        <f t="shared" si="69"/>
        <v>Asif</v>
      </c>
      <c r="I247" s="105" t="s">
        <v>380</v>
      </c>
      <c r="J247" s="106">
        <v>552.0</v>
      </c>
      <c r="K247" s="106">
        <v>62928.0</v>
      </c>
      <c r="L247" s="19" t="s">
        <v>1078</v>
      </c>
      <c r="M247" s="19">
        <v>50.0</v>
      </c>
      <c r="N247" s="19">
        <v>6560.0</v>
      </c>
      <c r="O247" s="107">
        <v>7000.0</v>
      </c>
      <c r="P247" s="107">
        <v>1500.0</v>
      </c>
      <c r="Q247" s="107">
        <v>3000.0</v>
      </c>
      <c r="R247" s="241"/>
      <c r="S247" s="109"/>
      <c r="T247" s="109"/>
      <c r="U247" s="110">
        <v>1200.0</v>
      </c>
      <c r="V247" s="110">
        <v>1400.0</v>
      </c>
      <c r="W247" s="110">
        <v>900.0</v>
      </c>
      <c r="X247" s="110">
        <v>500.0</v>
      </c>
      <c r="Y247" s="110" t="s">
        <v>674</v>
      </c>
      <c r="Z247" s="110">
        <v>500.0</v>
      </c>
      <c r="AA247" s="110">
        <v>500.0</v>
      </c>
      <c r="AB247" s="110" t="s">
        <v>1111</v>
      </c>
      <c r="AC247" s="110">
        <v>10000.0</v>
      </c>
      <c r="AD247" s="110" t="s">
        <v>323</v>
      </c>
      <c r="AE247" s="110">
        <v>500.0</v>
      </c>
      <c r="AF247" s="110" t="s">
        <v>1112</v>
      </c>
      <c r="AG247" s="110">
        <v>1550.0</v>
      </c>
      <c r="AH247" s="133"/>
      <c r="AI247" s="133"/>
      <c r="AJ247" s="113"/>
      <c r="AK247" s="133"/>
      <c r="AL247" s="133"/>
      <c r="AM247" s="113"/>
      <c r="AN247" s="109"/>
      <c r="AO247" s="109"/>
      <c r="AP247" s="113"/>
      <c r="AQ247" s="133"/>
      <c r="AR247" s="133"/>
      <c r="AS247" s="113"/>
      <c r="AT247" s="234"/>
      <c r="AU247" s="234"/>
      <c r="AV247" s="234"/>
      <c r="AW247" s="234"/>
      <c r="AX247" s="234"/>
      <c r="AY247" s="188"/>
      <c r="AZ247" s="188"/>
      <c r="BA247" s="188"/>
      <c r="BB247" s="188"/>
      <c r="BC247" s="188"/>
      <c r="BD247" s="188"/>
      <c r="BE247" s="188"/>
      <c r="BF247" s="180"/>
      <c r="BG247" s="181"/>
      <c r="BH247" s="181"/>
      <c r="BI247" s="120">
        <v>19000.0</v>
      </c>
      <c r="BJ247" s="121">
        <f t="shared" si="104"/>
        <v>38550</v>
      </c>
      <c r="BK247" s="122">
        <v>40000.0</v>
      </c>
      <c r="BL247" s="235"/>
      <c r="BM247" s="124">
        <f t="shared" si="6"/>
        <v>108240</v>
      </c>
      <c r="BN247" s="125" t="s">
        <v>59</v>
      </c>
      <c r="BO247" s="126">
        <f t="shared" si="46"/>
        <v>40000</v>
      </c>
      <c r="BP247" s="110">
        <v>14700.0</v>
      </c>
      <c r="BQ247" s="127">
        <f t="shared" si="88"/>
        <v>9000</v>
      </c>
      <c r="BR247" s="125" t="s">
        <v>47</v>
      </c>
      <c r="BS247" s="126">
        <f t="shared" si="60"/>
        <v>54700</v>
      </c>
      <c r="BT247" s="128">
        <f t="shared" si="79"/>
        <v>26500</v>
      </c>
      <c r="BU247" s="125" t="s">
        <v>59</v>
      </c>
      <c r="BV247" s="129">
        <f t="shared" si="11"/>
        <v>54700</v>
      </c>
      <c r="BW247" s="240">
        <v>10000.0</v>
      </c>
      <c r="BX247" s="282">
        <f t="shared" si="12"/>
        <v>0</v>
      </c>
      <c r="BY247" s="282">
        <f t="shared" si="89"/>
        <v>3000</v>
      </c>
      <c r="BZ247" s="282" t="str">
        <f t="shared" ref="BZ247:BZ259" si="105">FK247</f>
        <v/>
      </c>
      <c r="CA247" s="284" t="str">
        <f t="shared" si="15"/>
        <v/>
      </c>
      <c r="CB247" s="109"/>
      <c r="CC247" s="109"/>
      <c r="CD247" s="109"/>
      <c r="CE247" s="109"/>
      <c r="CF247" s="133">
        <f t="shared" si="39"/>
        <v>64700</v>
      </c>
      <c r="CG247" s="133">
        <f t="shared" si="84"/>
        <v>26150</v>
      </c>
      <c r="CH247" s="119">
        <f t="shared" si="66"/>
        <v>-3850</v>
      </c>
      <c r="CI247" s="109"/>
      <c r="CJ247" s="109"/>
      <c r="CK247" s="109"/>
      <c r="CL247" s="183"/>
      <c r="CM247" s="182"/>
      <c r="CN247" s="285">
        <f t="shared" si="19"/>
        <v>146740</v>
      </c>
      <c r="CO247" s="135">
        <f t="shared" si="20"/>
        <v>105338</v>
      </c>
      <c r="CP247" s="286">
        <f t="shared" si="21"/>
        <v>41402</v>
      </c>
      <c r="CQ247" s="350">
        <v>43755.0</v>
      </c>
      <c r="CR247" s="325" t="s">
        <v>280</v>
      </c>
      <c r="CS247" s="325">
        <v>19.68</v>
      </c>
      <c r="CT247" s="302"/>
      <c r="CU247" s="291" t="s">
        <v>1085</v>
      </c>
      <c r="CV247" s="302"/>
      <c r="CW247" s="302"/>
      <c r="CX247" s="302"/>
      <c r="CY247" s="302"/>
      <c r="CZ247" s="302"/>
      <c r="DA247" s="302"/>
      <c r="DB247" s="302"/>
      <c r="DC247" s="301">
        <v>108240.0</v>
      </c>
      <c r="DD247" s="226"/>
      <c r="DE247" s="226"/>
      <c r="DF247" s="302"/>
      <c r="DG247" s="302"/>
      <c r="DH247" s="302"/>
      <c r="DI247" s="302"/>
      <c r="DJ247" s="301">
        <v>2000.0</v>
      </c>
      <c r="DK247" s="302"/>
      <c r="DL247" s="302"/>
      <c r="DM247" s="302"/>
      <c r="DN247" s="302"/>
      <c r="DO247" s="141">
        <f t="shared" si="58"/>
        <v>110240</v>
      </c>
      <c r="DP247" s="330"/>
      <c r="DQ247" s="251">
        <v>43755.0</v>
      </c>
      <c r="DR247" s="163">
        <v>1.0</v>
      </c>
      <c r="DS247" s="163">
        <v>1.5</v>
      </c>
      <c r="DT247" s="163" t="s">
        <v>283</v>
      </c>
      <c r="DU247" s="163" t="s">
        <v>1110</v>
      </c>
      <c r="DV247" s="163">
        <v>2000.0</v>
      </c>
      <c r="DW247" s="228"/>
      <c r="DX247" s="228"/>
      <c r="DY247" s="228"/>
      <c r="DZ247" s="163" t="s">
        <v>1098</v>
      </c>
      <c r="EA247" s="228"/>
      <c r="EB247" s="163">
        <v>9000.0</v>
      </c>
      <c r="EC247" s="163">
        <v>3000.0</v>
      </c>
      <c r="ED247" s="228"/>
      <c r="EE247" s="228"/>
      <c r="EF247" s="228"/>
      <c r="EG247" s="228"/>
      <c r="EH247" s="228"/>
      <c r="EI247" s="228"/>
      <c r="EJ247" s="228"/>
      <c r="EK247" s="228"/>
      <c r="EL247" s="163">
        <v>0.0</v>
      </c>
      <c r="EM247" s="228"/>
      <c r="EN247" s="228"/>
      <c r="EO247" s="257">
        <f t="shared" si="86"/>
        <v>12000</v>
      </c>
      <c r="EP247" s="228"/>
      <c r="EQ247" s="309">
        <v>43761.0</v>
      </c>
      <c r="ER247" s="161" t="s">
        <v>1113</v>
      </c>
      <c r="ES247" s="161">
        <v>13.0</v>
      </c>
      <c r="ET247" s="161" t="s">
        <v>265</v>
      </c>
      <c r="EU247" s="161" t="s">
        <v>315</v>
      </c>
      <c r="EV247" s="303"/>
      <c r="EW247" s="303"/>
      <c r="EX247" s="303"/>
      <c r="EY247" s="303"/>
      <c r="EZ247" s="192"/>
      <c r="FA247" s="161">
        <v>26500.0</v>
      </c>
      <c r="FB247" s="303"/>
      <c r="FC247" s="303"/>
      <c r="FD247" s="303"/>
      <c r="FE247" s="192"/>
      <c r="FF247" s="303"/>
      <c r="FG247" s="192"/>
      <c r="FH247" s="192"/>
      <c r="FI247" s="192"/>
      <c r="FJ247" s="192"/>
      <c r="FK247" s="192"/>
      <c r="FL247" s="192"/>
      <c r="FM247" s="192"/>
      <c r="FN247" s="192"/>
      <c r="FO247" s="303"/>
      <c r="FP247" s="303"/>
      <c r="FQ247" s="303"/>
      <c r="FR247" s="303"/>
    </row>
    <row r="248" ht="20.25" customHeight="1">
      <c r="A248" s="324" t="s">
        <v>15</v>
      </c>
      <c r="B248" s="317">
        <v>43755.0</v>
      </c>
      <c r="C248" s="319">
        <v>43762.0</v>
      </c>
      <c r="D248" s="347"/>
      <c r="E248" s="351" t="s">
        <v>1114</v>
      </c>
      <c r="F248" s="104">
        <f t="shared" si="96"/>
        <v>11</v>
      </c>
      <c r="G248" s="104" t="str">
        <f t="shared" si="68"/>
        <v>Milk</v>
      </c>
      <c r="H248" s="104" t="str">
        <f t="shared" si="69"/>
        <v>Asif</v>
      </c>
      <c r="I248" s="105" t="s">
        <v>254</v>
      </c>
      <c r="J248" s="106">
        <v>613.0</v>
      </c>
      <c r="K248" s="106">
        <v>66204.0</v>
      </c>
      <c r="L248" s="19" t="s">
        <v>1115</v>
      </c>
      <c r="M248" s="19">
        <v>50.0</v>
      </c>
      <c r="N248" s="19">
        <v>6560.0</v>
      </c>
      <c r="O248" s="107">
        <v>7000.0</v>
      </c>
      <c r="P248" s="107">
        <v>1500.0</v>
      </c>
      <c r="Q248" s="107">
        <v>3000.0</v>
      </c>
      <c r="R248" s="108">
        <v>110000.0</v>
      </c>
      <c r="S248" s="109"/>
      <c r="T248" s="109"/>
      <c r="U248" s="109"/>
      <c r="V248" s="110">
        <v>1600.0</v>
      </c>
      <c r="W248" s="110">
        <v>3200.0</v>
      </c>
      <c r="X248" s="109"/>
      <c r="Y248" s="109"/>
      <c r="Z248" s="109"/>
      <c r="AA248" s="109"/>
      <c r="AB248" s="109"/>
      <c r="AC248" s="109"/>
      <c r="AD248" s="110" t="s">
        <v>1018</v>
      </c>
      <c r="AE248" s="110">
        <v>500.0</v>
      </c>
      <c r="AF248" s="109"/>
      <c r="AG248" s="109"/>
      <c r="AH248" s="197" t="s">
        <v>1116</v>
      </c>
      <c r="AI248" s="197">
        <v>14000.0</v>
      </c>
      <c r="AJ248" s="113"/>
      <c r="AK248" s="133"/>
      <c r="AL248" s="133"/>
      <c r="AM248" s="113"/>
      <c r="AN248" s="109"/>
      <c r="AO248" s="109"/>
      <c r="AP248" s="113"/>
      <c r="AQ248" s="133"/>
      <c r="AR248" s="133"/>
      <c r="AS248" s="113"/>
      <c r="AT248" s="234"/>
      <c r="AU248" s="234"/>
      <c r="AV248" s="234"/>
      <c r="AW248" s="234"/>
      <c r="AX248" s="234"/>
      <c r="AY248" s="188"/>
      <c r="AZ248" s="245" t="s">
        <v>1117</v>
      </c>
      <c r="BA248" s="245">
        <v>70000.0</v>
      </c>
      <c r="BB248" s="188"/>
      <c r="BC248" s="188"/>
      <c r="BD248" s="188"/>
      <c r="BE248" s="188"/>
      <c r="BF248" s="180"/>
      <c r="BG248" s="181"/>
      <c r="BH248" s="181"/>
      <c r="BI248" s="120">
        <v>19000.0</v>
      </c>
      <c r="BJ248" s="121">
        <f>Q248+R248+T248+V248+W248+Z248+AC248+AE248+AG248+AI248+AL248+AO248+AR248+BI248+S248+U248</f>
        <v>151300</v>
      </c>
      <c r="BK248" s="122">
        <v>30000.0</v>
      </c>
      <c r="BL248" s="240">
        <v>130950.0</v>
      </c>
      <c r="BM248" s="124">
        <f t="shared" si="6"/>
        <v>122000</v>
      </c>
      <c r="BN248" s="125" t="s">
        <v>47</v>
      </c>
      <c r="BO248" s="126">
        <f t="shared" si="46"/>
        <v>160950</v>
      </c>
      <c r="BP248" s="109"/>
      <c r="BQ248" s="127" t="str">
        <f t="shared" si="88"/>
        <v/>
      </c>
      <c r="BR248" s="125"/>
      <c r="BS248" s="126">
        <f t="shared" si="60"/>
        <v>160950</v>
      </c>
      <c r="BT248" s="128">
        <f t="shared" si="79"/>
        <v>23000</v>
      </c>
      <c r="BU248" s="125" t="s">
        <v>59</v>
      </c>
      <c r="BV248" s="129">
        <f t="shared" si="11"/>
        <v>160950</v>
      </c>
      <c r="BW248" s="235"/>
      <c r="BX248" s="282">
        <f t="shared" si="12"/>
        <v>0</v>
      </c>
      <c r="BY248" s="282">
        <f t="shared" si="89"/>
        <v>0</v>
      </c>
      <c r="BZ248" s="282" t="str">
        <f t="shared" si="105"/>
        <v/>
      </c>
      <c r="CA248" s="284" t="str">
        <f t="shared" si="15"/>
        <v/>
      </c>
      <c r="CB248" s="109"/>
      <c r="CC248" s="109"/>
      <c r="CD248" s="109"/>
      <c r="CE248" s="109"/>
      <c r="CF248" s="133">
        <f t="shared" si="39"/>
        <v>160950</v>
      </c>
      <c r="CG248" s="133">
        <f t="shared" si="84"/>
        <v>9650</v>
      </c>
      <c r="CH248" s="119">
        <f t="shared" si="66"/>
        <v>-20350</v>
      </c>
      <c r="CI248" s="109"/>
      <c r="CJ248" s="109"/>
      <c r="CK248" s="109"/>
      <c r="CL248" s="183"/>
      <c r="CM248" s="182"/>
      <c r="CN248" s="285">
        <f t="shared" si="19"/>
        <v>145000</v>
      </c>
      <c r="CO248" s="135">
        <f t="shared" si="20"/>
        <v>192564</v>
      </c>
      <c r="CP248" s="286">
        <f t="shared" si="21"/>
        <v>-47564</v>
      </c>
      <c r="CQ248" s="350">
        <v>43755.0</v>
      </c>
      <c r="CR248" s="325" t="s">
        <v>260</v>
      </c>
      <c r="CS248" s="330"/>
      <c r="CT248" s="301" t="s">
        <v>1118</v>
      </c>
      <c r="CU248" s="291" t="s">
        <v>1119</v>
      </c>
      <c r="CV248" s="302"/>
      <c r="CW248" s="302"/>
      <c r="CX248" s="302"/>
      <c r="CY248" s="302"/>
      <c r="CZ248" s="302"/>
      <c r="DA248" s="302"/>
      <c r="DB248" s="302"/>
      <c r="DC248" s="301">
        <v>122000.0</v>
      </c>
      <c r="DD248" s="226"/>
      <c r="DE248" s="226"/>
      <c r="DF248" s="302"/>
      <c r="DG248" s="302"/>
      <c r="DH248" s="302"/>
      <c r="DI248" s="302"/>
      <c r="DJ248" s="302"/>
      <c r="DK248" s="302"/>
      <c r="DL248" s="302"/>
      <c r="DM248" s="302"/>
      <c r="DN248" s="302"/>
      <c r="DO248" s="141">
        <f t="shared" si="58"/>
        <v>122000</v>
      </c>
      <c r="DP248" s="330"/>
      <c r="DQ248" s="238"/>
      <c r="DR248" s="228"/>
      <c r="DS248" s="228"/>
      <c r="DT248" s="228"/>
      <c r="DU248" s="228"/>
      <c r="DV248" s="228"/>
      <c r="DW248" s="228"/>
      <c r="DX248" s="228"/>
      <c r="DY248" s="228"/>
      <c r="DZ248" s="228"/>
      <c r="EA248" s="228"/>
      <c r="EB248" s="228"/>
      <c r="EC248" s="228"/>
      <c r="ED248" s="228"/>
      <c r="EE248" s="228"/>
      <c r="EF248" s="228"/>
      <c r="EG248" s="228"/>
      <c r="EH248" s="228"/>
      <c r="EI248" s="228"/>
      <c r="EJ248" s="228"/>
      <c r="EK248" s="228"/>
      <c r="EL248" s="163">
        <v>0.0</v>
      </c>
      <c r="EM248" s="228"/>
      <c r="EN248" s="228"/>
      <c r="EO248" s="257">
        <f t="shared" si="86"/>
        <v>0</v>
      </c>
      <c r="EP248" s="228"/>
      <c r="EQ248" s="309">
        <v>43762.0</v>
      </c>
      <c r="ER248" s="161" t="s">
        <v>264</v>
      </c>
      <c r="ES248" s="161">
        <v>11.0</v>
      </c>
      <c r="ET248" s="161" t="s">
        <v>265</v>
      </c>
      <c r="EU248" s="161" t="s">
        <v>315</v>
      </c>
      <c r="EV248" s="303"/>
      <c r="EW248" s="303"/>
      <c r="EX248" s="303"/>
      <c r="EY248" s="303"/>
      <c r="EZ248" s="192"/>
      <c r="FA248" s="161">
        <v>23000.0</v>
      </c>
      <c r="FB248" s="303"/>
      <c r="FC248" s="303"/>
      <c r="FD248" s="303"/>
      <c r="FE248" s="192"/>
      <c r="FF248" s="303"/>
      <c r="FG248" s="192"/>
      <c r="FH248" s="192"/>
      <c r="FI248" s="192"/>
      <c r="FJ248" s="192"/>
      <c r="FK248" s="192"/>
      <c r="FL248" s="192"/>
      <c r="FM248" s="192"/>
      <c r="FN248" s="192"/>
      <c r="FO248" s="303"/>
      <c r="FP248" s="303"/>
      <c r="FQ248" s="303"/>
      <c r="FR248" s="303"/>
    </row>
    <row r="249" ht="20.25" customHeight="1">
      <c r="A249" s="324" t="s">
        <v>32</v>
      </c>
      <c r="B249" s="345"/>
      <c r="C249" s="346"/>
      <c r="D249" s="347"/>
      <c r="E249" s="315">
        <f t="shared" ref="E249:E259" si="106">CS249+DS249</f>
        <v>22</v>
      </c>
      <c r="F249" s="104" t="str">
        <f t="shared" si="96"/>
        <v/>
      </c>
      <c r="G249" s="104" t="str">
        <f t="shared" si="68"/>
        <v/>
      </c>
      <c r="H249" s="104" t="str">
        <f t="shared" si="69"/>
        <v/>
      </c>
      <c r="I249" s="341"/>
      <c r="J249" s="316"/>
      <c r="K249" s="316"/>
      <c r="L249" s="104"/>
      <c r="M249" s="104"/>
      <c r="N249" s="104"/>
      <c r="O249" s="348"/>
      <c r="P249" s="348"/>
      <c r="Q249" s="348"/>
      <c r="R249" s="241"/>
      <c r="S249" s="109"/>
      <c r="T249" s="109"/>
      <c r="U249" s="109"/>
      <c r="V249" s="109"/>
      <c r="W249" s="109"/>
      <c r="X249" s="109"/>
      <c r="Y249" s="109"/>
      <c r="Z249" s="109"/>
      <c r="AA249" s="109"/>
      <c r="AB249" s="109"/>
      <c r="AC249" s="109"/>
      <c r="AD249" s="109"/>
      <c r="AE249" s="109"/>
      <c r="AF249" s="109"/>
      <c r="AG249" s="109"/>
      <c r="AH249" s="133"/>
      <c r="AI249" s="133"/>
      <c r="AJ249" s="113"/>
      <c r="AK249" s="133"/>
      <c r="AL249" s="133"/>
      <c r="AM249" s="113"/>
      <c r="AN249" s="109"/>
      <c r="AO249" s="109"/>
      <c r="AP249" s="113"/>
      <c r="AQ249" s="133"/>
      <c r="AR249" s="133"/>
      <c r="AS249" s="113"/>
      <c r="AT249" s="234"/>
      <c r="AU249" s="234"/>
      <c r="AV249" s="234"/>
      <c r="AW249" s="234"/>
      <c r="AX249" s="234"/>
      <c r="AY249" s="188"/>
      <c r="AZ249" s="188"/>
      <c r="BA249" s="188"/>
      <c r="BB249" s="188"/>
      <c r="BC249" s="188"/>
      <c r="BD249" s="188"/>
      <c r="BE249" s="188"/>
      <c r="BF249" s="180"/>
      <c r="BG249" s="181"/>
      <c r="BH249" s="181"/>
      <c r="BI249" s="349"/>
      <c r="BJ249" s="121">
        <f>Q249+R249+T249+V249+W249+Z249+AC249+AE249+AG249+AI249+AL249+AO249+AR249+BI249</f>
        <v>0</v>
      </c>
      <c r="BK249" s="122">
        <v>30000.0</v>
      </c>
      <c r="BL249" s="235"/>
      <c r="BM249" s="124">
        <f t="shared" si="6"/>
        <v>115000</v>
      </c>
      <c r="BN249" s="125"/>
      <c r="BO249" s="126">
        <f t="shared" si="46"/>
        <v>30000</v>
      </c>
      <c r="BP249" s="109"/>
      <c r="BQ249" s="127" t="str">
        <f t="shared" si="88"/>
        <v/>
      </c>
      <c r="BR249" s="125"/>
      <c r="BS249" s="126">
        <f t="shared" si="60"/>
        <v>30000</v>
      </c>
      <c r="BT249" s="128" t="str">
        <f t="shared" si="79"/>
        <v/>
      </c>
      <c r="BU249" s="125"/>
      <c r="BV249" s="129">
        <f t="shared" si="11"/>
        <v>30000</v>
      </c>
      <c r="BW249" s="235"/>
      <c r="BX249" s="282">
        <f t="shared" si="12"/>
        <v>0</v>
      </c>
      <c r="BY249" s="282">
        <f t="shared" si="89"/>
        <v>0</v>
      </c>
      <c r="BZ249" s="282" t="str">
        <f t="shared" si="105"/>
        <v/>
      </c>
      <c r="CA249" s="284" t="str">
        <f t="shared" si="15"/>
        <v/>
      </c>
      <c r="CB249" s="109"/>
      <c r="CC249" s="109"/>
      <c r="CD249" s="109"/>
      <c r="CE249" s="109"/>
      <c r="CF249" s="133">
        <f t="shared" si="39"/>
        <v>30000</v>
      </c>
      <c r="CG249" s="133">
        <f t="shared" si="84"/>
        <v>30000</v>
      </c>
      <c r="CH249" s="119">
        <f t="shared" si="66"/>
        <v>0</v>
      </c>
      <c r="CI249" s="109"/>
      <c r="CJ249" s="109"/>
      <c r="CK249" s="109"/>
      <c r="CL249" s="183"/>
      <c r="CM249" s="182"/>
      <c r="CN249" s="285">
        <f t="shared" si="19"/>
        <v>115000</v>
      </c>
      <c r="CO249" s="135">
        <f t="shared" si="20"/>
        <v>0</v>
      </c>
      <c r="CP249" s="286">
        <f t="shared" si="21"/>
        <v>115000</v>
      </c>
      <c r="CQ249" s="350">
        <v>43755.0</v>
      </c>
      <c r="CR249" s="325" t="s">
        <v>260</v>
      </c>
      <c r="CS249" s="325">
        <v>22.0</v>
      </c>
      <c r="CT249" s="301" t="s">
        <v>91</v>
      </c>
      <c r="CU249" s="291" t="s">
        <v>1119</v>
      </c>
      <c r="CV249" s="302"/>
      <c r="CW249" s="302"/>
      <c r="CX249" s="302"/>
      <c r="CY249" s="302"/>
      <c r="CZ249" s="302"/>
      <c r="DA249" s="301">
        <v>110000.0</v>
      </c>
      <c r="DB249" s="302"/>
      <c r="DC249" s="301">
        <v>115000.0</v>
      </c>
      <c r="DD249" s="226"/>
      <c r="DE249" s="226"/>
      <c r="DF249" s="302"/>
      <c r="DG249" s="302"/>
      <c r="DH249" s="302"/>
      <c r="DI249" s="302"/>
      <c r="DJ249" s="302"/>
      <c r="DK249" s="302"/>
      <c r="DL249" s="302"/>
      <c r="DM249" s="302"/>
      <c r="DN249" s="302"/>
      <c r="DO249" s="141">
        <f t="shared" si="58"/>
        <v>5000</v>
      </c>
      <c r="DP249" s="330"/>
      <c r="DQ249" s="238"/>
      <c r="DR249" s="228"/>
      <c r="DS249" s="228"/>
      <c r="DT249" s="228"/>
      <c r="DU249" s="228"/>
      <c r="DV249" s="228"/>
      <c r="DW249" s="228"/>
      <c r="DX249" s="228"/>
      <c r="DY249" s="228"/>
      <c r="DZ249" s="228"/>
      <c r="EA249" s="228"/>
      <c r="EB249" s="228"/>
      <c r="EC249" s="228"/>
      <c r="ED249" s="228"/>
      <c r="EE249" s="228"/>
      <c r="EF249" s="228"/>
      <c r="EG249" s="228"/>
      <c r="EH249" s="228"/>
      <c r="EI249" s="228"/>
      <c r="EJ249" s="228"/>
      <c r="EK249" s="228"/>
      <c r="EL249" s="163">
        <v>0.0</v>
      </c>
      <c r="EM249" s="228"/>
      <c r="EN249" s="228"/>
      <c r="EO249" s="257">
        <f t="shared" si="86"/>
        <v>0</v>
      </c>
      <c r="EP249" s="228"/>
      <c r="EQ249" s="192"/>
      <c r="ER249" s="192"/>
      <c r="ES249" s="192"/>
      <c r="ET249" s="192"/>
      <c r="EU249" s="192"/>
      <c r="EV249" s="303"/>
      <c r="EW249" s="303"/>
      <c r="EX249" s="303"/>
      <c r="EY249" s="303"/>
      <c r="EZ249" s="192"/>
      <c r="FA249" s="192"/>
      <c r="FB249" s="303"/>
      <c r="FC249" s="303"/>
      <c r="FD249" s="303"/>
      <c r="FE249" s="192"/>
      <c r="FF249" s="303"/>
      <c r="FG249" s="192"/>
      <c r="FH249" s="192"/>
      <c r="FI249" s="192"/>
      <c r="FJ249" s="192"/>
      <c r="FK249" s="192"/>
      <c r="FL249" s="192"/>
      <c r="FM249" s="192"/>
      <c r="FN249" s="192"/>
      <c r="FO249" s="303"/>
      <c r="FP249" s="303"/>
      <c r="FQ249" s="303"/>
      <c r="FR249" s="303"/>
    </row>
    <row r="250" ht="20.25" customHeight="1">
      <c r="A250" s="324" t="s">
        <v>431</v>
      </c>
      <c r="B250" s="345"/>
      <c r="C250" s="346"/>
      <c r="D250" s="347"/>
      <c r="E250" s="315">
        <f t="shared" si="106"/>
        <v>22</v>
      </c>
      <c r="F250" s="104" t="str">
        <f t="shared" si="96"/>
        <v/>
      </c>
      <c r="G250" s="104" t="str">
        <f t="shared" si="68"/>
        <v/>
      </c>
      <c r="H250" s="104" t="str">
        <f t="shared" si="69"/>
        <v/>
      </c>
      <c r="I250" s="341"/>
      <c r="J250" s="316"/>
      <c r="K250" s="316"/>
      <c r="L250" s="104"/>
      <c r="M250" s="104"/>
      <c r="N250" s="104"/>
      <c r="O250" s="348"/>
      <c r="P250" s="348"/>
      <c r="Q250" s="348"/>
      <c r="R250" s="241"/>
      <c r="S250" s="109"/>
      <c r="T250" s="109"/>
      <c r="U250" s="109"/>
      <c r="V250" s="109"/>
      <c r="W250" s="109"/>
      <c r="X250" s="109"/>
      <c r="Y250" s="109"/>
      <c r="Z250" s="109"/>
      <c r="AA250" s="109"/>
      <c r="AB250" s="109"/>
      <c r="AC250" s="109"/>
      <c r="AD250" s="109"/>
      <c r="AE250" s="109"/>
      <c r="AF250" s="109"/>
      <c r="AG250" s="109"/>
      <c r="AH250" s="133"/>
      <c r="AI250" s="133"/>
      <c r="AJ250" s="113"/>
      <c r="AK250" s="133"/>
      <c r="AL250" s="133"/>
      <c r="AM250" s="113"/>
      <c r="AN250" s="109"/>
      <c r="AO250" s="109"/>
      <c r="AP250" s="113"/>
      <c r="AQ250" s="133"/>
      <c r="AR250" s="133"/>
      <c r="AS250" s="113"/>
      <c r="AT250" s="234"/>
      <c r="AU250" s="234"/>
      <c r="AV250" s="234"/>
      <c r="AW250" s="234"/>
      <c r="AX250" s="234"/>
      <c r="AY250" s="188"/>
      <c r="AZ250" s="188"/>
      <c r="BA250" s="188"/>
      <c r="BB250" s="188"/>
      <c r="BC250" s="188"/>
      <c r="BD250" s="188"/>
      <c r="BE250" s="188"/>
      <c r="BF250" s="180"/>
      <c r="BG250" s="181"/>
      <c r="BH250" s="181"/>
      <c r="BI250" s="349"/>
      <c r="BJ250" s="121">
        <f>Q250+R250+T250+V250+W250+Z250+AC250+AE250+AG250+AI250+AL250+AO250+AR250+BI250+BG250</f>
        <v>0</v>
      </c>
      <c r="BK250" s="122">
        <v>30000.0</v>
      </c>
      <c r="BL250" s="235"/>
      <c r="BM250" s="124">
        <f t="shared" si="6"/>
        <v>115000</v>
      </c>
      <c r="BN250" s="125"/>
      <c r="BO250" s="126">
        <f t="shared" si="46"/>
        <v>30000</v>
      </c>
      <c r="BP250" s="109"/>
      <c r="BQ250" s="127" t="str">
        <f t="shared" si="88"/>
        <v/>
      </c>
      <c r="BR250" s="125"/>
      <c r="BS250" s="126">
        <f t="shared" si="60"/>
        <v>30000</v>
      </c>
      <c r="BT250" s="128" t="str">
        <f t="shared" si="79"/>
        <v/>
      </c>
      <c r="BU250" s="125"/>
      <c r="BV250" s="129">
        <f t="shared" si="11"/>
        <v>30000</v>
      </c>
      <c r="BW250" s="235"/>
      <c r="BX250" s="282">
        <f t="shared" si="12"/>
        <v>0</v>
      </c>
      <c r="BY250" s="282">
        <f t="shared" si="89"/>
        <v>0</v>
      </c>
      <c r="BZ250" s="282" t="str">
        <f t="shared" si="105"/>
        <v/>
      </c>
      <c r="CA250" s="284" t="str">
        <f t="shared" si="15"/>
        <v/>
      </c>
      <c r="CB250" s="109"/>
      <c r="CC250" s="109"/>
      <c r="CD250" s="109"/>
      <c r="CE250" s="109"/>
      <c r="CF250" s="133">
        <f t="shared" si="39"/>
        <v>30000</v>
      </c>
      <c r="CG250" s="133">
        <f t="shared" si="84"/>
        <v>30000</v>
      </c>
      <c r="CH250" s="119">
        <f t="shared" si="66"/>
        <v>0</v>
      </c>
      <c r="CI250" s="109"/>
      <c r="CJ250" s="109"/>
      <c r="CK250" s="109"/>
      <c r="CL250" s="183"/>
      <c r="CM250" s="182"/>
      <c r="CN250" s="285">
        <f t="shared" si="19"/>
        <v>115000</v>
      </c>
      <c r="CO250" s="135">
        <f t="shared" si="20"/>
        <v>0</v>
      </c>
      <c r="CP250" s="286">
        <f t="shared" si="21"/>
        <v>115000</v>
      </c>
      <c r="CQ250" s="350">
        <v>43755.0</v>
      </c>
      <c r="CR250" s="325" t="s">
        <v>260</v>
      </c>
      <c r="CS250" s="325">
        <v>22.0</v>
      </c>
      <c r="CT250" s="301" t="s">
        <v>91</v>
      </c>
      <c r="CU250" s="291" t="s">
        <v>1119</v>
      </c>
      <c r="CV250" s="302"/>
      <c r="CW250" s="302"/>
      <c r="CX250" s="302"/>
      <c r="CY250" s="301"/>
      <c r="CZ250" s="302"/>
      <c r="DA250" s="301">
        <v>110000.0</v>
      </c>
      <c r="DB250" s="302"/>
      <c r="DC250" s="301">
        <v>115000.0</v>
      </c>
      <c r="DD250" s="226"/>
      <c r="DE250" s="226"/>
      <c r="DF250" s="302"/>
      <c r="DG250" s="302"/>
      <c r="DH250" s="302"/>
      <c r="DI250" s="302"/>
      <c r="DJ250" s="302"/>
      <c r="DK250" s="302"/>
      <c r="DL250" s="302"/>
      <c r="DM250" s="302"/>
      <c r="DN250" s="302"/>
      <c r="DO250" s="141">
        <f t="shared" si="58"/>
        <v>5000</v>
      </c>
      <c r="DP250" s="330"/>
      <c r="DQ250" s="238"/>
      <c r="DR250" s="228"/>
      <c r="DS250" s="228"/>
      <c r="DT250" s="228"/>
      <c r="DU250" s="228"/>
      <c r="DV250" s="228"/>
      <c r="DW250" s="228"/>
      <c r="DX250" s="228"/>
      <c r="DY250" s="228"/>
      <c r="DZ250" s="228"/>
      <c r="EA250" s="228"/>
      <c r="EB250" s="228"/>
      <c r="EC250" s="228"/>
      <c r="ED250" s="228"/>
      <c r="EE250" s="228"/>
      <c r="EF250" s="228"/>
      <c r="EG250" s="228"/>
      <c r="EH250" s="228"/>
      <c r="EI250" s="228"/>
      <c r="EJ250" s="228"/>
      <c r="EK250" s="228"/>
      <c r="EL250" s="163">
        <v>0.0</v>
      </c>
      <c r="EM250" s="228"/>
      <c r="EN250" s="228"/>
      <c r="EO250" s="257">
        <f t="shared" si="86"/>
        <v>0</v>
      </c>
      <c r="EP250" s="228"/>
      <c r="EQ250" s="192"/>
      <c r="ER250" s="192"/>
      <c r="ES250" s="192"/>
      <c r="ET250" s="192"/>
      <c r="EU250" s="192"/>
      <c r="EV250" s="303"/>
      <c r="EW250" s="303"/>
      <c r="EX250" s="303"/>
      <c r="EY250" s="303"/>
      <c r="EZ250" s="192"/>
      <c r="FA250" s="192"/>
      <c r="FB250" s="303"/>
      <c r="FC250" s="303"/>
      <c r="FD250" s="303"/>
      <c r="FE250" s="192"/>
      <c r="FF250" s="303"/>
      <c r="FG250" s="192"/>
      <c r="FH250" s="192"/>
      <c r="FI250" s="192"/>
      <c r="FJ250" s="192"/>
      <c r="FK250" s="192"/>
      <c r="FL250" s="192"/>
      <c r="FM250" s="192"/>
      <c r="FN250" s="192"/>
      <c r="FO250" s="303"/>
      <c r="FP250" s="303"/>
      <c r="FQ250" s="303"/>
      <c r="FR250" s="303"/>
    </row>
    <row r="251" ht="20.25" customHeight="1">
      <c r="A251" s="324" t="s">
        <v>19</v>
      </c>
      <c r="B251" s="317">
        <v>43756.0</v>
      </c>
      <c r="C251" s="319">
        <v>43762.0</v>
      </c>
      <c r="D251" s="318" t="s">
        <v>91</v>
      </c>
      <c r="E251" s="315">
        <f t="shared" si="106"/>
        <v>22</v>
      </c>
      <c r="F251" s="104">
        <f t="shared" si="96"/>
        <v>5</v>
      </c>
      <c r="G251" s="104" t="str">
        <f t="shared" si="68"/>
        <v>Hozrai</v>
      </c>
      <c r="H251" s="104" t="str">
        <f t="shared" si="69"/>
        <v>Anees</v>
      </c>
      <c r="I251" s="105" t="s">
        <v>254</v>
      </c>
      <c r="J251" s="106">
        <v>591.0</v>
      </c>
      <c r="K251" s="106">
        <v>63838.0</v>
      </c>
      <c r="L251" s="19" t="s">
        <v>1078</v>
      </c>
      <c r="M251" s="19">
        <v>50.0</v>
      </c>
      <c r="N251" s="19">
        <v>6560.0</v>
      </c>
      <c r="O251" s="107">
        <v>7000.0</v>
      </c>
      <c r="P251" s="107">
        <v>1500.0</v>
      </c>
      <c r="Q251" s="107">
        <v>3000.0</v>
      </c>
      <c r="R251" s="241"/>
      <c r="S251" s="109"/>
      <c r="T251" s="109"/>
      <c r="U251" s="110">
        <v>1500.0</v>
      </c>
      <c r="V251" s="109"/>
      <c r="W251" s="110">
        <v>2000.0</v>
      </c>
      <c r="X251" s="109"/>
      <c r="Y251" s="109"/>
      <c r="Z251" s="109"/>
      <c r="AA251" s="109"/>
      <c r="AB251" s="109"/>
      <c r="AC251" s="109"/>
      <c r="AD251" s="110" t="s">
        <v>1120</v>
      </c>
      <c r="AE251" s="110">
        <v>600.0</v>
      </c>
      <c r="AF251" s="110" t="s">
        <v>962</v>
      </c>
      <c r="AG251" s="110">
        <v>300.0</v>
      </c>
      <c r="AH251" s="133"/>
      <c r="AI251" s="133"/>
      <c r="AJ251" s="113"/>
      <c r="AK251" s="133"/>
      <c r="AL251" s="133"/>
      <c r="AM251" s="113"/>
      <c r="AN251" s="109"/>
      <c r="AO251" s="109"/>
      <c r="AP251" s="113"/>
      <c r="AQ251" s="133"/>
      <c r="AR251" s="133"/>
      <c r="AS251" s="113"/>
      <c r="AT251" s="234"/>
      <c r="AU251" s="234"/>
      <c r="AV251" s="234"/>
      <c r="AW251" s="234"/>
      <c r="AX251" s="234"/>
      <c r="AY251" s="188"/>
      <c r="AZ251" s="188"/>
      <c r="BA251" s="188"/>
      <c r="BB251" s="188"/>
      <c r="BC251" s="188"/>
      <c r="BD251" s="188"/>
      <c r="BE251" s="188"/>
      <c r="BF251" s="180"/>
      <c r="BG251" s="181"/>
      <c r="BH251" s="181"/>
      <c r="BI251" s="120">
        <v>17000.0</v>
      </c>
      <c r="BJ251" s="121">
        <f>Q251+R251+T251+V251+W251+Z251+AC251+AE251+AG251+AI251+AL251+AO251+AR251+BI251+U251+S251</f>
        <v>24400</v>
      </c>
      <c r="BK251" s="122">
        <v>30000.0</v>
      </c>
      <c r="BL251" s="235"/>
      <c r="BM251" s="124">
        <f t="shared" si="6"/>
        <v>115000</v>
      </c>
      <c r="BN251" s="125" t="s">
        <v>59</v>
      </c>
      <c r="BO251" s="126">
        <f t="shared" si="46"/>
        <v>30000</v>
      </c>
      <c r="BP251" s="109"/>
      <c r="BQ251" s="127" t="str">
        <f t="shared" si="88"/>
        <v/>
      </c>
      <c r="BR251" s="125"/>
      <c r="BS251" s="126">
        <f t="shared" si="60"/>
        <v>30000</v>
      </c>
      <c r="BT251" s="128">
        <f t="shared" si="79"/>
        <v>26000</v>
      </c>
      <c r="BU251" s="125" t="s">
        <v>59</v>
      </c>
      <c r="BV251" s="129">
        <f t="shared" si="11"/>
        <v>30000</v>
      </c>
      <c r="BW251" s="235"/>
      <c r="BX251" s="282">
        <f t="shared" si="12"/>
        <v>0</v>
      </c>
      <c r="BY251" s="282">
        <f t="shared" si="89"/>
        <v>0</v>
      </c>
      <c r="BZ251" s="282" t="str">
        <f t="shared" si="105"/>
        <v/>
      </c>
      <c r="CA251" s="284">
        <f t="shared" si="15"/>
        <v>6000</v>
      </c>
      <c r="CB251" s="109"/>
      <c r="CC251" s="109"/>
      <c r="CD251" s="109"/>
      <c r="CE251" s="109"/>
      <c r="CF251" s="133">
        <f t="shared" si="39"/>
        <v>30000</v>
      </c>
      <c r="CG251" s="133">
        <f t="shared" si="84"/>
        <v>5600</v>
      </c>
      <c r="CH251" s="119">
        <f t="shared" si="66"/>
        <v>-24400</v>
      </c>
      <c r="CI251" s="109"/>
      <c r="CJ251" s="109"/>
      <c r="CK251" s="109"/>
      <c r="CL251" s="183"/>
      <c r="CM251" s="182"/>
      <c r="CN251" s="285">
        <f t="shared" si="19"/>
        <v>147000</v>
      </c>
      <c r="CO251" s="135">
        <f t="shared" si="20"/>
        <v>101798</v>
      </c>
      <c r="CP251" s="286">
        <f t="shared" si="21"/>
        <v>45202</v>
      </c>
      <c r="CQ251" s="350">
        <v>43755.0</v>
      </c>
      <c r="CR251" s="325" t="s">
        <v>260</v>
      </c>
      <c r="CS251" s="325">
        <v>22.0</v>
      </c>
      <c r="CT251" s="301" t="s">
        <v>91</v>
      </c>
      <c r="CU251" s="291" t="s">
        <v>1119</v>
      </c>
      <c r="CV251" s="302"/>
      <c r="CW251" s="302"/>
      <c r="CX251" s="302"/>
      <c r="CY251" s="302"/>
      <c r="CZ251" s="302"/>
      <c r="DA251" s="301">
        <v>110000.0</v>
      </c>
      <c r="DB251" s="302"/>
      <c r="DC251" s="301">
        <v>115000.0</v>
      </c>
      <c r="DD251" s="226"/>
      <c r="DE251" s="226"/>
      <c r="DF251" s="302"/>
      <c r="DG251" s="302"/>
      <c r="DH251" s="302"/>
      <c r="DI251" s="302"/>
      <c r="DJ251" s="302"/>
      <c r="DK251" s="302"/>
      <c r="DL251" s="302"/>
      <c r="DM251" s="302"/>
      <c r="DN251" s="302"/>
      <c r="DO251" s="141">
        <f t="shared" si="58"/>
        <v>5000</v>
      </c>
      <c r="DP251" s="330"/>
      <c r="DQ251" s="238"/>
      <c r="DR251" s="228"/>
      <c r="DS251" s="228"/>
      <c r="DT251" s="228"/>
      <c r="DU251" s="228"/>
      <c r="DV251" s="228"/>
      <c r="DW251" s="228"/>
      <c r="DX251" s="228"/>
      <c r="DY251" s="228"/>
      <c r="DZ251" s="228"/>
      <c r="EA251" s="228"/>
      <c r="EB251" s="228"/>
      <c r="EC251" s="228"/>
      <c r="ED251" s="228"/>
      <c r="EE251" s="228"/>
      <c r="EF251" s="228"/>
      <c r="EG251" s="228"/>
      <c r="EH251" s="228"/>
      <c r="EI251" s="228"/>
      <c r="EJ251" s="228"/>
      <c r="EK251" s="228"/>
      <c r="EL251" s="163">
        <v>0.0</v>
      </c>
      <c r="EM251" s="228"/>
      <c r="EN251" s="228"/>
      <c r="EO251" s="257">
        <f t="shared" si="86"/>
        <v>0</v>
      </c>
      <c r="EP251" s="228"/>
      <c r="EQ251" s="309">
        <v>43762.0</v>
      </c>
      <c r="ER251" s="161" t="s">
        <v>1121</v>
      </c>
      <c r="ES251" s="161">
        <v>5.0</v>
      </c>
      <c r="ET251" s="161" t="s">
        <v>265</v>
      </c>
      <c r="EU251" s="161" t="s">
        <v>944</v>
      </c>
      <c r="EV251" s="303"/>
      <c r="EW251" s="303"/>
      <c r="EX251" s="303"/>
      <c r="EY251" s="303"/>
      <c r="EZ251" s="192"/>
      <c r="FA251" s="161">
        <v>26000.0</v>
      </c>
      <c r="FB251" s="303"/>
      <c r="FC251" s="303"/>
      <c r="FD251" s="303"/>
      <c r="FE251" s="192"/>
      <c r="FF251" s="303"/>
      <c r="FG251" s="192"/>
      <c r="FH251" s="192"/>
      <c r="FI251" s="161">
        <v>6000.0</v>
      </c>
      <c r="FJ251" s="192"/>
      <c r="FK251" s="192"/>
      <c r="FL251" s="192"/>
      <c r="FM251" s="192"/>
      <c r="FN251" s="192"/>
      <c r="FO251" s="303"/>
      <c r="FP251" s="303"/>
      <c r="FQ251" s="303"/>
      <c r="FR251" s="303"/>
    </row>
    <row r="252" ht="20.25" customHeight="1">
      <c r="A252" s="324" t="s">
        <v>1122</v>
      </c>
      <c r="B252" s="317"/>
      <c r="C252" s="346"/>
      <c r="D252" s="347"/>
      <c r="E252" s="315">
        <f t="shared" si="106"/>
        <v>30</v>
      </c>
      <c r="F252" s="104" t="str">
        <f t="shared" si="96"/>
        <v/>
      </c>
      <c r="G252" s="104" t="str">
        <f t="shared" si="68"/>
        <v/>
      </c>
      <c r="H252" s="104" t="str">
        <f t="shared" si="69"/>
        <v/>
      </c>
      <c r="I252" s="341"/>
      <c r="J252" s="316"/>
      <c r="K252" s="316"/>
      <c r="L252" s="104"/>
      <c r="M252" s="104"/>
      <c r="N252" s="104"/>
      <c r="O252" s="348"/>
      <c r="P252" s="348"/>
      <c r="Q252" s="348"/>
      <c r="R252" s="241"/>
      <c r="S252" s="109"/>
      <c r="T252" s="109"/>
      <c r="U252" s="109"/>
      <c r="V252" s="109"/>
      <c r="W252" s="109"/>
      <c r="X252" s="109"/>
      <c r="Y252" s="109"/>
      <c r="Z252" s="109"/>
      <c r="AA252" s="109"/>
      <c r="AB252" s="109"/>
      <c r="AC252" s="109"/>
      <c r="AD252" s="109"/>
      <c r="AE252" s="109"/>
      <c r="AF252" s="109"/>
      <c r="AG252" s="109"/>
      <c r="AH252" s="133"/>
      <c r="AI252" s="133"/>
      <c r="AJ252" s="113"/>
      <c r="AK252" s="133"/>
      <c r="AL252" s="133"/>
      <c r="AM252" s="113"/>
      <c r="AN252" s="109"/>
      <c r="AO252" s="109"/>
      <c r="AP252" s="113"/>
      <c r="AQ252" s="133"/>
      <c r="AR252" s="133"/>
      <c r="AS252" s="113"/>
      <c r="AT252" s="234"/>
      <c r="AU252" s="234"/>
      <c r="AV252" s="234"/>
      <c r="AW252" s="234"/>
      <c r="AX252" s="234"/>
      <c r="AY252" s="188"/>
      <c r="AZ252" s="188"/>
      <c r="BA252" s="188"/>
      <c r="BB252" s="188"/>
      <c r="BC252" s="188"/>
      <c r="BD252" s="188"/>
      <c r="BE252" s="188"/>
      <c r="BF252" s="180"/>
      <c r="BG252" s="181"/>
      <c r="BH252" s="181"/>
      <c r="BI252" s="349"/>
      <c r="BJ252" s="121">
        <f t="shared" ref="BJ252:BJ253" si="107">Q252+R252+T252+V252+W252+Z252+AC252+AE252+AG252+AI252+AL252+AO252+AR252+BI252</f>
        <v>0</v>
      </c>
      <c r="BK252" s="122">
        <v>30000.0</v>
      </c>
      <c r="BL252" s="235"/>
      <c r="BM252" s="124">
        <f t="shared" si="6"/>
        <v>160000</v>
      </c>
      <c r="BN252" s="125"/>
      <c r="BO252" s="126">
        <f t="shared" si="46"/>
        <v>30000</v>
      </c>
      <c r="BP252" s="109"/>
      <c r="BQ252" s="127" t="str">
        <f t="shared" si="88"/>
        <v/>
      </c>
      <c r="BR252" s="125"/>
      <c r="BS252" s="126">
        <f t="shared" si="60"/>
        <v>30000</v>
      </c>
      <c r="BT252" s="128" t="str">
        <f t="shared" si="79"/>
        <v/>
      </c>
      <c r="BU252" s="125"/>
      <c r="BV252" s="129">
        <f t="shared" si="11"/>
        <v>30000</v>
      </c>
      <c r="BW252" s="235"/>
      <c r="BX252" s="282">
        <f t="shared" si="12"/>
        <v>0</v>
      </c>
      <c r="BY252" s="282">
        <f t="shared" si="89"/>
        <v>0</v>
      </c>
      <c r="BZ252" s="282" t="str">
        <f t="shared" si="105"/>
        <v/>
      </c>
      <c r="CA252" s="284" t="str">
        <f t="shared" si="15"/>
        <v/>
      </c>
      <c r="CB252" s="109"/>
      <c r="CC252" s="109"/>
      <c r="CD252" s="109"/>
      <c r="CE252" s="109"/>
      <c r="CF252" s="133">
        <f t="shared" si="39"/>
        <v>30000</v>
      </c>
      <c r="CG252" s="133">
        <f t="shared" si="84"/>
        <v>30000</v>
      </c>
      <c r="CH252" s="119">
        <f t="shared" si="66"/>
        <v>0</v>
      </c>
      <c r="CI252" s="109"/>
      <c r="CJ252" s="109"/>
      <c r="CK252" s="109"/>
      <c r="CL252" s="183"/>
      <c r="CM252" s="182"/>
      <c r="CN252" s="285">
        <f t="shared" si="19"/>
        <v>160000</v>
      </c>
      <c r="CO252" s="135">
        <f t="shared" si="20"/>
        <v>0</v>
      </c>
      <c r="CP252" s="286">
        <f t="shared" si="21"/>
        <v>160000</v>
      </c>
      <c r="CQ252" s="350">
        <v>43756.0</v>
      </c>
      <c r="CR252" s="325" t="s">
        <v>260</v>
      </c>
      <c r="CS252" s="325">
        <v>30.0</v>
      </c>
      <c r="CT252" s="301" t="s">
        <v>57</v>
      </c>
      <c r="CU252" s="291" t="s">
        <v>313</v>
      </c>
      <c r="CV252" s="302"/>
      <c r="CW252" s="302"/>
      <c r="CX252" s="302"/>
      <c r="CY252" s="302"/>
      <c r="CZ252" s="302"/>
      <c r="DA252" s="302"/>
      <c r="DB252" s="302"/>
      <c r="DC252" s="301">
        <v>160000.0</v>
      </c>
      <c r="DD252" s="226"/>
      <c r="DE252" s="226"/>
      <c r="DF252" s="302"/>
      <c r="DG252" s="302"/>
      <c r="DH252" s="302"/>
      <c r="DI252" s="302"/>
      <c r="DJ252" s="302"/>
      <c r="DK252" s="302"/>
      <c r="DL252" s="302"/>
      <c r="DM252" s="302"/>
      <c r="DN252" s="302"/>
      <c r="DO252" s="141">
        <f t="shared" si="58"/>
        <v>160000</v>
      </c>
      <c r="DP252" s="330"/>
      <c r="DQ252" s="238"/>
      <c r="DR252" s="228"/>
      <c r="DS252" s="228"/>
      <c r="DT252" s="228"/>
      <c r="DU252" s="228"/>
      <c r="DV252" s="228"/>
      <c r="DW252" s="228"/>
      <c r="DX252" s="228"/>
      <c r="DY252" s="228"/>
      <c r="DZ252" s="228"/>
      <c r="EA252" s="228"/>
      <c r="EB252" s="228"/>
      <c r="EC252" s="228"/>
      <c r="ED252" s="228"/>
      <c r="EE252" s="228"/>
      <c r="EF252" s="228"/>
      <c r="EG252" s="228"/>
      <c r="EH252" s="228"/>
      <c r="EI252" s="228"/>
      <c r="EJ252" s="228"/>
      <c r="EK252" s="228"/>
      <c r="EL252" s="163">
        <v>0.0</v>
      </c>
      <c r="EM252" s="228"/>
      <c r="EN252" s="228"/>
      <c r="EO252" s="257">
        <f t="shared" si="86"/>
        <v>0</v>
      </c>
      <c r="EP252" s="228"/>
      <c r="EQ252" s="192"/>
      <c r="ER252" s="192"/>
      <c r="ES252" s="192"/>
      <c r="ET252" s="192"/>
      <c r="EU252" s="192"/>
      <c r="EV252" s="303"/>
      <c r="EW252" s="303"/>
      <c r="EX252" s="303"/>
      <c r="EY252" s="303"/>
      <c r="EZ252" s="192"/>
      <c r="FA252" s="192"/>
      <c r="FB252" s="303"/>
      <c r="FC252" s="303"/>
      <c r="FD252" s="303"/>
      <c r="FE252" s="192"/>
      <c r="FF252" s="303"/>
      <c r="FG252" s="192"/>
      <c r="FH252" s="192"/>
      <c r="FI252" s="192"/>
      <c r="FJ252" s="192"/>
      <c r="FK252" s="192"/>
      <c r="FL252" s="192"/>
      <c r="FM252" s="192"/>
      <c r="FN252" s="192"/>
      <c r="FO252" s="303"/>
      <c r="FP252" s="303"/>
      <c r="FQ252" s="303"/>
      <c r="FR252" s="303"/>
    </row>
    <row r="253" ht="20.25" customHeight="1">
      <c r="A253" s="324" t="s">
        <v>17</v>
      </c>
      <c r="B253" s="345"/>
      <c r="C253" s="346"/>
      <c r="D253" s="347"/>
      <c r="E253" s="315">
        <f t="shared" si="106"/>
        <v>30</v>
      </c>
      <c r="F253" s="104" t="str">
        <f t="shared" si="96"/>
        <v/>
      </c>
      <c r="G253" s="104" t="str">
        <f t="shared" si="68"/>
        <v/>
      </c>
      <c r="H253" s="104" t="str">
        <f t="shared" si="69"/>
        <v/>
      </c>
      <c r="I253" s="341"/>
      <c r="J253" s="316"/>
      <c r="K253" s="316"/>
      <c r="L253" s="104"/>
      <c r="M253" s="104"/>
      <c r="N253" s="104"/>
      <c r="O253" s="348"/>
      <c r="P253" s="348"/>
      <c r="Q253" s="348"/>
      <c r="R253" s="241"/>
      <c r="S253" s="109"/>
      <c r="T253" s="109"/>
      <c r="U253" s="109"/>
      <c r="V253" s="109"/>
      <c r="W253" s="109"/>
      <c r="X253" s="109"/>
      <c r="Y253" s="109"/>
      <c r="Z253" s="109"/>
      <c r="AA253" s="109"/>
      <c r="AB253" s="109"/>
      <c r="AC253" s="109"/>
      <c r="AD253" s="109"/>
      <c r="AE253" s="109"/>
      <c r="AF253" s="109"/>
      <c r="AG253" s="109"/>
      <c r="AH253" s="133"/>
      <c r="AI253" s="133"/>
      <c r="AJ253" s="113"/>
      <c r="AK253" s="133"/>
      <c r="AL253" s="133"/>
      <c r="AM253" s="113"/>
      <c r="AN253" s="109"/>
      <c r="AO253" s="109"/>
      <c r="AP253" s="113"/>
      <c r="AQ253" s="133"/>
      <c r="AR253" s="133"/>
      <c r="AS253" s="113"/>
      <c r="AT253" s="234"/>
      <c r="AU253" s="234"/>
      <c r="AV253" s="234"/>
      <c r="AW253" s="234"/>
      <c r="AX253" s="234"/>
      <c r="AY253" s="188"/>
      <c r="AZ253" s="188"/>
      <c r="BA253" s="188"/>
      <c r="BB253" s="188"/>
      <c r="BC253" s="188"/>
      <c r="BD253" s="188"/>
      <c r="BE253" s="188"/>
      <c r="BF253" s="180"/>
      <c r="BG253" s="181"/>
      <c r="BH253" s="181"/>
      <c r="BI253" s="349"/>
      <c r="BJ253" s="121">
        <f t="shared" si="107"/>
        <v>0</v>
      </c>
      <c r="BK253" s="122">
        <v>30000.0</v>
      </c>
      <c r="BL253" s="235"/>
      <c r="BM253" s="124">
        <f t="shared" si="6"/>
        <v>160000</v>
      </c>
      <c r="BN253" s="125"/>
      <c r="BO253" s="126">
        <f t="shared" si="46"/>
        <v>30000</v>
      </c>
      <c r="BP253" s="109"/>
      <c r="BQ253" s="127" t="str">
        <f t="shared" si="88"/>
        <v/>
      </c>
      <c r="BR253" s="125"/>
      <c r="BS253" s="126">
        <f t="shared" si="60"/>
        <v>30000</v>
      </c>
      <c r="BT253" s="128" t="str">
        <f t="shared" si="79"/>
        <v/>
      </c>
      <c r="BU253" s="125"/>
      <c r="BV253" s="129">
        <f t="shared" si="11"/>
        <v>30000</v>
      </c>
      <c r="BW253" s="235"/>
      <c r="BX253" s="282">
        <f t="shared" si="12"/>
        <v>0</v>
      </c>
      <c r="BY253" s="282">
        <f t="shared" si="89"/>
        <v>0</v>
      </c>
      <c r="BZ253" s="282" t="str">
        <f t="shared" si="105"/>
        <v/>
      </c>
      <c r="CA253" s="284" t="str">
        <f t="shared" si="15"/>
        <v/>
      </c>
      <c r="CB253" s="109"/>
      <c r="CC253" s="109"/>
      <c r="CD253" s="109"/>
      <c r="CE253" s="109"/>
      <c r="CF253" s="133">
        <f t="shared" si="39"/>
        <v>30000</v>
      </c>
      <c r="CG253" s="133">
        <f t="shared" si="84"/>
        <v>30000</v>
      </c>
      <c r="CH253" s="119">
        <f t="shared" si="66"/>
        <v>0</v>
      </c>
      <c r="CI253" s="109"/>
      <c r="CJ253" s="109"/>
      <c r="CK253" s="109"/>
      <c r="CL253" s="183"/>
      <c r="CM253" s="182"/>
      <c r="CN253" s="285">
        <f t="shared" si="19"/>
        <v>160000</v>
      </c>
      <c r="CO253" s="135">
        <f t="shared" si="20"/>
        <v>0</v>
      </c>
      <c r="CP253" s="286">
        <f t="shared" si="21"/>
        <v>160000</v>
      </c>
      <c r="CQ253" s="350">
        <v>43756.0</v>
      </c>
      <c r="CR253" s="325" t="s">
        <v>260</v>
      </c>
      <c r="CS253" s="325">
        <v>30.0</v>
      </c>
      <c r="CT253" s="301" t="s">
        <v>57</v>
      </c>
      <c r="CU253" s="291" t="s">
        <v>313</v>
      </c>
      <c r="CV253" s="302"/>
      <c r="CW253" s="302"/>
      <c r="CX253" s="302"/>
      <c r="CY253" s="302"/>
      <c r="CZ253" s="302"/>
      <c r="DA253" s="302"/>
      <c r="DB253" s="302"/>
      <c r="DC253" s="301">
        <v>160000.0</v>
      </c>
      <c r="DD253" s="226"/>
      <c r="DE253" s="226"/>
      <c r="DF253" s="302"/>
      <c r="DG253" s="302"/>
      <c r="DH253" s="302"/>
      <c r="DI253" s="302"/>
      <c r="DJ253" s="302"/>
      <c r="DK253" s="302"/>
      <c r="DL253" s="302"/>
      <c r="DM253" s="302"/>
      <c r="DN253" s="302"/>
      <c r="DO253" s="141">
        <f t="shared" si="58"/>
        <v>160000</v>
      </c>
      <c r="DP253" s="330"/>
      <c r="DQ253" s="238"/>
      <c r="DR253" s="228"/>
      <c r="DS253" s="228"/>
      <c r="DT253" s="228"/>
      <c r="DU253" s="228"/>
      <c r="DV253" s="228"/>
      <c r="DW253" s="228"/>
      <c r="DX253" s="228"/>
      <c r="DY253" s="228"/>
      <c r="DZ253" s="228"/>
      <c r="EA253" s="228"/>
      <c r="EB253" s="228"/>
      <c r="EC253" s="228"/>
      <c r="ED253" s="228"/>
      <c r="EE253" s="228"/>
      <c r="EF253" s="228"/>
      <c r="EG253" s="228"/>
      <c r="EH253" s="228"/>
      <c r="EI253" s="228"/>
      <c r="EJ253" s="228"/>
      <c r="EK253" s="228"/>
      <c r="EL253" s="163">
        <v>0.0</v>
      </c>
      <c r="EM253" s="228"/>
      <c r="EN253" s="228"/>
      <c r="EO253" s="257">
        <f t="shared" si="86"/>
        <v>0</v>
      </c>
      <c r="EP253" s="228"/>
      <c r="EQ253" s="192"/>
      <c r="ER253" s="192"/>
      <c r="ES253" s="192"/>
      <c r="ET253" s="192"/>
      <c r="EU253" s="192"/>
      <c r="EV253" s="303"/>
      <c r="EW253" s="303"/>
      <c r="EX253" s="303"/>
      <c r="EY253" s="303"/>
      <c r="EZ253" s="192"/>
      <c r="FA253" s="192"/>
      <c r="FB253" s="303"/>
      <c r="FC253" s="303"/>
      <c r="FD253" s="303"/>
      <c r="FE253" s="192"/>
      <c r="FF253" s="303"/>
      <c r="FG253" s="192"/>
      <c r="FH253" s="192"/>
      <c r="FI253" s="192"/>
      <c r="FJ253" s="192"/>
      <c r="FK253" s="192"/>
      <c r="FL253" s="192"/>
      <c r="FM253" s="192"/>
      <c r="FN253" s="192"/>
      <c r="FO253" s="303"/>
      <c r="FP253" s="303"/>
      <c r="FQ253" s="303"/>
      <c r="FR253" s="303"/>
    </row>
    <row r="254" ht="20.25" customHeight="1">
      <c r="A254" s="324" t="s">
        <v>275</v>
      </c>
      <c r="B254" s="345"/>
      <c r="C254" s="346"/>
      <c r="D254" s="347"/>
      <c r="E254" s="315">
        <f t="shared" si="106"/>
        <v>29</v>
      </c>
      <c r="F254" s="104" t="str">
        <f t="shared" si="96"/>
        <v/>
      </c>
      <c r="G254" s="104" t="str">
        <f t="shared" si="68"/>
        <v/>
      </c>
      <c r="H254" s="104" t="str">
        <f t="shared" si="69"/>
        <v/>
      </c>
      <c r="I254" s="341"/>
      <c r="J254" s="316"/>
      <c r="K254" s="316"/>
      <c r="L254" s="104"/>
      <c r="M254" s="104"/>
      <c r="N254" s="104"/>
      <c r="O254" s="348"/>
      <c r="P254" s="348"/>
      <c r="Q254" s="348"/>
      <c r="R254" s="241"/>
      <c r="S254" s="109"/>
      <c r="T254" s="109"/>
      <c r="U254" s="109"/>
      <c r="V254" s="109"/>
      <c r="W254" s="109"/>
      <c r="X254" s="109"/>
      <c r="Y254" s="109"/>
      <c r="Z254" s="109"/>
      <c r="AA254" s="109"/>
      <c r="AB254" s="109"/>
      <c r="AC254" s="109"/>
      <c r="AD254" s="109"/>
      <c r="AE254" s="109"/>
      <c r="AF254" s="109"/>
      <c r="AG254" s="109"/>
      <c r="AH254" s="133"/>
      <c r="AI254" s="133"/>
      <c r="AJ254" s="113"/>
      <c r="AK254" s="133"/>
      <c r="AL254" s="133"/>
      <c r="AM254" s="113"/>
      <c r="AN254" s="109"/>
      <c r="AO254" s="109"/>
      <c r="AP254" s="113"/>
      <c r="AQ254" s="133"/>
      <c r="AR254" s="133"/>
      <c r="AS254" s="113"/>
      <c r="AT254" s="234"/>
      <c r="AU254" s="234"/>
      <c r="AV254" s="234"/>
      <c r="AW254" s="234"/>
      <c r="AX254" s="234"/>
      <c r="AY254" s="188"/>
      <c r="AZ254" s="188"/>
      <c r="BA254" s="188"/>
      <c r="BB254" s="188"/>
      <c r="BC254" s="188"/>
      <c r="BD254" s="188"/>
      <c r="BE254" s="188"/>
      <c r="BF254" s="180"/>
      <c r="BG254" s="181"/>
      <c r="BH254" s="181"/>
      <c r="BI254" s="349"/>
      <c r="BJ254" s="186">
        <f>Q254+R254+T254+V254+W254+Z254+AC254+AE254+AG254+AI254+AL254+AO254+AR254+BI254+U254+X254</f>
        <v>0</v>
      </c>
      <c r="BK254" s="122">
        <v>30000.0</v>
      </c>
      <c r="BL254" s="235"/>
      <c r="BM254" s="124">
        <f t="shared" si="6"/>
        <v>154000</v>
      </c>
      <c r="BN254" s="125"/>
      <c r="BO254" s="126">
        <f t="shared" si="46"/>
        <v>30000</v>
      </c>
      <c r="BP254" s="109"/>
      <c r="BQ254" s="127" t="str">
        <f t="shared" si="88"/>
        <v/>
      </c>
      <c r="BR254" s="125"/>
      <c r="BS254" s="126">
        <f t="shared" si="60"/>
        <v>30000</v>
      </c>
      <c r="BT254" s="128" t="str">
        <f t="shared" si="79"/>
        <v/>
      </c>
      <c r="BU254" s="125"/>
      <c r="BV254" s="129">
        <f t="shared" si="11"/>
        <v>30000</v>
      </c>
      <c r="BW254" s="235"/>
      <c r="BX254" s="282">
        <f t="shared" si="12"/>
        <v>0</v>
      </c>
      <c r="BY254" s="282">
        <f t="shared" si="89"/>
        <v>0</v>
      </c>
      <c r="BZ254" s="282" t="str">
        <f t="shared" si="105"/>
        <v/>
      </c>
      <c r="CA254" s="284" t="str">
        <f t="shared" si="15"/>
        <v/>
      </c>
      <c r="CB254" s="109"/>
      <c r="CC254" s="109"/>
      <c r="CD254" s="109"/>
      <c r="CE254" s="109"/>
      <c r="CF254" s="133">
        <f t="shared" si="39"/>
        <v>30000</v>
      </c>
      <c r="CG254" s="133">
        <f t="shared" si="84"/>
        <v>30000</v>
      </c>
      <c r="CH254" s="119">
        <f t="shared" si="66"/>
        <v>0</v>
      </c>
      <c r="CI254" s="109"/>
      <c r="CJ254" s="109"/>
      <c r="CK254" s="109"/>
      <c r="CL254" s="183"/>
      <c r="CM254" s="182"/>
      <c r="CN254" s="285">
        <f t="shared" si="19"/>
        <v>154000</v>
      </c>
      <c r="CO254" s="135">
        <f t="shared" si="20"/>
        <v>0</v>
      </c>
      <c r="CP254" s="286">
        <f t="shared" si="21"/>
        <v>154000</v>
      </c>
      <c r="CQ254" s="350">
        <v>43756.0</v>
      </c>
      <c r="CR254" s="325" t="s">
        <v>260</v>
      </c>
      <c r="CS254" s="325">
        <v>29.0</v>
      </c>
      <c r="CT254" s="301" t="s">
        <v>101</v>
      </c>
      <c r="CU254" s="352"/>
      <c r="CV254" s="302"/>
      <c r="CW254" s="302"/>
      <c r="CX254" s="302"/>
      <c r="CY254" s="302"/>
      <c r="CZ254" s="302"/>
      <c r="DA254" s="302"/>
      <c r="DB254" s="302"/>
      <c r="DC254" s="301">
        <v>154000.0</v>
      </c>
      <c r="DD254" s="226"/>
      <c r="DE254" s="226"/>
      <c r="DF254" s="302"/>
      <c r="DG254" s="302"/>
      <c r="DH254" s="302"/>
      <c r="DI254" s="302"/>
      <c r="DJ254" s="302"/>
      <c r="DK254" s="302"/>
      <c r="DL254" s="302"/>
      <c r="DM254" s="302"/>
      <c r="DN254" s="302"/>
      <c r="DO254" s="141">
        <f t="shared" si="58"/>
        <v>154000</v>
      </c>
      <c r="DP254" s="330"/>
      <c r="DQ254" s="238"/>
      <c r="DR254" s="228"/>
      <c r="DS254" s="228"/>
      <c r="DT254" s="228"/>
      <c r="DU254" s="228"/>
      <c r="DV254" s="228"/>
      <c r="DW254" s="228"/>
      <c r="DX254" s="228"/>
      <c r="DY254" s="228"/>
      <c r="DZ254" s="228"/>
      <c r="EA254" s="228"/>
      <c r="EB254" s="228"/>
      <c r="EC254" s="228"/>
      <c r="ED254" s="228"/>
      <c r="EE254" s="228"/>
      <c r="EF254" s="228"/>
      <c r="EG254" s="228"/>
      <c r="EH254" s="228"/>
      <c r="EI254" s="228"/>
      <c r="EJ254" s="228"/>
      <c r="EK254" s="228"/>
      <c r="EL254" s="163">
        <v>0.0</v>
      </c>
      <c r="EM254" s="228"/>
      <c r="EN254" s="228"/>
      <c r="EO254" s="257">
        <f t="shared" si="86"/>
        <v>0</v>
      </c>
      <c r="EP254" s="228"/>
      <c r="EQ254" s="192"/>
      <c r="ER254" s="192"/>
      <c r="ES254" s="192"/>
      <c r="ET254" s="192"/>
      <c r="EU254" s="192"/>
      <c r="EV254" s="303"/>
      <c r="EW254" s="303"/>
      <c r="EX254" s="303"/>
      <c r="EY254" s="303"/>
      <c r="EZ254" s="192"/>
      <c r="FA254" s="192"/>
      <c r="FB254" s="303"/>
      <c r="FC254" s="303"/>
      <c r="FD254" s="303"/>
      <c r="FE254" s="192"/>
      <c r="FF254" s="303"/>
      <c r="FG254" s="192"/>
      <c r="FH254" s="192"/>
      <c r="FI254" s="192"/>
      <c r="FJ254" s="192"/>
      <c r="FK254" s="192"/>
      <c r="FL254" s="192"/>
      <c r="FM254" s="192"/>
      <c r="FN254" s="192"/>
      <c r="FO254" s="303"/>
      <c r="FP254" s="303"/>
      <c r="FQ254" s="303"/>
      <c r="FR254" s="303"/>
    </row>
    <row r="255" ht="20.25" customHeight="1">
      <c r="A255" s="324" t="s">
        <v>16</v>
      </c>
      <c r="B255" s="345"/>
      <c r="C255" s="346"/>
      <c r="D255" s="347"/>
      <c r="E255" s="315">
        <f t="shared" si="106"/>
        <v>29</v>
      </c>
      <c r="F255" s="104" t="str">
        <f t="shared" si="96"/>
        <v/>
      </c>
      <c r="G255" s="104" t="str">
        <f t="shared" si="68"/>
        <v/>
      </c>
      <c r="H255" s="104" t="str">
        <f t="shared" si="69"/>
        <v/>
      </c>
      <c r="I255" s="341"/>
      <c r="J255" s="316"/>
      <c r="K255" s="316"/>
      <c r="L255" s="104"/>
      <c r="M255" s="104"/>
      <c r="N255" s="104"/>
      <c r="O255" s="348"/>
      <c r="P255" s="348"/>
      <c r="Q255" s="348"/>
      <c r="R255" s="241"/>
      <c r="S255" s="109"/>
      <c r="T255" s="109"/>
      <c r="U255" s="109"/>
      <c r="V255" s="109"/>
      <c r="W255" s="109"/>
      <c r="X255" s="109"/>
      <c r="Y255" s="109"/>
      <c r="Z255" s="109"/>
      <c r="AA255" s="109"/>
      <c r="AB255" s="109"/>
      <c r="AC255" s="109"/>
      <c r="AD255" s="109"/>
      <c r="AE255" s="109"/>
      <c r="AF255" s="109"/>
      <c r="AG255" s="109"/>
      <c r="AH255" s="133"/>
      <c r="AI255" s="133"/>
      <c r="AJ255" s="113"/>
      <c r="AK255" s="133"/>
      <c r="AL255" s="133"/>
      <c r="AM255" s="113"/>
      <c r="AN255" s="109"/>
      <c r="AO255" s="109"/>
      <c r="AP255" s="113"/>
      <c r="AQ255" s="133"/>
      <c r="AR255" s="133"/>
      <c r="AS255" s="113"/>
      <c r="AT255" s="234"/>
      <c r="AU255" s="234"/>
      <c r="AV255" s="234"/>
      <c r="AW255" s="234"/>
      <c r="AX255" s="234"/>
      <c r="AY255" s="188"/>
      <c r="AZ255" s="188"/>
      <c r="BA255" s="188"/>
      <c r="BB255" s="188"/>
      <c r="BC255" s="188"/>
      <c r="BD255" s="188"/>
      <c r="BE255" s="188"/>
      <c r="BF255" s="180"/>
      <c r="BG255" s="181"/>
      <c r="BH255" s="181"/>
      <c r="BI255" s="349"/>
      <c r="BJ255" s="121">
        <f t="shared" ref="BJ255:BJ259" si="108">Q255+R255+T255+V255+W255+Z255+AC255+AE255+AG255+AI255+AL255+AO255+AR255+BI255</f>
        <v>0</v>
      </c>
      <c r="BK255" s="122">
        <v>30000.0</v>
      </c>
      <c r="BL255" s="235"/>
      <c r="BM255" s="124">
        <f t="shared" si="6"/>
        <v>154000</v>
      </c>
      <c r="BN255" s="125"/>
      <c r="BO255" s="126">
        <f t="shared" si="46"/>
        <v>30000</v>
      </c>
      <c r="BP255" s="109"/>
      <c r="BQ255" s="127" t="str">
        <f t="shared" si="88"/>
        <v/>
      </c>
      <c r="BR255" s="125"/>
      <c r="BS255" s="126">
        <f t="shared" si="60"/>
        <v>30000</v>
      </c>
      <c r="BT255" s="128" t="str">
        <f t="shared" si="79"/>
        <v/>
      </c>
      <c r="BU255" s="125"/>
      <c r="BV255" s="129">
        <f t="shared" si="11"/>
        <v>30000</v>
      </c>
      <c r="BW255" s="235"/>
      <c r="BX255" s="282">
        <f t="shared" si="12"/>
        <v>0</v>
      </c>
      <c r="BY255" s="282">
        <f t="shared" si="89"/>
        <v>0</v>
      </c>
      <c r="BZ255" s="282" t="str">
        <f t="shared" si="105"/>
        <v/>
      </c>
      <c r="CA255" s="284" t="str">
        <f t="shared" si="15"/>
        <v/>
      </c>
      <c r="CB255" s="109"/>
      <c r="CC255" s="109"/>
      <c r="CD255" s="109"/>
      <c r="CE255" s="109"/>
      <c r="CF255" s="133">
        <f t="shared" si="39"/>
        <v>30000</v>
      </c>
      <c r="CG255" s="133">
        <f t="shared" si="84"/>
        <v>30000</v>
      </c>
      <c r="CH255" s="119">
        <f t="shared" si="66"/>
        <v>0</v>
      </c>
      <c r="CI255" s="109"/>
      <c r="CJ255" s="109"/>
      <c r="CK255" s="109"/>
      <c r="CL255" s="183"/>
      <c r="CM255" s="182"/>
      <c r="CN255" s="285">
        <f t="shared" si="19"/>
        <v>154000</v>
      </c>
      <c r="CO255" s="135">
        <f t="shared" si="20"/>
        <v>0</v>
      </c>
      <c r="CP255" s="286">
        <f t="shared" si="21"/>
        <v>154000</v>
      </c>
      <c r="CQ255" s="350">
        <v>43756.0</v>
      </c>
      <c r="CR255" s="325" t="s">
        <v>260</v>
      </c>
      <c r="CS255" s="325">
        <v>29.0</v>
      </c>
      <c r="CT255" s="302"/>
      <c r="CU255" s="352"/>
      <c r="CV255" s="302"/>
      <c r="CW255" s="302"/>
      <c r="CX255" s="302"/>
      <c r="CY255" s="302"/>
      <c r="CZ255" s="302"/>
      <c r="DA255" s="302"/>
      <c r="DB255" s="302"/>
      <c r="DC255" s="301">
        <v>154000.0</v>
      </c>
      <c r="DD255" s="226"/>
      <c r="DE255" s="226"/>
      <c r="DF255" s="302"/>
      <c r="DG255" s="302"/>
      <c r="DH255" s="302"/>
      <c r="DI255" s="302"/>
      <c r="DJ255" s="302"/>
      <c r="DK255" s="302"/>
      <c r="DL255" s="302"/>
      <c r="DM255" s="302"/>
      <c r="DN255" s="302"/>
      <c r="DO255" s="141">
        <f t="shared" si="58"/>
        <v>154000</v>
      </c>
      <c r="DP255" s="330"/>
      <c r="DQ255" s="238"/>
      <c r="DR255" s="228"/>
      <c r="DS255" s="228"/>
      <c r="DT255" s="228"/>
      <c r="DU255" s="228"/>
      <c r="DV255" s="228"/>
      <c r="DW255" s="228"/>
      <c r="DX255" s="228"/>
      <c r="DY255" s="228"/>
      <c r="DZ255" s="228"/>
      <c r="EA255" s="228"/>
      <c r="EB255" s="228"/>
      <c r="EC255" s="228"/>
      <c r="ED255" s="228"/>
      <c r="EE255" s="228"/>
      <c r="EF255" s="228"/>
      <c r="EG255" s="228"/>
      <c r="EH255" s="228"/>
      <c r="EI255" s="228"/>
      <c r="EJ255" s="228"/>
      <c r="EK255" s="228"/>
      <c r="EL255" s="163">
        <v>0.0</v>
      </c>
      <c r="EM255" s="228"/>
      <c r="EN255" s="228"/>
      <c r="EO255" s="257">
        <f t="shared" si="86"/>
        <v>0</v>
      </c>
      <c r="EP255" s="228"/>
      <c r="EQ255" s="192"/>
      <c r="ER255" s="192"/>
      <c r="ES255" s="192"/>
      <c r="ET255" s="192"/>
      <c r="EU255" s="192"/>
      <c r="EV255" s="303"/>
      <c r="EW255" s="303"/>
      <c r="EX255" s="303"/>
      <c r="EY255" s="303"/>
      <c r="EZ255" s="192"/>
      <c r="FA255" s="192"/>
      <c r="FB255" s="303"/>
      <c r="FC255" s="303"/>
      <c r="FD255" s="303"/>
      <c r="FE255" s="192"/>
      <c r="FF255" s="303"/>
      <c r="FG255" s="192"/>
      <c r="FH255" s="192"/>
      <c r="FI255" s="192"/>
      <c r="FJ255" s="192"/>
      <c r="FK255" s="192"/>
      <c r="FL255" s="192"/>
      <c r="FM255" s="192"/>
      <c r="FN255" s="192"/>
      <c r="FO255" s="303"/>
      <c r="FP255" s="303"/>
      <c r="FQ255" s="303"/>
      <c r="FR255" s="303"/>
    </row>
    <row r="256" ht="20.25" customHeight="1">
      <c r="A256" s="324" t="s">
        <v>14</v>
      </c>
      <c r="B256" s="345"/>
      <c r="C256" s="346"/>
      <c r="D256" s="347"/>
      <c r="E256" s="315">
        <f t="shared" si="106"/>
        <v>19.3</v>
      </c>
      <c r="F256" s="104" t="str">
        <f t="shared" si="96"/>
        <v/>
      </c>
      <c r="G256" s="104" t="str">
        <f t="shared" si="68"/>
        <v/>
      </c>
      <c r="H256" s="104" t="str">
        <f t="shared" si="69"/>
        <v/>
      </c>
      <c r="I256" s="341"/>
      <c r="J256" s="316"/>
      <c r="K256" s="316"/>
      <c r="L256" s="104"/>
      <c r="M256" s="104"/>
      <c r="N256" s="104"/>
      <c r="O256" s="348"/>
      <c r="P256" s="348"/>
      <c r="Q256" s="348"/>
      <c r="R256" s="241"/>
      <c r="S256" s="109"/>
      <c r="T256" s="109"/>
      <c r="U256" s="109"/>
      <c r="V256" s="109"/>
      <c r="W256" s="109"/>
      <c r="X256" s="109"/>
      <c r="Y256" s="109"/>
      <c r="Z256" s="109"/>
      <c r="AA256" s="109"/>
      <c r="AB256" s="109"/>
      <c r="AC256" s="109"/>
      <c r="AD256" s="109"/>
      <c r="AE256" s="109"/>
      <c r="AF256" s="109"/>
      <c r="AG256" s="109"/>
      <c r="AH256" s="133"/>
      <c r="AI256" s="133"/>
      <c r="AJ256" s="113"/>
      <c r="AK256" s="133"/>
      <c r="AL256" s="133"/>
      <c r="AM256" s="113"/>
      <c r="AN256" s="109"/>
      <c r="AO256" s="109"/>
      <c r="AP256" s="113"/>
      <c r="AQ256" s="133"/>
      <c r="AR256" s="133"/>
      <c r="AS256" s="113"/>
      <c r="AT256" s="234"/>
      <c r="AU256" s="234"/>
      <c r="AV256" s="234"/>
      <c r="AW256" s="234"/>
      <c r="AX256" s="234"/>
      <c r="AY256" s="188"/>
      <c r="AZ256" s="188"/>
      <c r="BA256" s="188"/>
      <c r="BB256" s="188"/>
      <c r="BC256" s="188"/>
      <c r="BD256" s="188"/>
      <c r="BE256" s="188"/>
      <c r="BF256" s="180"/>
      <c r="BG256" s="181"/>
      <c r="BH256" s="181"/>
      <c r="BI256" s="349"/>
      <c r="BJ256" s="121">
        <f t="shared" si="108"/>
        <v>0</v>
      </c>
      <c r="BK256" s="122">
        <v>30000.0</v>
      </c>
      <c r="BL256" s="235"/>
      <c r="BM256" s="124">
        <f t="shared" si="6"/>
        <v>108080</v>
      </c>
      <c r="BN256" s="125"/>
      <c r="BO256" s="126">
        <f t="shared" si="46"/>
        <v>30000</v>
      </c>
      <c r="BP256" s="109"/>
      <c r="BQ256" s="127" t="str">
        <f t="shared" si="88"/>
        <v/>
      </c>
      <c r="BR256" s="125"/>
      <c r="BS256" s="126">
        <f t="shared" si="60"/>
        <v>30000</v>
      </c>
      <c r="BT256" s="128" t="str">
        <f t="shared" si="79"/>
        <v/>
      </c>
      <c r="BU256" s="125"/>
      <c r="BV256" s="129">
        <f t="shared" si="11"/>
        <v>30000</v>
      </c>
      <c r="BW256" s="235"/>
      <c r="BX256" s="282">
        <f t="shared" si="12"/>
        <v>0</v>
      </c>
      <c r="BY256" s="282">
        <f t="shared" si="89"/>
        <v>0</v>
      </c>
      <c r="BZ256" s="282" t="str">
        <f t="shared" si="105"/>
        <v/>
      </c>
      <c r="CA256" s="284" t="str">
        <f t="shared" si="15"/>
        <v/>
      </c>
      <c r="CB256" s="109"/>
      <c r="CC256" s="109"/>
      <c r="CD256" s="109"/>
      <c r="CE256" s="109"/>
      <c r="CF256" s="133">
        <f t="shared" si="39"/>
        <v>30000</v>
      </c>
      <c r="CG256" s="133">
        <f t="shared" si="84"/>
        <v>30000</v>
      </c>
      <c r="CH256" s="119">
        <f t="shared" si="66"/>
        <v>0</v>
      </c>
      <c r="CI256" s="109"/>
      <c r="CJ256" s="109"/>
      <c r="CK256" s="109"/>
      <c r="CL256" s="183"/>
      <c r="CM256" s="182"/>
      <c r="CN256" s="285">
        <f t="shared" si="19"/>
        <v>108080</v>
      </c>
      <c r="CO256" s="135">
        <f t="shared" si="20"/>
        <v>0</v>
      </c>
      <c r="CP256" s="286">
        <f t="shared" si="21"/>
        <v>108080</v>
      </c>
      <c r="CQ256" s="350">
        <v>43757.0</v>
      </c>
      <c r="CR256" s="325" t="s">
        <v>280</v>
      </c>
      <c r="CS256" s="325">
        <v>19.3</v>
      </c>
      <c r="CT256" s="301" t="s">
        <v>68</v>
      </c>
      <c r="CU256" s="291" t="s">
        <v>1123</v>
      </c>
      <c r="CV256" s="302"/>
      <c r="CW256" s="302"/>
      <c r="CX256" s="302"/>
      <c r="CY256" s="302"/>
      <c r="CZ256" s="302"/>
      <c r="DA256" s="302"/>
      <c r="DB256" s="302"/>
      <c r="DC256" s="301">
        <v>108080.0</v>
      </c>
      <c r="DD256" s="226"/>
      <c r="DE256" s="226"/>
      <c r="DF256" s="302"/>
      <c r="DG256" s="302"/>
      <c r="DH256" s="302"/>
      <c r="DI256" s="302"/>
      <c r="DJ256" s="302"/>
      <c r="DK256" s="302"/>
      <c r="DL256" s="302"/>
      <c r="DM256" s="302"/>
      <c r="DN256" s="302"/>
      <c r="DO256" s="141">
        <f t="shared" si="58"/>
        <v>108080</v>
      </c>
      <c r="DP256" s="330"/>
      <c r="DQ256" s="238"/>
      <c r="DR256" s="228"/>
      <c r="DS256" s="228"/>
      <c r="DT256" s="228"/>
      <c r="DU256" s="228"/>
      <c r="DV256" s="228"/>
      <c r="DW256" s="228"/>
      <c r="DX256" s="228"/>
      <c r="DY256" s="228"/>
      <c r="DZ256" s="228"/>
      <c r="EA256" s="228"/>
      <c r="EB256" s="228"/>
      <c r="EC256" s="228"/>
      <c r="ED256" s="228"/>
      <c r="EE256" s="228"/>
      <c r="EF256" s="228"/>
      <c r="EG256" s="228"/>
      <c r="EH256" s="228"/>
      <c r="EI256" s="228"/>
      <c r="EJ256" s="228"/>
      <c r="EK256" s="228"/>
      <c r="EL256" s="163">
        <v>0.0</v>
      </c>
      <c r="EM256" s="228"/>
      <c r="EN256" s="228"/>
      <c r="EO256" s="257">
        <f t="shared" si="86"/>
        <v>0</v>
      </c>
      <c r="EP256" s="228"/>
      <c r="EQ256" s="192"/>
      <c r="ER256" s="192"/>
      <c r="ES256" s="192"/>
      <c r="ET256" s="192"/>
      <c r="EU256" s="192"/>
      <c r="EV256" s="303"/>
      <c r="EW256" s="303"/>
      <c r="EX256" s="303"/>
      <c r="EY256" s="303"/>
      <c r="EZ256" s="192"/>
      <c r="FA256" s="192"/>
      <c r="FB256" s="303"/>
      <c r="FC256" s="303"/>
      <c r="FD256" s="303"/>
      <c r="FE256" s="192"/>
      <c r="FF256" s="303"/>
      <c r="FG256" s="192"/>
      <c r="FH256" s="192"/>
      <c r="FI256" s="192"/>
      <c r="FJ256" s="192"/>
      <c r="FK256" s="192"/>
      <c r="FL256" s="192"/>
      <c r="FM256" s="192"/>
      <c r="FN256" s="192"/>
      <c r="FO256" s="303"/>
      <c r="FP256" s="303"/>
      <c r="FQ256" s="303"/>
      <c r="FR256" s="303"/>
    </row>
    <row r="257" ht="20.25" customHeight="1">
      <c r="A257" s="324" t="s">
        <v>37</v>
      </c>
      <c r="B257" s="345"/>
      <c r="C257" s="346"/>
      <c r="D257" s="347"/>
      <c r="E257" s="315">
        <f t="shared" si="106"/>
        <v>21</v>
      </c>
      <c r="F257" s="104" t="str">
        <f t="shared" si="96"/>
        <v/>
      </c>
      <c r="G257" s="104" t="str">
        <f t="shared" si="68"/>
        <v/>
      </c>
      <c r="H257" s="104" t="str">
        <f t="shared" si="69"/>
        <v/>
      </c>
      <c r="I257" s="341"/>
      <c r="J257" s="316"/>
      <c r="K257" s="316"/>
      <c r="L257" s="104"/>
      <c r="M257" s="104"/>
      <c r="N257" s="104"/>
      <c r="O257" s="107">
        <v>7000.0</v>
      </c>
      <c r="P257" s="107">
        <v>1500.0</v>
      </c>
      <c r="Q257" s="107">
        <v>3000.0</v>
      </c>
      <c r="R257" s="241"/>
      <c r="S257" s="109"/>
      <c r="T257" s="109"/>
      <c r="U257" s="109"/>
      <c r="V257" s="109"/>
      <c r="W257" s="109"/>
      <c r="X257" s="109"/>
      <c r="Y257" s="109"/>
      <c r="Z257" s="109"/>
      <c r="AA257" s="109"/>
      <c r="AB257" s="109"/>
      <c r="AC257" s="109"/>
      <c r="AD257" s="109"/>
      <c r="AE257" s="109"/>
      <c r="AF257" s="109"/>
      <c r="AG257" s="109"/>
      <c r="AH257" s="133"/>
      <c r="AI257" s="133"/>
      <c r="AJ257" s="113"/>
      <c r="AK257" s="133"/>
      <c r="AL257" s="133"/>
      <c r="AM257" s="113"/>
      <c r="AN257" s="109"/>
      <c r="AO257" s="109"/>
      <c r="AP257" s="113"/>
      <c r="AQ257" s="133"/>
      <c r="AR257" s="133"/>
      <c r="AS257" s="113"/>
      <c r="AT257" s="234"/>
      <c r="AU257" s="234"/>
      <c r="AV257" s="234"/>
      <c r="AW257" s="234"/>
      <c r="AX257" s="234"/>
      <c r="AY257" s="188"/>
      <c r="AZ257" s="188"/>
      <c r="BA257" s="188"/>
      <c r="BB257" s="188"/>
      <c r="BC257" s="188"/>
      <c r="BD257" s="188"/>
      <c r="BE257" s="188"/>
      <c r="BF257" s="180"/>
      <c r="BG257" s="181"/>
      <c r="BH257" s="181"/>
      <c r="BI257" s="349"/>
      <c r="BJ257" s="121">
        <f t="shared" si="108"/>
        <v>3000</v>
      </c>
      <c r="BK257" s="122">
        <v>30000.0</v>
      </c>
      <c r="BL257" s="235"/>
      <c r="BM257" s="124">
        <f t="shared" si="6"/>
        <v>123000</v>
      </c>
      <c r="BN257" s="125"/>
      <c r="BO257" s="126">
        <f t="shared" si="46"/>
        <v>30000</v>
      </c>
      <c r="BP257" s="109"/>
      <c r="BQ257" s="127" t="str">
        <f t="shared" si="88"/>
        <v/>
      </c>
      <c r="BR257" s="125"/>
      <c r="BS257" s="126">
        <f t="shared" si="60"/>
        <v>30000</v>
      </c>
      <c r="BT257" s="128" t="str">
        <f t="shared" si="79"/>
        <v/>
      </c>
      <c r="BU257" s="125"/>
      <c r="BV257" s="129">
        <f t="shared" si="11"/>
        <v>30000</v>
      </c>
      <c r="BW257" s="235"/>
      <c r="BX257" s="282">
        <f t="shared" si="12"/>
        <v>0</v>
      </c>
      <c r="BY257" s="282">
        <f t="shared" si="89"/>
        <v>0</v>
      </c>
      <c r="BZ257" s="282" t="str">
        <f t="shared" si="105"/>
        <v/>
      </c>
      <c r="CA257" s="284" t="str">
        <f t="shared" si="15"/>
        <v/>
      </c>
      <c r="CB257" s="109"/>
      <c r="CC257" s="109"/>
      <c r="CD257" s="109"/>
      <c r="CE257" s="109"/>
      <c r="CF257" s="133">
        <f t="shared" si="39"/>
        <v>30000</v>
      </c>
      <c r="CG257" s="133">
        <f t="shared" si="84"/>
        <v>27000</v>
      </c>
      <c r="CH257" s="119">
        <f t="shared" si="66"/>
        <v>-3000</v>
      </c>
      <c r="CI257" s="109"/>
      <c r="CJ257" s="109"/>
      <c r="CK257" s="109"/>
      <c r="CL257" s="183"/>
      <c r="CM257" s="182"/>
      <c r="CN257" s="285">
        <f t="shared" si="19"/>
        <v>123000</v>
      </c>
      <c r="CO257" s="135">
        <f t="shared" si="20"/>
        <v>11500</v>
      </c>
      <c r="CP257" s="286">
        <f t="shared" si="21"/>
        <v>111500</v>
      </c>
      <c r="CQ257" s="350">
        <v>43757.0</v>
      </c>
      <c r="CR257" s="325" t="s">
        <v>260</v>
      </c>
      <c r="CS257" s="325">
        <v>21.0</v>
      </c>
      <c r="CT257" s="301" t="s">
        <v>57</v>
      </c>
      <c r="CU257" s="291" t="s">
        <v>1124</v>
      </c>
      <c r="CV257" s="302"/>
      <c r="CW257" s="302"/>
      <c r="CX257" s="302"/>
      <c r="CY257" s="302"/>
      <c r="CZ257" s="302"/>
      <c r="DA257" s="302"/>
      <c r="DB257" s="302"/>
      <c r="DC257" s="301">
        <v>123000.0</v>
      </c>
      <c r="DD257" s="226"/>
      <c r="DE257" s="226"/>
      <c r="DF257" s="302"/>
      <c r="DG257" s="302"/>
      <c r="DH257" s="302"/>
      <c r="DI257" s="302"/>
      <c r="DJ257" s="302"/>
      <c r="DK257" s="302"/>
      <c r="DL257" s="302"/>
      <c r="DM257" s="302"/>
      <c r="DN257" s="302"/>
      <c r="DO257" s="141">
        <f t="shared" si="58"/>
        <v>123000</v>
      </c>
      <c r="DP257" s="330"/>
      <c r="DQ257" s="238"/>
      <c r="DR257" s="228"/>
      <c r="DS257" s="228"/>
      <c r="DT257" s="228"/>
      <c r="DU257" s="228"/>
      <c r="DV257" s="228"/>
      <c r="DW257" s="228"/>
      <c r="DX257" s="228"/>
      <c r="DY257" s="228"/>
      <c r="DZ257" s="228"/>
      <c r="EA257" s="228"/>
      <c r="EB257" s="228"/>
      <c r="EC257" s="228"/>
      <c r="ED257" s="228"/>
      <c r="EE257" s="228"/>
      <c r="EF257" s="228"/>
      <c r="EG257" s="228"/>
      <c r="EH257" s="228"/>
      <c r="EI257" s="228"/>
      <c r="EJ257" s="228"/>
      <c r="EK257" s="228"/>
      <c r="EL257" s="163">
        <v>0.0</v>
      </c>
      <c r="EM257" s="228"/>
      <c r="EN257" s="228"/>
      <c r="EO257" s="257">
        <f t="shared" si="86"/>
        <v>0</v>
      </c>
      <c r="EP257" s="228"/>
      <c r="EQ257" s="192"/>
      <c r="ER257" s="192"/>
      <c r="ES257" s="192"/>
      <c r="ET257" s="161" t="s">
        <v>265</v>
      </c>
      <c r="EU257" s="192"/>
      <c r="EV257" s="303"/>
      <c r="EW257" s="303"/>
      <c r="EX257" s="303"/>
      <c r="EY257" s="303"/>
      <c r="EZ257" s="192"/>
      <c r="FA257" s="192"/>
      <c r="FB257" s="303"/>
      <c r="FC257" s="303"/>
      <c r="FD257" s="303"/>
      <c r="FE257" s="192"/>
      <c r="FF257" s="303"/>
      <c r="FG257" s="192"/>
      <c r="FH257" s="192"/>
      <c r="FI257" s="192"/>
      <c r="FJ257" s="192"/>
      <c r="FK257" s="192"/>
      <c r="FL257" s="192"/>
      <c r="FM257" s="192"/>
      <c r="FN257" s="192"/>
      <c r="FO257" s="303"/>
      <c r="FP257" s="303"/>
      <c r="FQ257" s="303"/>
      <c r="FR257" s="303"/>
    </row>
    <row r="258" ht="20.25" customHeight="1">
      <c r="A258" s="324" t="s">
        <v>22</v>
      </c>
      <c r="B258" s="345"/>
      <c r="C258" s="346"/>
      <c r="D258" s="347"/>
      <c r="E258" s="315">
        <f t="shared" si="106"/>
        <v>29</v>
      </c>
      <c r="F258" s="104" t="str">
        <f t="shared" si="96"/>
        <v/>
      </c>
      <c r="G258" s="104" t="str">
        <f t="shared" si="68"/>
        <v/>
      </c>
      <c r="H258" s="104" t="str">
        <f t="shared" si="69"/>
        <v/>
      </c>
      <c r="I258" s="341"/>
      <c r="J258" s="316"/>
      <c r="K258" s="316"/>
      <c r="L258" s="104"/>
      <c r="M258" s="104"/>
      <c r="N258" s="104"/>
      <c r="O258" s="348"/>
      <c r="P258" s="348"/>
      <c r="Q258" s="348"/>
      <c r="R258" s="241"/>
      <c r="S258" s="109"/>
      <c r="T258" s="109"/>
      <c r="U258" s="109"/>
      <c r="V258" s="109"/>
      <c r="W258" s="109"/>
      <c r="X258" s="109"/>
      <c r="Y258" s="109"/>
      <c r="Z258" s="109"/>
      <c r="AA258" s="109"/>
      <c r="AB258" s="109"/>
      <c r="AC258" s="109"/>
      <c r="AD258" s="109"/>
      <c r="AE258" s="109"/>
      <c r="AF258" s="109"/>
      <c r="AG258" s="109"/>
      <c r="AH258" s="133"/>
      <c r="AI258" s="133"/>
      <c r="AJ258" s="113"/>
      <c r="AK258" s="133"/>
      <c r="AL258" s="133"/>
      <c r="AM258" s="113"/>
      <c r="AN258" s="109"/>
      <c r="AO258" s="109"/>
      <c r="AP258" s="113"/>
      <c r="AQ258" s="133"/>
      <c r="AR258" s="133"/>
      <c r="AS258" s="113"/>
      <c r="AT258" s="234"/>
      <c r="AU258" s="234"/>
      <c r="AV258" s="234"/>
      <c r="AW258" s="234"/>
      <c r="AX258" s="234"/>
      <c r="AY258" s="188"/>
      <c r="AZ258" s="188"/>
      <c r="BA258" s="188"/>
      <c r="BB258" s="188"/>
      <c r="BC258" s="188"/>
      <c r="BD258" s="188"/>
      <c r="BE258" s="188"/>
      <c r="BF258" s="180"/>
      <c r="BG258" s="181"/>
      <c r="BH258" s="181"/>
      <c r="BI258" s="349"/>
      <c r="BJ258" s="121">
        <f t="shared" si="108"/>
        <v>0</v>
      </c>
      <c r="BK258" s="122">
        <v>30000.0</v>
      </c>
      <c r="BL258" s="235"/>
      <c r="BM258" s="124">
        <f t="shared" si="6"/>
        <v>150000</v>
      </c>
      <c r="BN258" s="125"/>
      <c r="BO258" s="126">
        <f t="shared" si="46"/>
        <v>30000</v>
      </c>
      <c r="BP258" s="109"/>
      <c r="BQ258" s="127" t="str">
        <f t="shared" si="88"/>
        <v/>
      </c>
      <c r="BR258" s="125"/>
      <c r="BS258" s="126">
        <f t="shared" si="60"/>
        <v>30000</v>
      </c>
      <c r="BT258" s="128" t="str">
        <f t="shared" si="79"/>
        <v/>
      </c>
      <c r="BU258" s="125"/>
      <c r="BV258" s="129">
        <f t="shared" si="11"/>
        <v>30000</v>
      </c>
      <c r="BW258" s="235"/>
      <c r="BX258" s="282">
        <f t="shared" si="12"/>
        <v>0</v>
      </c>
      <c r="BY258" s="282">
        <f t="shared" si="89"/>
        <v>0</v>
      </c>
      <c r="BZ258" s="282" t="str">
        <f t="shared" si="105"/>
        <v/>
      </c>
      <c r="CA258" s="284" t="str">
        <f t="shared" si="15"/>
        <v/>
      </c>
      <c r="CB258" s="109"/>
      <c r="CC258" s="109"/>
      <c r="CD258" s="109"/>
      <c r="CE258" s="109"/>
      <c r="CF258" s="133">
        <f t="shared" si="39"/>
        <v>30000</v>
      </c>
      <c r="CG258" s="133">
        <f t="shared" si="84"/>
        <v>30000</v>
      </c>
      <c r="CH258" s="119">
        <f t="shared" si="66"/>
        <v>0</v>
      </c>
      <c r="CI258" s="109"/>
      <c r="CJ258" s="109"/>
      <c r="CK258" s="109"/>
      <c r="CL258" s="183"/>
      <c r="CM258" s="182"/>
      <c r="CN258" s="285">
        <f t="shared" si="19"/>
        <v>150000</v>
      </c>
      <c r="CO258" s="135">
        <f t="shared" si="20"/>
        <v>0</v>
      </c>
      <c r="CP258" s="286">
        <f t="shared" si="21"/>
        <v>150000</v>
      </c>
      <c r="CQ258" s="350">
        <v>43757.0</v>
      </c>
      <c r="CR258" s="325" t="s">
        <v>260</v>
      </c>
      <c r="CS258" s="325">
        <v>29.0</v>
      </c>
      <c r="CT258" s="301" t="s">
        <v>68</v>
      </c>
      <c r="CU258" s="291" t="s">
        <v>1125</v>
      </c>
      <c r="CV258" s="302"/>
      <c r="CW258" s="302"/>
      <c r="CX258" s="302"/>
      <c r="CY258" s="302"/>
      <c r="CZ258" s="302"/>
      <c r="DA258" s="302"/>
      <c r="DB258" s="302"/>
      <c r="DC258" s="301">
        <v>150000.0</v>
      </c>
      <c r="DD258" s="226"/>
      <c r="DE258" s="226"/>
      <c r="DF258" s="302"/>
      <c r="DG258" s="302"/>
      <c r="DH258" s="302"/>
      <c r="DI258" s="302"/>
      <c r="DJ258" s="302"/>
      <c r="DK258" s="302"/>
      <c r="DL258" s="302"/>
      <c r="DM258" s="302"/>
      <c r="DN258" s="302"/>
      <c r="DO258" s="141">
        <f t="shared" si="58"/>
        <v>150000</v>
      </c>
      <c r="DP258" s="330"/>
      <c r="DQ258" s="238"/>
      <c r="DR258" s="228"/>
      <c r="DS258" s="228"/>
      <c r="DT258" s="228"/>
      <c r="DU258" s="228"/>
      <c r="DV258" s="228"/>
      <c r="DW258" s="228"/>
      <c r="DX258" s="228"/>
      <c r="DY258" s="228"/>
      <c r="DZ258" s="228"/>
      <c r="EA258" s="228"/>
      <c r="EB258" s="228"/>
      <c r="EC258" s="228"/>
      <c r="ED258" s="228"/>
      <c r="EE258" s="228"/>
      <c r="EF258" s="228"/>
      <c r="EG258" s="228"/>
      <c r="EH258" s="228"/>
      <c r="EI258" s="228"/>
      <c r="EJ258" s="228"/>
      <c r="EK258" s="228"/>
      <c r="EL258" s="163">
        <v>0.0</v>
      </c>
      <c r="EM258" s="228"/>
      <c r="EN258" s="228"/>
      <c r="EO258" s="257">
        <f t="shared" si="86"/>
        <v>0</v>
      </c>
      <c r="EP258" s="228"/>
      <c r="FE258" s="353"/>
    </row>
    <row r="259" ht="20.25" customHeight="1">
      <c r="A259" s="324" t="s">
        <v>26</v>
      </c>
      <c r="B259" s="345"/>
      <c r="C259" s="346"/>
      <c r="D259" s="347"/>
      <c r="E259" s="315">
        <f t="shared" si="106"/>
        <v>27</v>
      </c>
      <c r="F259" s="104" t="str">
        <f t="shared" si="96"/>
        <v/>
      </c>
      <c r="G259" s="104" t="str">
        <f t="shared" si="68"/>
        <v/>
      </c>
      <c r="H259" s="104" t="str">
        <f t="shared" si="69"/>
        <v/>
      </c>
      <c r="I259" s="341"/>
      <c r="J259" s="316"/>
      <c r="K259" s="316"/>
      <c r="L259" s="104"/>
      <c r="M259" s="104"/>
      <c r="N259" s="104"/>
      <c r="O259" s="348"/>
      <c r="P259" s="348"/>
      <c r="Q259" s="348"/>
      <c r="R259" s="241"/>
      <c r="S259" s="109"/>
      <c r="T259" s="109"/>
      <c r="U259" s="109"/>
      <c r="V259" s="109"/>
      <c r="W259" s="109"/>
      <c r="X259" s="109"/>
      <c r="Y259" s="109"/>
      <c r="Z259" s="109"/>
      <c r="AA259" s="109"/>
      <c r="AB259" s="109"/>
      <c r="AC259" s="109"/>
      <c r="AD259" s="109"/>
      <c r="AE259" s="109"/>
      <c r="AF259" s="109"/>
      <c r="AG259" s="109"/>
      <c r="AH259" s="133"/>
      <c r="AI259" s="133"/>
      <c r="AJ259" s="113"/>
      <c r="AK259" s="133"/>
      <c r="AL259" s="133"/>
      <c r="AM259" s="113"/>
      <c r="AN259" s="109"/>
      <c r="AO259" s="109"/>
      <c r="AP259" s="113"/>
      <c r="AQ259" s="133"/>
      <c r="AR259" s="133"/>
      <c r="AS259" s="113"/>
      <c r="AT259" s="234"/>
      <c r="AU259" s="234"/>
      <c r="AV259" s="234"/>
      <c r="AW259" s="234"/>
      <c r="AX259" s="234"/>
      <c r="AY259" s="188"/>
      <c r="AZ259" s="188"/>
      <c r="BA259" s="188"/>
      <c r="BB259" s="188"/>
      <c r="BC259" s="188"/>
      <c r="BD259" s="188"/>
      <c r="BE259" s="188"/>
      <c r="BF259" s="180"/>
      <c r="BG259" s="181"/>
      <c r="BH259" s="181"/>
      <c r="BI259" s="349"/>
      <c r="BJ259" s="121">
        <f t="shared" si="108"/>
        <v>0</v>
      </c>
      <c r="BK259" s="122">
        <v>30000.0</v>
      </c>
      <c r="BL259" s="235"/>
      <c r="BM259" s="124">
        <f t="shared" si="6"/>
        <v>145000</v>
      </c>
      <c r="BN259" s="125"/>
      <c r="BO259" s="126">
        <f t="shared" si="46"/>
        <v>30000</v>
      </c>
      <c r="BP259" s="109"/>
      <c r="BQ259" s="127" t="str">
        <f t="shared" si="88"/>
        <v/>
      </c>
      <c r="BR259" s="125"/>
      <c r="BS259" s="126">
        <f t="shared" si="60"/>
        <v>30000</v>
      </c>
      <c r="BT259" s="128" t="str">
        <f t="shared" si="79"/>
        <v/>
      </c>
      <c r="BU259" s="125"/>
      <c r="BV259" s="129">
        <f t="shared" si="11"/>
        <v>30000</v>
      </c>
      <c r="BW259" s="235"/>
      <c r="BX259" s="282">
        <f t="shared" si="12"/>
        <v>0</v>
      </c>
      <c r="BY259" s="282">
        <f t="shared" si="89"/>
        <v>0</v>
      </c>
      <c r="BZ259" s="282" t="str">
        <f t="shared" si="105"/>
        <v/>
      </c>
      <c r="CA259" s="284" t="str">
        <f t="shared" si="15"/>
        <v/>
      </c>
      <c r="CB259" s="109"/>
      <c r="CC259" s="109"/>
      <c r="CD259" s="109"/>
      <c r="CE259" s="109"/>
      <c r="CF259" s="133">
        <f t="shared" si="39"/>
        <v>30000</v>
      </c>
      <c r="CG259" s="133">
        <f t="shared" si="84"/>
        <v>30000</v>
      </c>
      <c r="CH259" s="119">
        <f t="shared" si="66"/>
        <v>0</v>
      </c>
      <c r="CI259" s="109"/>
      <c r="CJ259" s="109"/>
      <c r="CK259" s="109"/>
      <c r="CL259" s="183"/>
      <c r="CM259" s="182"/>
      <c r="CN259" s="285">
        <f t="shared" si="19"/>
        <v>145000</v>
      </c>
      <c r="CO259" s="135">
        <f t="shared" si="20"/>
        <v>0</v>
      </c>
      <c r="CP259" s="286">
        <f t="shared" si="21"/>
        <v>145000</v>
      </c>
      <c r="CQ259" s="350">
        <v>43757.0</v>
      </c>
      <c r="CR259" s="325" t="s">
        <v>260</v>
      </c>
      <c r="CS259" s="325">
        <v>27.0</v>
      </c>
      <c r="CT259" s="301" t="s">
        <v>68</v>
      </c>
      <c r="CU259" s="291" t="s">
        <v>1125</v>
      </c>
      <c r="CV259" s="302"/>
      <c r="CW259" s="302"/>
      <c r="CX259" s="302"/>
      <c r="CY259" s="302"/>
      <c r="CZ259" s="302"/>
      <c r="DA259" s="302"/>
      <c r="DB259" s="302"/>
      <c r="DC259" s="301">
        <v>145000.0</v>
      </c>
      <c r="DD259" s="226"/>
      <c r="DE259" s="226"/>
      <c r="DF259" s="302"/>
      <c r="DG259" s="302"/>
      <c r="DH259" s="302"/>
      <c r="DI259" s="302"/>
      <c r="DJ259" s="302"/>
      <c r="DK259" s="302"/>
      <c r="DL259" s="302"/>
      <c r="DM259" s="302"/>
      <c r="DN259" s="302"/>
      <c r="DO259" s="141">
        <f t="shared" si="58"/>
        <v>145000</v>
      </c>
      <c r="DP259" s="330"/>
      <c r="DQ259" s="238"/>
      <c r="DR259" s="228"/>
      <c r="DS259" s="228"/>
      <c r="DT259" s="228"/>
      <c r="DU259" s="228"/>
      <c r="DV259" s="228"/>
      <c r="DW259" s="228"/>
      <c r="DX259" s="228"/>
      <c r="DY259" s="228"/>
      <c r="DZ259" s="228"/>
      <c r="EA259" s="228"/>
      <c r="EB259" s="228"/>
      <c r="EC259" s="228"/>
      <c r="ED259" s="228"/>
      <c r="EE259" s="228"/>
      <c r="EF259" s="228"/>
      <c r="EG259" s="228"/>
      <c r="EH259" s="228"/>
      <c r="EI259" s="228"/>
      <c r="EJ259" s="228"/>
      <c r="EK259" s="228"/>
      <c r="EL259" s="163">
        <v>0.0</v>
      </c>
      <c r="EM259" s="228"/>
      <c r="EN259" s="228"/>
      <c r="EO259" s="257">
        <f t="shared" si="86"/>
        <v>0</v>
      </c>
      <c r="EP259" s="228"/>
      <c r="EQ259" s="192"/>
      <c r="ER259" s="192"/>
      <c r="ES259" s="192"/>
      <c r="ET259" s="161" t="s">
        <v>265</v>
      </c>
      <c r="EU259" s="192"/>
      <c r="EV259" s="303"/>
      <c r="EW259" s="303"/>
      <c r="EX259" s="303"/>
      <c r="EY259" s="303"/>
      <c r="EZ259" s="192"/>
      <c r="FA259" s="192"/>
      <c r="FB259" s="303"/>
      <c r="FC259" s="303"/>
      <c r="FD259" s="303"/>
      <c r="FE259" s="192"/>
      <c r="FF259" s="303"/>
      <c r="FG259" s="192"/>
      <c r="FH259" s="192"/>
      <c r="FI259" s="192"/>
      <c r="FJ259" s="192"/>
      <c r="FK259" s="192"/>
      <c r="FL259" s="192"/>
      <c r="FM259" s="192"/>
      <c r="FN259" s="192"/>
      <c r="FO259" s="303"/>
      <c r="FP259" s="303"/>
      <c r="FQ259" s="303"/>
      <c r="FR259" s="303"/>
    </row>
    <row r="260">
      <c r="A260" s="324" t="s">
        <v>12</v>
      </c>
      <c r="B260" s="5"/>
      <c r="BJ260" s="8"/>
      <c r="BX260" s="46"/>
      <c r="BY260" s="46"/>
      <c r="BZ260" s="46"/>
      <c r="CA260" s="46"/>
      <c r="CN260" s="285">
        <f t="shared" si="19"/>
        <v>0</v>
      </c>
      <c r="CO260" s="135">
        <f t="shared" si="20"/>
        <v>0</v>
      </c>
      <c r="CP260" s="286">
        <f t="shared" si="21"/>
        <v>0</v>
      </c>
      <c r="CQ260" s="350">
        <v>43757.0</v>
      </c>
      <c r="CR260" s="325" t="s">
        <v>260</v>
      </c>
      <c r="CS260" s="325">
        <v>27.0</v>
      </c>
      <c r="CT260" s="301" t="s">
        <v>68</v>
      </c>
      <c r="CU260" s="291" t="s">
        <v>1125</v>
      </c>
      <c r="CV260" s="302"/>
      <c r="CW260" s="302"/>
      <c r="CX260" s="302"/>
      <c r="CY260" s="302"/>
      <c r="CZ260" s="302"/>
      <c r="DA260" s="302"/>
      <c r="DB260" s="302"/>
      <c r="DC260" s="301">
        <v>145000.0</v>
      </c>
      <c r="DD260" s="226"/>
      <c r="DE260" s="226"/>
      <c r="DF260" s="302"/>
      <c r="DG260" s="302"/>
      <c r="DH260" s="302"/>
      <c r="DI260" s="302"/>
      <c r="DJ260" s="302"/>
      <c r="DK260" s="302"/>
      <c r="DL260" s="302"/>
      <c r="DM260" s="302"/>
      <c r="DN260" s="302"/>
      <c r="DO260" s="141">
        <f t="shared" si="58"/>
        <v>145000</v>
      </c>
      <c r="DP260" s="330"/>
      <c r="DQ260" s="5"/>
      <c r="EO260" s="354"/>
    </row>
    <row r="261">
      <c r="A261" s="324" t="s">
        <v>20</v>
      </c>
      <c r="B261" s="5"/>
      <c r="BJ261" s="8"/>
      <c r="BX261" s="46"/>
      <c r="BY261" s="46"/>
      <c r="BZ261" s="46"/>
      <c r="CA261" s="46"/>
      <c r="CN261" s="285">
        <f t="shared" si="19"/>
        <v>0</v>
      </c>
      <c r="CO261" s="135">
        <f t="shared" si="20"/>
        <v>0</v>
      </c>
      <c r="CP261" s="286">
        <f t="shared" si="21"/>
        <v>0</v>
      </c>
      <c r="CQ261" s="350">
        <v>43757.0</v>
      </c>
      <c r="CR261" s="325" t="s">
        <v>260</v>
      </c>
      <c r="CS261" s="325">
        <v>27.0</v>
      </c>
      <c r="CT261" s="301" t="s">
        <v>68</v>
      </c>
      <c r="CU261" s="291" t="s">
        <v>1125</v>
      </c>
      <c r="CV261" s="302"/>
      <c r="CW261" s="302"/>
      <c r="CX261" s="302"/>
      <c r="CY261" s="302"/>
      <c r="CZ261" s="302"/>
      <c r="DA261" s="302"/>
      <c r="DB261" s="302"/>
      <c r="DC261" s="301">
        <v>145000.0</v>
      </c>
      <c r="DD261" s="226"/>
      <c r="DE261" s="226"/>
      <c r="DF261" s="302"/>
      <c r="DG261" s="302"/>
      <c r="DH261" s="302"/>
      <c r="DI261" s="302"/>
      <c r="DJ261" s="302"/>
      <c r="DK261" s="302"/>
      <c r="DL261" s="302"/>
      <c r="DM261" s="302"/>
      <c r="DN261" s="302"/>
      <c r="DO261" s="141">
        <f t="shared" si="58"/>
        <v>145000</v>
      </c>
      <c r="DP261" s="330"/>
      <c r="DQ261" s="5"/>
      <c r="EO261" s="354"/>
    </row>
    <row r="262">
      <c r="A262" s="324" t="s">
        <v>29</v>
      </c>
      <c r="B262" s="5"/>
      <c r="BJ262" s="8"/>
      <c r="BX262" s="46"/>
      <c r="BY262" s="46"/>
      <c r="BZ262" s="46"/>
      <c r="CA262" s="46"/>
      <c r="CN262" s="285">
        <f t="shared" si="19"/>
        <v>0</v>
      </c>
      <c r="CO262" s="135">
        <f t="shared" si="20"/>
        <v>0</v>
      </c>
      <c r="CP262" s="286">
        <f t="shared" si="21"/>
        <v>0</v>
      </c>
      <c r="CQ262" s="350">
        <v>43759.0</v>
      </c>
      <c r="CR262" s="325" t="s">
        <v>260</v>
      </c>
      <c r="CS262" s="325">
        <v>30.0</v>
      </c>
      <c r="CT262" s="301" t="s">
        <v>68</v>
      </c>
      <c r="CU262" s="291" t="s">
        <v>1126</v>
      </c>
      <c r="CV262" s="302"/>
      <c r="CW262" s="302"/>
      <c r="CX262" s="302"/>
      <c r="CY262" s="302"/>
      <c r="CZ262" s="302"/>
      <c r="DA262" s="302"/>
      <c r="DB262" s="302"/>
      <c r="DC262" s="301">
        <v>148000.0</v>
      </c>
      <c r="DD262" s="226"/>
      <c r="DE262" s="226"/>
      <c r="DF262" s="302"/>
      <c r="DG262" s="302"/>
      <c r="DH262" s="302"/>
      <c r="DI262" s="302"/>
      <c r="DJ262" s="302"/>
      <c r="DK262" s="302"/>
      <c r="DL262" s="302"/>
      <c r="DM262" s="302"/>
      <c r="DN262" s="302"/>
      <c r="DO262" s="141">
        <f t="shared" si="58"/>
        <v>148000</v>
      </c>
      <c r="DP262" s="330"/>
      <c r="DQ262" s="5"/>
      <c r="EO262" s="354"/>
    </row>
    <row r="263">
      <c r="A263" s="324" t="s">
        <v>45</v>
      </c>
      <c r="B263" s="5"/>
      <c r="BJ263" s="8"/>
      <c r="BX263" s="46"/>
      <c r="BY263" s="46"/>
      <c r="BZ263" s="46"/>
      <c r="CA263" s="46"/>
      <c r="CN263" s="285">
        <f t="shared" si="19"/>
        <v>0</v>
      </c>
      <c r="CO263" s="135">
        <f t="shared" si="20"/>
        <v>0</v>
      </c>
      <c r="CP263" s="286">
        <f t="shared" si="21"/>
        <v>0</v>
      </c>
      <c r="CQ263" s="350">
        <v>43759.0</v>
      </c>
      <c r="CR263" s="325" t="s">
        <v>260</v>
      </c>
      <c r="CS263" s="325">
        <v>28.0</v>
      </c>
      <c r="CT263" s="301" t="s">
        <v>68</v>
      </c>
      <c r="CU263" s="291" t="s">
        <v>1127</v>
      </c>
      <c r="CV263" s="302"/>
      <c r="CW263" s="302"/>
      <c r="CX263" s="302"/>
      <c r="CY263" s="302"/>
      <c r="CZ263" s="302"/>
      <c r="DA263" s="302"/>
      <c r="DB263" s="302"/>
      <c r="DC263" s="301">
        <v>140000.0</v>
      </c>
      <c r="DD263" s="226"/>
      <c r="DE263" s="226"/>
      <c r="DF263" s="302"/>
      <c r="DG263" s="302"/>
      <c r="DH263" s="302"/>
      <c r="DI263" s="302"/>
      <c r="DJ263" s="302"/>
      <c r="DK263" s="302"/>
      <c r="DL263" s="302"/>
      <c r="DM263" s="302"/>
      <c r="DN263" s="302"/>
      <c r="DO263" s="141">
        <f t="shared" si="58"/>
        <v>140000</v>
      </c>
      <c r="DP263" s="330"/>
      <c r="DQ263" s="5"/>
      <c r="EO263" s="354"/>
    </row>
    <row r="264">
      <c r="A264" s="324" t="s">
        <v>33</v>
      </c>
      <c r="B264" s="5"/>
      <c r="BJ264" s="8"/>
      <c r="BX264" s="46"/>
      <c r="BY264" s="46"/>
      <c r="BZ264" s="46"/>
      <c r="CA264" s="46"/>
      <c r="CN264" s="285">
        <f t="shared" si="19"/>
        <v>0</v>
      </c>
      <c r="CO264" s="135">
        <f t="shared" si="20"/>
        <v>0</v>
      </c>
      <c r="CP264" s="286">
        <f t="shared" si="21"/>
        <v>0</v>
      </c>
      <c r="CQ264" s="350">
        <v>43759.0</v>
      </c>
      <c r="CR264" s="325" t="s">
        <v>260</v>
      </c>
      <c r="CS264" s="325">
        <v>29.0</v>
      </c>
      <c r="CT264" s="301" t="s">
        <v>68</v>
      </c>
      <c r="CU264" s="291" t="s">
        <v>1127</v>
      </c>
      <c r="CV264" s="302"/>
      <c r="CW264" s="302"/>
      <c r="CX264" s="302"/>
      <c r="CY264" s="302"/>
      <c r="CZ264" s="302"/>
      <c r="DA264" s="302"/>
      <c r="DB264" s="302"/>
      <c r="DC264" s="301">
        <v>145000.0</v>
      </c>
      <c r="DD264" s="226"/>
      <c r="DE264" s="226"/>
      <c r="DF264" s="302"/>
      <c r="DG264" s="302"/>
      <c r="DH264" s="302"/>
      <c r="DI264" s="302"/>
      <c r="DJ264" s="302"/>
      <c r="DK264" s="302"/>
      <c r="DL264" s="302"/>
      <c r="DM264" s="302"/>
      <c r="DN264" s="302"/>
      <c r="DO264" s="141">
        <f t="shared" si="58"/>
        <v>145000</v>
      </c>
      <c r="DP264" s="330"/>
      <c r="DQ264" s="5"/>
      <c r="EO264" s="354"/>
    </row>
    <row r="265">
      <c r="A265" s="324" t="s">
        <v>35</v>
      </c>
      <c r="B265" s="5"/>
      <c r="BJ265" s="8"/>
      <c r="BX265" s="46"/>
      <c r="BY265" s="46"/>
      <c r="BZ265" s="46"/>
      <c r="CA265" s="46"/>
      <c r="CN265" s="285">
        <f t="shared" si="19"/>
        <v>0</v>
      </c>
      <c r="CO265" s="135">
        <f t="shared" si="20"/>
        <v>0</v>
      </c>
      <c r="CP265" s="286">
        <f t="shared" si="21"/>
        <v>0</v>
      </c>
      <c r="CQ265" s="350">
        <v>43759.0</v>
      </c>
      <c r="CR265" s="325" t="s">
        <v>260</v>
      </c>
      <c r="CS265" s="325">
        <v>29.0</v>
      </c>
      <c r="CT265" s="301" t="s">
        <v>68</v>
      </c>
      <c r="CU265" s="291" t="s">
        <v>1127</v>
      </c>
      <c r="CV265" s="302"/>
      <c r="CW265" s="302"/>
      <c r="CX265" s="302"/>
      <c r="CY265" s="302"/>
      <c r="CZ265" s="302"/>
      <c r="DA265" s="302"/>
      <c r="DB265" s="302"/>
      <c r="DC265" s="301">
        <v>145000.0</v>
      </c>
      <c r="DD265" s="226"/>
      <c r="DE265" s="226"/>
      <c r="DF265" s="302"/>
      <c r="DG265" s="302"/>
      <c r="DH265" s="302"/>
      <c r="DI265" s="302"/>
      <c r="DJ265" s="302"/>
      <c r="DK265" s="302"/>
      <c r="DL265" s="302"/>
      <c r="DM265" s="302"/>
      <c r="DN265" s="302"/>
      <c r="DO265" s="141">
        <f t="shared" si="58"/>
        <v>145000</v>
      </c>
      <c r="DP265" s="330"/>
      <c r="DQ265" s="5"/>
      <c r="EO265" s="354"/>
    </row>
    <row r="266">
      <c r="A266" s="324" t="s">
        <v>21</v>
      </c>
      <c r="B266" s="5"/>
      <c r="BJ266" s="8"/>
      <c r="BX266" s="46"/>
      <c r="BY266" s="46"/>
      <c r="BZ266" s="46"/>
      <c r="CA266" s="46"/>
      <c r="CN266" s="285">
        <f t="shared" si="19"/>
        <v>0</v>
      </c>
      <c r="CO266" s="135">
        <f t="shared" si="20"/>
        <v>0</v>
      </c>
      <c r="CP266" s="286">
        <f t="shared" si="21"/>
        <v>0</v>
      </c>
      <c r="CQ266" s="350">
        <v>43759.0</v>
      </c>
      <c r="CR266" s="325" t="s">
        <v>260</v>
      </c>
      <c r="CS266" s="325">
        <v>29.0</v>
      </c>
      <c r="CT266" s="301" t="s">
        <v>68</v>
      </c>
      <c r="CU266" s="291" t="s">
        <v>1127</v>
      </c>
      <c r="CV266" s="302"/>
      <c r="CW266" s="302"/>
      <c r="CX266" s="302"/>
      <c r="CY266" s="302"/>
      <c r="CZ266" s="302"/>
      <c r="DA266" s="302"/>
      <c r="DB266" s="302"/>
      <c r="DC266" s="301">
        <v>145000.0</v>
      </c>
      <c r="DD266" s="226"/>
      <c r="DE266" s="226"/>
      <c r="DF266" s="302"/>
      <c r="DG266" s="302"/>
      <c r="DH266" s="302"/>
      <c r="DI266" s="302"/>
      <c r="DJ266" s="302"/>
      <c r="DK266" s="302"/>
      <c r="DL266" s="302"/>
      <c r="DM266" s="302"/>
      <c r="DN266" s="302"/>
      <c r="DO266" s="141">
        <f t="shared" si="58"/>
        <v>145000</v>
      </c>
      <c r="DP266" s="330"/>
      <c r="DQ266" s="5"/>
      <c r="EO266" s="354"/>
    </row>
    <row r="267">
      <c r="A267" s="324" t="s">
        <v>27</v>
      </c>
      <c r="B267" s="5"/>
      <c r="BJ267" s="8"/>
      <c r="BX267" s="46"/>
      <c r="BY267" s="46"/>
      <c r="BZ267" s="46"/>
      <c r="CA267" s="46"/>
      <c r="CN267" s="285">
        <f t="shared" si="19"/>
        <v>0</v>
      </c>
      <c r="CO267" s="135">
        <f t="shared" si="20"/>
        <v>0</v>
      </c>
      <c r="CP267" s="286">
        <f t="shared" si="21"/>
        <v>0</v>
      </c>
      <c r="CQ267" s="350">
        <v>43759.0</v>
      </c>
      <c r="CR267" s="325" t="s">
        <v>260</v>
      </c>
      <c r="CS267" s="325">
        <v>29.0</v>
      </c>
      <c r="CT267" s="301" t="s">
        <v>57</v>
      </c>
      <c r="CU267" s="291" t="s">
        <v>1127</v>
      </c>
      <c r="CV267" s="302"/>
      <c r="CW267" s="302"/>
      <c r="CX267" s="302"/>
      <c r="CY267" s="302"/>
      <c r="CZ267" s="302"/>
      <c r="DA267" s="302"/>
      <c r="DB267" s="302"/>
      <c r="DC267" s="301">
        <v>145000.0</v>
      </c>
      <c r="DD267" s="226"/>
      <c r="DE267" s="226"/>
      <c r="DF267" s="302"/>
      <c r="DG267" s="302"/>
      <c r="DH267" s="302"/>
      <c r="DI267" s="302"/>
      <c r="DJ267" s="302"/>
      <c r="DK267" s="302"/>
      <c r="DL267" s="302"/>
      <c r="DM267" s="302"/>
      <c r="DN267" s="302"/>
      <c r="DO267" s="141">
        <f t="shared" si="58"/>
        <v>145000</v>
      </c>
      <c r="DP267" s="330"/>
      <c r="DQ267" s="5"/>
      <c r="EO267" s="354"/>
    </row>
    <row r="268">
      <c r="A268" s="324" t="s">
        <v>36</v>
      </c>
      <c r="B268" s="5"/>
      <c r="BJ268" s="8"/>
      <c r="BX268" s="46"/>
      <c r="BY268" s="46"/>
      <c r="BZ268" s="46"/>
      <c r="CA268" s="46"/>
      <c r="CN268" s="285">
        <f t="shared" si="19"/>
        <v>0</v>
      </c>
      <c r="CO268" s="135">
        <f t="shared" si="20"/>
        <v>0</v>
      </c>
      <c r="CP268" s="286">
        <f t="shared" si="21"/>
        <v>0</v>
      </c>
      <c r="CQ268" s="350">
        <v>43759.0</v>
      </c>
      <c r="CR268" s="325" t="s">
        <v>260</v>
      </c>
      <c r="CS268" s="325">
        <v>30.0</v>
      </c>
      <c r="CT268" s="301" t="s">
        <v>57</v>
      </c>
      <c r="CU268" s="291" t="s">
        <v>1127</v>
      </c>
      <c r="CV268" s="302"/>
      <c r="CW268" s="302"/>
      <c r="CX268" s="302"/>
      <c r="CY268" s="302"/>
      <c r="CZ268" s="302"/>
      <c r="DA268" s="302"/>
      <c r="DB268" s="302"/>
      <c r="DC268" s="301">
        <v>148000.0</v>
      </c>
      <c r="DD268" s="226"/>
      <c r="DE268" s="226"/>
      <c r="DF268" s="302"/>
      <c r="DG268" s="302"/>
      <c r="DH268" s="302"/>
      <c r="DI268" s="302"/>
      <c r="DJ268" s="302"/>
      <c r="DK268" s="302"/>
      <c r="DL268" s="302"/>
      <c r="DM268" s="302"/>
      <c r="DN268" s="302"/>
      <c r="DO268" s="141">
        <f t="shared" si="58"/>
        <v>148000</v>
      </c>
      <c r="DP268" s="330"/>
      <c r="DQ268" s="5"/>
      <c r="EO268" s="354"/>
    </row>
    <row r="269">
      <c r="A269" s="355"/>
      <c r="B269" s="5"/>
      <c r="BJ269" s="8"/>
      <c r="BX269" s="46"/>
      <c r="BY269" s="46"/>
      <c r="BZ269" s="46"/>
      <c r="CA269" s="46"/>
      <c r="CN269" s="285">
        <f t="shared" si="19"/>
        <v>0</v>
      </c>
      <c r="CO269" s="135">
        <f t="shared" si="20"/>
        <v>0</v>
      </c>
      <c r="CP269" s="286">
        <f t="shared" si="21"/>
        <v>0</v>
      </c>
      <c r="CQ269" s="356"/>
      <c r="CR269" s="330"/>
      <c r="CS269" s="330"/>
      <c r="CT269" s="302"/>
      <c r="CU269" s="352"/>
      <c r="CV269" s="302"/>
      <c r="CW269" s="302"/>
      <c r="CX269" s="302"/>
      <c r="CY269" s="302"/>
      <c r="CZ269" s="302"/>
      <c r="DA269" s="302"/>
      <c r="DB269" s="302"/>
      <c r="DC269" s="302"/>
      <c r="DD269" s="226"/>
      <c r="DE269" s="226"/>
      <c r="DF269" s="302"/>
      <c r="DG269" s="302"/>
      <c r="DH269" s="302"/>
      <c r="DI269" s="302"/>
      <c r="DJ269" s="302"/>
      <c r="DK269" s="302"/>
      <c r="DL269" s="302"/>
      <c r="DM269" s="302"/>
      <c r="DN269" s="302"/>
      <c r="DO269" s="141">
        <f t="shared" si="58"/>
        <v>0</v>
      </c>
      <c r="DP269" s="330"/>
      <c r="DQ269" s="5"/>
      <c r="EO269" s="354"/>
    </row>
    <row r="270">
      <c r="A270" s="355"/>
      <c r="B270" s="5"/>
      <c r="BJ270" s="8"/>
      <c r="BX270" s="46"/>
      <c r="BY270" s="46"/>
      <c r="BZ270" s="46"/>
      <c r="CA270" s="46"/>
      <c r="CN270" s="285">
        <f t="shared" si="19"/>
        <v>0</v>
      </c>
      <c r="CO270" s="135">
        <f t="shared" si="20"/>
        <v>0</v>
      </c>
      <c r="CP270" s="286">
        <f t="shared" si="21"/>
        <v>0</v>
      </c>
      <c r="CQ270" s="356"/>
      <c r="CR270" s="330"/>
      <c r="CS270" s="330"/>
      <c r="CT270" s="302"/>
      <c r="CU270" s="352"/>
      <c r="CV270" s="302"/>
      <c r="CW270" s="302"/>
      <c r="CX270" s="302"/>
      <c r="CY270" s="302"/>
      <c r="CZ270" s="302"/>
      <c r="DA270" s="302"/>
      <c r="DB270" s="302"/>
      <c r="DC270" s="302"/>
      <c r="DD270" s="226"/>
      <c r="DE270" s="226"/>
      <c r="DF270" s="302"/>
      <c r="DG270" s="302"/>
      <c r="DH270" s="302"/>
      <c r="DI270" s="302"/>
      <c r="DJ270" s="302"/>
      <c r="DK270" s="302"/>
      <c r="DL270" s="302"/>
      <c r="DM270" s="302"/>
      <c r="DN270" s="302"/>
      <c r="DO270" s="141">
        <f t="shared" si="58"/>
        <v>0</v>
      </c>
      <c r="DP270" s="330"/>
      <c r="DQ270" s="5"/>
      <c r="EO270" s="354"/>
    </row>
    <row r="271">
      <c r="A271" s="355"/>
      <c r="B271" s="5"/>
      <c r="BJ271" s="8"/>
      <c r="BX271" s="46"/>
      <c r="BY271" s="46"/>
      <c r="BZ271" s="46"/>
      <c r="CA271" s="46"/>
      <c r="CN271" s="285">
        <f t="shared" si="19"/>
        <v>0</v>
      </c>
      <c r="CO271" s="135">
        <f t="shared" si="20"/>
        <v>0</v>
      </c>
      <c r="CP271" s="286">
        <f t="shared" si="21"/>
        <v>0</v>
      </c>
      <c r="CQ271" s="356"/>
      <c r="CR271" s="330"/>
      <c r="CS271" s="330"/>
      <c r="CT271" s="302"/>
      <c r="CU271" s="352"/>
      <c r="CV271" s="302"/>
      <c r="CW271" s="302"/>
      <c r="CX271" s="302"/>
      <c r="CY271" s="302"/>
      <c r="CZ271" s="302"/>
      <c r="DA271" s="302"/>
      <c r="DB271" s="302"/>
      <c r="DC271" s="302"/>
      <c r="DD271" s="226"/>
      <c r="DE271" s="226"/>
      <c r="DF271" s="302"/>
      <c r="DG271" s="302"/>
      <c r="DH271" s="302"/>
      <c r="DI271" s="302"/>
      <c r="DJ271" s="302"/>
      <c r="DK271" s="302"/>
      <c r="DL271" s="302"/>
      <c r="DM271" s="302"/>
      <c r="DN271" s="302"/>
      <c r="DO271" s="141">
        <f t="shared" si="58"/>
        <v>0</v>
      </c>
      <c r="DP271" s="330"/>
      <c r="DQ271" s="5"/>
      <c r="EO271" s="354"/>
    </row>
    <row r="272">
      <c r="A272" s="230"/>
      <c r="B272" s="5"/>
      <c r="BJ272" s="8"/>
      <c r="BX272" s="46"/>
      <c r="BY272" s="46"/>
      <c r="BZ272" s="46"/>
      <c r="CA272" s="46"/>
      <c r="CN272" s="285">
        <f t="shared" si="19"/>
        <v>0</v>
      </c>
      <c r="CO272" s="135">
        <f t="shared" si="20"/>
        <v>0</v>
      </c>
      <c r="CP272" s="286">
        <f t="shared" si="21"/>
        <v>0</v>
      </c>
      <c r="CQ272" s="356"/>
      <c r="CR272" s="330"/>
      <c r="CS272" s="330"/>
      <c r="CT272" s="302"/>
      <c r="CU272" s="352"/>
      <c r="CV272" s="302"/>
      <c r="CW272" s="302"/>
      <c r="CX272" s="302"/>
      <c r="CY272" s="302"/>
      <c r="CZ272" s="302"/>
      <c r="DA272" s="302"/>
      <c r="DB272" s="302"/>
      <c r="DC272" s="302"/>
      <c r="DD272" s="226"/>
      <c r="DE272" s="226"/>
      <c r="DF272" s="302"/>
      <c r="DG272" s="302"/>
      <c r="DH272" s="302"/>
      <c r="DI272" s="302"/>
      <c r="DJ272" s="302"/>
      <c r="DK272" s="302"/>
      <c r="DL272" s="302"/>
      <c r="DM272" s="302"/>
      <c r="DN272" s="302"/>
      <c r="DO272" s="141">
        <f t="shared" si="58"/>
        <v>0</v>
      </c>
      <c r="DP272" s="330"/>
      <c r="DQ272" s="5"/>
    </row>
    <row r="273">
      <c r="A273" s="230"/>
      <c r="B273" s="5"/>
      <c r="BJ273" s="8"/>
      <c r="BX273" s="46"/>
      <c r="BY273" s="46"/>
      <c r="BZ273" s="46"/>
      <c r="CA273" s="46"/>
      <c r="CN273" s="285">
        <f t="shared" si="19"/>
        <v>0</v>
      </c>
      <c r="CO273" s="135">
        <f t="shared" si="20"/>
        <v>0</v>
      </c>
      <c r="CP273" s="286">
        <f t="shared" si="21"/>
        <v>0</v>
      </c>
      <c r="CQ273" s="356"/>
      <c r="CR273" s="330"/>
      <c r="CS273" s="330"/>
      <c r="CT273" s="302"/>
      <c r="CU273" s="352"/>
      <c r="CV273" s="302"/>
      <c r="CW273" s="302"/>
      <c r="CX273" s="302"/>
      <c r="CY273" s="302"/>
      <c r="CZ273" s="302"/>
      <c r="DA273" s="302"/>
      <c r="DB273" s="302"/>
      <c r="DC273" s="302"/>
      <c r="DD273" s="226"/>
      <c r="DE273" s="226"/>
      <c r="DF273" s="302"/>
      <c r="DG273" s="302"/>
      <c r="DH273" s="302"/>
      <c r="DI273" s="302"/>
      <c r="DJ273" s="302"/>
      <c r="DK273" s="302"/>
      <c r="DL273" s="302"/>
      <c r="DM273" s="302"/>
      <c r="DN273" s="302"/>
      <c r="DO273" s="141">
        <f t="shared" si="58"/>
        <v>0</v>
      </c>
      <c r="DP273" s="330"/>
      <c r="DQ273" s="5"/>
    </row>
    <row r="274">
      <c r="A274" s="230"/>
      <c r="B274" s="5"/>
      <c r="BJ274" s="8"/>
      <c r="BX274" s="46"/>
      <c r="BY274" s="46"/>
      <c r="BZ274" s="46"/>
      <c r="CA274" s="46"/>
      <c r="CN274" s="285">
        <f t="shared" si="19"/>
        <v>0</v>
      </c>
      <c r="CO274" s="135">
        <f t="shared" si="20"/>
        <v>0</v>
      </c>
      <c r="CP274" s="286">
        <f t="shared" si="21"/>
        <v>0</v>
      </c>
      <c r="CQ274" s="356"/>
      <c r="CR274" s="330"/>
      <c r="CS274" s="330"/>
      <c r="CT274" s="302"/>
      <c r="CU274" s="352"/>
      <c r="CV274" s="302"/>
      <c r="CW274" s="302"/>
      <c r="CX274" s="302"/>
      <c r="CY274" s="302"/>
      <c r="CZ274" s="302"/>
      <c r="DA274" s="302"/>
      <c r="DB274" s="302"/>
      <c r="DC274" s="302"/>
      <c r="DD274" s="226"/>
      <c r="DE274" s="226"/>
      <c r="DF274" s="302"/>
      <c r="DG274" s="302"/>
      <c r="DH274" s="302"/>
      <c r="DI274" s="302"/>
      <c r="DJ274" s="302"/>
      <c r="DK274" s="302"/>
      <c r="DL274" s="302"/>
      <c r="DM274" s="302"/>
      <c r="DN274" s="302"/>
      <c r="DO274" s="141">
        <f t="shared" si="58"/>
        <v>0</v>
      </c>
      <c r="DP274" s="330"/>
      <c r="DQ274" s="5"/>
    </row>
    <row r="275">
      <c r="A275" s="230"/>
      <c r="B275" s="5"/>
      <c r="BJ275" s="8"/>
      <c r="BX275" s="46"/>
      <c r="BY275" s="46"/>
      <c r="BZ275" s="46"/>
      <c r="CA275" s="46"/>
      <c r="CN275" s="285">
        <f t="shared" si="19"/>
        <v>0</v>
      </c>
      <c r="CO275" s="135">
        <f t="shared" si="20"/>
        <v>0</v>
      </c>
      <c r="CP275" s="286">
        <f t="shared" si="21"/>
        <v>0</v>
      </c>
      <c r="CQ275" s="356"/>
      <c r="CR275" s="330"/>
      <c r="CS275" s="330"/>
      <c r="CT275" s="302"/>
      <c r="CU275" s="352"/>
      <c r="CV275" s="302"/>
      <c r="CW275" s="302"/>
      <c r="CX275" s="302"/>
      <c r="CY275" s="302"/>
      <c r="CZ275" s="302"/>
      <c r="DA275" s="302"/>
      <c r="DB275" s="302"/>
      <c r="DC275" s="302"/>
      <c r="DD275" s="226"/>
      <c r="DE275" s="226"/>
      <c r="DF275" s="302"/>
      <c r="DG275" s="302"/>
      <c r="DH275" s="302"/>
      <c r="DI275" s="302"/>
      <c r="DJ275" s="302"/>
      <c r="DK275" s="302"/>
      <c r="DL275" s="302"/>
      <c r="DM275" s="302"/>
      <c r="DN275" s="302"/>
      <c r="DO275" s="141">
        <f t="shared" si="58"/>
        <v>0</v>
      </c>
      <c r="DP275" s="330"/>
      <c r="DQ275" s="5"/>
    </row>
    <row r="276">
      <c r="A276" s="230"/>
      <c r="B276" s="5"/>
      <c r="BJ276" s="121">
        <f>Q276+R276+T276+V276+W276+Z276+AC276+AE276+AG276+AI276+AL276+AO276+AR276+BI276+U276+S276</f>
        <v>0</v>
      </c>
      <c r="BX276" s="46"/>
      <c r="BY276" s="46"/>
      <c r="BZ276" s="46"/>
      <c r="CA276" s="46"/>
      <c r="CN276" s="285">
        <f t="shared" si="19"/>
        <v>0</v>
      </c>
      <c r="CO276" s="135">
        <f t="shared" si="20"/>
        <v>0</v>
      </c>
      <c r="CP276" s="286">
        <f t="shared" si="21"/>
        <v>0</v>
      </c>
      <c r="CQ276" s="356"/>
      <c r="CR276" s="330"/>
      <c r="CS276" s="330"/>
      <c r="CT276" s="302"/>
      <c r="CU276" s="352"/>
      <c r="CV276" s="302"/>
      <c r="CW276" s="302"/>
      <c r="CX276" s="302"/>
      <c r="CY276" s="302"/>
      <c r="CZ276" s="302"/>
      <c r="DA276" s="302"/>
      <c r="DB276" s="302"/>
      <c r="DC276" s="302"/>
      <c r="DD276" s="226"/>
      <c r="DE276" s="226"/>
      <c r="DF276" s="302"/>
      <c r="DG276" s="302"/>
      <c r="DH276" s="302"/>
      <c r="DI276" s="302"/>
      <c r="DJ276" s="302"/>
      <c r="DK276" s="302"/>
      <c r="DL276" s="302"/>
      <c r="DM276" s="302"/>
      <c r="DN276" s="302"/>
      <c r="DO276" s="302"/>
      <c r="DP276" s="330"/>
      <c r="DQ276" s="5"/>
    </row>
    <row r="277">
      <c r="A277" s="230"/>
      <c r="B277" s="5"/>
      <c r="BJ277" s="8"/>
      <c r="BX277" s="46"/>
      <c r="BY277" s="46"/>
      <c r="BZ277" s="46"/>
      <c r="CA277" s="46"/>
      <c r="CN277" s="285">
        <f t="shared" si="19"/>
        <v>0</v>
      </c>
      <c r="CO277" s="135">
        <f t="shared" si="20"/>
        <v>0</v>
      </c>
      <c r="CP277" s="286">
        <f t="shared" si="21"/>
        <v>0</v>
      </c>
      <c r="CQ277" s="356"/>
      <c r="CR277" s="330"/>
      <c r="CS277" s="330"/>
      <c r="CT277" s="302"/>
      <c r="CU277" s="352"/>
      <c r="CV277" s="302"/>
      <c r="CW277" s="302"/>
      <c r="CX277" s="302"/>
      <c r="CY277" s="302"/>
      <c r="CZ277" s="302"/>
      <c r="DA277" s="302"/>
      <c r="DB277" s="302"/>
      <c r="DC277" s="302"/>
      <c r="DD277" s="226"/>
      <c r="DE277" s="226"/>
      <c r="DF277" s="302"/>
      <c r="DG277" s="302"/>
      <c r="DH277" s="302"/>
      <c r="DI277" s="302"/>
      <c r="DJ277" s="302"/>
      <c r="DK277" s="302"/>
      <c r="DL277" s="302"/>
      <c r="DM277" s="302"/>
      <c r="DN277" s="302"/>
      <c r="DO277" s="302"/>
      <c r="DP277" s="330"/>
      <c r="DQ277" s="5"/>
    </row>
    <row r="278">
      <c r="A278" s="230"/>
      <c r="B278" s="5"/>
      <c r="BJ278" s="8"/>
      <c r="BX278" s="46"/>
      <c r="BY278" s="46"/>
      <c r="BZ278" s="46"/>
      <c r="CA278" s="46"/>
      <c r="CN278" s="285">
        <f t="shared" si="19"/>
        <v>0</v>
      </c>
      <c r="CO278" s="135">
        <f t="shared" si="20"/>
        <v>0</v>
      </c>
      <c r="CP278" s="286">
        <f t="shared" si="21"/>
        <v>0</v>
      </c>
      <c r="CQ278" s="356"/>
      <c r="CR278" s="330"/>
      <c r="CS278" s="330"/>
      <c r="CT278" s="302"/>
      <c r="CU278" s="352"/>
      <c r="CV278" s="302"/>
      <c r="CW278" s="302"/>
      <c r="CX278" s="302"/>
      <c r="CY278" s="302"/>
      <c r="CZ278" s="302"/>
      <c r="DA278" s="302"/>
      <c r="DB278" s="302"/>
      <c r="DC278" s="302"/>
      <c r="DD278" s="226"/>
      <c r="DE278" s="226"/>
      <c r="DF278" s="302"/>
      <c r="DG278" s="302"/>
      <c r="DH278" s="302"/>
      <c r="DI278" s="302"/>
      <c r="DJ278" s="302"/>
      <c r="DK278" s="302"/>
      <c r="DL278" s="302"/>
      <c r="DM278" s="302"/>
      <c r="DN278" s="302"/>
      <c r="DO278" s="302"/>
      <c r="DP278" s="330"/>
      <c r="DQ278" s="5"/>
    </row>
    <row r="279">
      <c r="A279" s="230"/>
      <c r="B279" s="5"/>
      <c r="BJ279" s="8"/>
      <c r="BX279" s="46"/>
      <c r="BY279" s="46"/>
      <c r="BZ279" s="46"/>
      <c r="CA279" s="46"/>
      <c r="CN279" s="285">
        <f t="shared" si="19"/>
        <v>0</v>
      </c>
      <c r="CO279" s="135">
        <f t="shared" si="20"/>
        <v>0</v>
      </c>
      <c r="CP279" s="286">
        <f t="shared" si="21"/>
        <v>0</v>
      </c>
      <c r="CQ279" s="356"/>
      <c r="CR279" s="330"/>
      <c r="CS279" s="330"/>
      <c r="CT279" s="302"/>
      <c r="CU279" s="352"/>
      <c r="CV279" s="302"/>
      <c r="CW279" s="302"/>
      <c r="CX279" s="302"/>
      <c r="CY279" s="302"/>
      <c r="CZ279" s="302"/>
      <c r="DA279" s="302"/>
      <c r="DB279" s="302"/>
      <c r="DC279" s="302"/>
      <c r="DD279" s="226"/>
      <c r="DE279" s="226"/>
      <c r="DF279" s="302"/>
      <c r="DG279" s="302"/>
      <c r="DH279" s="302"/>
      <c r="DI279" s="302"/>
      <c r="DJ279" s="302"/>
      <c r="DK279" s="302"/>
      <c r="DL279" s="302"/>
      <c r="DM279" s="302"/>
      <c r="DN279" s="302"/>
      <c r="DO279" s="302"/>
      <c r="DP279" s="330"/>
      <c r="DQ279" s="5"/>
    </row>
    <row r="280">
      <c r="A280" s="230"/>
      <c r="B280" s="5"/>
      <c r="BJ280" s="8"/>
      <c r="BX280" s="46"/>
      <c r="BY280" s="46"/>
      <c r="BZ280" s="46"/>
      <c r="CA280" s="46"/>
      <c r="CN280" s="285">
        <f t="shared" si="19"/>
        <v>0</v>
      </c>
      <c r="CO280" s="135">
        <f t="shared" si="20"/>
        <v>0</v>
      </c>
      <c r="CP280" s="286">
        <f t="shared" si="21"/>
        <v>0</v>
      </c>
      <c r="CQ280" s="356"/>
      <c r="CR280" s="330"/>
      <c r="CS280" s="330"/>
      <c r="CT280" s="302"/>
      <c r="CU280" s="352"/>
      <c r="CV280" s="302"/>
      <c r="CW280" s="302"/>
      <c r="CX280" s="302"/>
      <c r="CY280" s="302"/>
      <c r="CZ280" s="302"/>
      <c r="DA280" s="302"/>
      <c r="DB280" s="302"/>
      <c r="DC280" s="302"/>
      <c r="DD280" s="226"/>
      <c r="DE280" s="226"/>
      <c r="DF280" s="302"/>
      <c r="DG280" s="302"/>
      <c r="DH280" s="302"/>
      <c r="DI280" s="302"/>
      <c r="DJ280" s="302"/>
      <c r="DK280" s="302"/>
      <c r="DL280" s="302"/>
      <c r="DM280" s="302"/>
      <c r="DN280" s="302"/>
      <c r="DO280" s="302"/>
      <c r="DP280" s="330"/>
      <c r="DQ280" s="5"/>
    </row>
    <row r="281">
      <c r="A281" s="230"/>
      <c r="B281" s="5"/>
      <c r="BJ281" s="8"/>
      <c r="BX281" s="46"/>
      <c r="BY281" s="46"/>
      <c r="BZ281" s="46"/>
      <c r="CA281" s="46"/>
      <c r="CN281" s="285">
        <f t="shared" si="19"/>
        <v>0</v>
      </c>
      <c r="CO281" s="135">
        <f t="shared" si="20"/>
        <v>0</v>
      </c>
      <c r="CP281" s="286">
        <f t="shared" si="21"/>
        <v>0</v>
      </c>
      <c r="CQ281" s="356"/>
      <c r="CR281" s="330"/>
      <c r="CS281" s="330"/>
      <c r="CT281" s="302"/>
      <c r="CU281" s="352"/>
      <c r="CV281" s="302"/>
      <c r="CW281" s="302"/>
      <c r="CX281" s="302"/>
      <c r="CY281" s="302"/>
      <c r="CZ281" s="302"/>
      <c r="DA281" s="302"/>
      <c r="DB281" s="302"/>
      <c r="DC281" s="302"/>
      <c r="DD281" s="226"/>
      <c r="DE281" s="226"/>
      <c r="DF281" s="302"/>
      <c r="DG281" s="302"/>
      <c r="DH281" s="302"/>
      <c r="DI281" s="302"/>
      <c r="DJ281" s="302"/>
      <c r="DK281" s="302"/>
      <c r="DL281" s="302"/>
      <c r="DM281" s="302"/>
      <c r="DN281" s="302"/>
      <c r="DO281" s="302"/>
      <c r="DP281" s="330"/>
      <c r="DQ281" s="5"/>
    </row>
    <row r="282">
      <c r="A282" s="230"/>
      <c r="B282" s="5"/>
      <c r="BJ282" s="8"/>
      <c r="BX282" s="46"/>
      <c r="BY282" s="46"/>
      <c r="BZ282" s="46"/>
      <c r="CA282" s="46"/>
      <c r="CN282" s="285">
        <f t="shared" si="19"/>
        <v>0</v>
      </c>
      <c r="CO282" s="135">
        <f t="shared" si="20"/>
        <v>0</v>
      </c>
      <c r="CP282" s="286">
        <f t="shared" si="21"/>
        <v>0</v>
      </c>
      <c r="CQ282" s="356"/>
      <c r="CR282" s="330"/>
      <c r="CS282" s="330"/>
      <c r="CT282" s="302"/>
      <c r="CU282" s="352"/>
      <c r="CV282" s="302"/>
      <c r="CW282" s="302"/>
      <c r="CX282" s="302"/>
      <c r="CY282" s="302"/>
      <c r="CZ282" s="302"/>
      <c r="DA282" s="302"/>
      <c r="DB282" s="302"/>
      <c r="DC282" s="302"/>
      <c r="DD282" s="226"/>
      <c r="DE282" s="226"/>
      <c r="DF282" s="302"/>
      <c r="DG282" s="302"/>
      <c r="DH282" s="302"/>
      <c r="DI282" s="302"/>
      <c r="DJ282" s="302"/>
      <c r="DK282" s="302"/>
      <c r="DL282" s="302"/>
      <c r="DM282" s="302"/>
      <c r="DN282" s="302"/>
      <c r="DO282" s="302"/>
      <c r="DP282" s="330"/>
      <c r="DQ282" s="5"/>
    </row>
    <row r="283">
      <c r="A283" s="230"/>
      <c r="B283" s="5"/>
      <c r="BJ283" s="8"/>
      <c r="BX283" s="46"/>
      <c r="BY283" s="46"/>
      <c r="BZ283" s="46"/>
      <c r="CA283" s="46"/>
      <c r="CN283" s="285">
        <f t="shared" si="19"/>
        <v>0</v>
      </c>
      <c r="CO283" s="135">
        <f t="shared" si="20"/>
        <v>0</v>
      </c>
      <c r="CP283" s="286">
        <f t="shared" si="21"/>
        <v>0</v>
      </c>
      <c r="CQ283" s="356"/>
      <c r="CR283" s="330"/>
      <c r="CS283" s="330"/>
      <c r="CT283" s="302"/>
      <c r="CU283" s="352"/>
      <c r="CV283" s="302"/>
      <c r="CW283" s="302"/>
      <c r="CX283" s="302"/>
      <c r="CY283" s="302"/>
      <c r="CZ283" s="302"/>
      <c r="DA283" s="302"/>
      <c r="DB283" s="302"/>
      <c r="DC283" s="302"/>
      <c r="DD283" s="226"/>
      <c r="DE283" s="226"/>
      <c r="DF283" s="302"/>
      <c r="DG283" s="302"/>
      <c r="DH283" s="302"/>
      <c r="DI283" s="302"/>
      <c r="DJ283" s="302"/>
      <c r="DK283" s="302"/>
      <c r="DL283" s="302"/>
      <c r="DM283" s="302"/>
      <c r="DN283" s="302"/>
      <c r="DO283" s="302"/>
      <c r="DP283" s="330"/>
      <c r="DQ283" s="5"/>
    </row>
    <row r="284">
      <c r="A284" s="230"/>
      <c r="B284" s="5"/>
      <c r="BJ284" s="8"/>
      <c r="BX284" s="46"/>
      <c r="BY284" s="46"/>
      <c r="BZ284" s="46"/>
      <c r="CA284" s="46"/>
      <c r="CN284" s="285">
        <f t="shared" si="19"/>
        <v>0</v>
      </c>
      <c r="CO284" s="135">
        <f t="shared" si="20"/>
        <v>0</v>
      </c>
      <c r="CP284" s="286">
        <f t="shared" si="21"/>
        <v>0</v>
      </c>
      <c r="CQ284" s="356"/>
      <c r="CR284" s="330"/>
      <c r="CS284" s="330"/>
      <c r="CT284" s="302"/>
      <c r="CU284" s="352"/>
      <c r="CV284" s="302"/>
      <c r="CW284" s="302"/>
      <c r="CX284" s="302"/>
      <c r="CY284" s="302"/>
      <c r="CZ284" s="302"/>
      <c r="DA284" s="302"/>
      <c r="DB284" s="302"/>
      <c r="DC284" s="302"/>
      <c r="DD284" s="226"/>
      <c r="DE284" s="226"/>
      <c r="DF284" s="302"/>
      <c r="DG284" s="302"/>
      <c r="DH284" s="302"/>
      <c r="DI284" s="302"/>
      <c r="DJ284" s="302"/>
      <c r="DK284" s="302"/>
      <c r="DL284" s="302"/>
      <c r="DM284" s="302"/>
      <c r="DN284" s="302"/>
      <c r="DO284" s="302"/>
      <c r="DP284" s="330"/>
      <c r="DQ284" s="5"/>
    </row>
    <row r="285">
      <c r="A285" s="230"/>
      <c r="B285" s="5"/>
      <c r="BJ285" s="8"/>
      <c r="BX285" s="46"/>
      <c r="BY285" s="46"/>
      <c r="BZ285" s="46"/>
      <c r="CA285" s="46"/>
      <c r="CN285" s="285">
        <f t="shared" si="19"/>
        <v>0</v>
      </c>
      <c r="CO285" s="135">
        <f t="shared" si="20"/>
        <v>0</v>
      </c>
      <c r="CP285" s="286">
        <f t="shared" si="21"/>
        <v>0</v>
      </c>
      <c r="CQ285" s="356"/>
      <c r="CR285" s="330"/>
      <c r="CS285" s="330"/>
      <c r="CT285" s="302"/>
      <c r="CU285" s="352"/>
      <c r="CV285" s="302"/>
      <c r="CW285" s="302"/>
      <c r="CX285" s="302"/>
      <c r="CY285" s="302"/>
      <c r="CZ285" s="302"/>
      <c r="DA285" s="302"/>
      <c r="DB285" s="302"/>
      <c r="DC285" s="302"/>
      <c r="DD285" s="226"/>
      <c r="DE285" s="226"/>
      <c r="DF285" s="302"/>
      <c r="DG285" s="302"/>
      <c r="DH285" s="302"/>
      <c r="DI285" s="302"/>
      <c r="DJ285" s="302"/>
      <c r="DK285" s="302"/>
      <c r="DL285" s="302"/>
      <c r="DM285" s="302"/>
      <c r="DN285" s="302"/>
      <c r="DO285" s="302"/>
      <c r="DP285" s="330"/>
      <c r="DQ285" s="5"/>
    </row>
    <row r="286">
      <c r="A286" s="230"/>
      <c r="B286" s="5"/>
      <c r="BJ286" s="8"/>
      <c r="BX286" s="46"/>
      <c r="BY286" s="46"/>
      <c r="BZ286" s="46"/>
      <c r="CA286" s="46"/>
      <c r="CN286" s="285">
        <f t="shared" si="19"/>
        <v>0</v>
      </c>
      <c r="CO286" s="135">
        <f t="shared" si="20"/>
        <v>0</v>
      </c>
      <c r="CP286" s="286">
        <f t="shared" si="21"/>
        <v>0</v>
      </c>
      <c r="CQ286" s="356"/>
      <c r="CR286" s="330"/>
      <c r="CS286" s="330"/>
      <c r="CT286" s="302"/>
      <c r="CU286" s="352"/>
      <c r="CV286" s="302"/>
      <c r="CW286" s="302"/>
      <c r="CX286" s="302"/>
      <c r="CY286" s="302"/>
      <c r="CZ286" s="302"/>
      <c r="DA286" s="302"/>
      <c r="DB286" s="302"/>
      <c r="DC286" s="302"/>
      <c r="DD286" s="226"/>
      <c r="DE286" s="226"/>
      <c r="DF286" s="302"/>
      <c r="DG286" s="302"/>
      <c r="DH286" s="302"/>
      <c r="DI286" s="302"/>
      <c r="DJ286" s="302"/>
      <c r="DK286" s="302"/>
      <c r="DL286" s="302"/>
      <c r="DM286" s="302"/>
      <c r="DN286" s="302"/>
      <c r="DO286" s="302"/>
      <c r="DP286" s="330"/>
      <c r="DQ286" s="5"/>
    </row>
    <row r="287">
      <c r="A287" s="230"/>
      <c r="B287" s="5"/>
      <c r="BJ287" s="8"/>
      <c r="BX287" s="46"/>
      <c r="BY287" s="46"/>
      <c r="BZ287" s="46"/>
      <c r="CA287" s="46"/>
      <c r="CN287" s="285">
        <f t="shared" si="19"/>
        <v>0</v>
      </c>
      <c r="CO287" s="135">
        <f t="shared" si="20"/>
        <v>0</v>
      </c>
      <c r="CP287" s="286">
        <f t="shared" si="21"/>
        <v>0</v>
      </c>
      <c r="CQ287" s="356"/>
      <c r="CR287" s="330"/>
      <c r="CS287" s="330"/>
      <c r="CT287" s="302"/>
      <c r="CU287" s="352"/>
      <c r="CV287" s="302"/>
      <c r="CW287" s="302"/>
      <c r="CX287" s="302"/>
      <c r="CY287" s="302"/>
      <c r="CZ287" s="302"/>
      <c r="DA287" s="302"/>
      <c r="DB287" s="302"/>
      <c r="DC287" s="302"/>
      <c r="DD287" s="226"/>
      <c r="DE287" s="226"/>
      <c r="DF287" s="302"/>
      <c r="DG287" s="302"/>
      <c r="DH287" s="302"/>
      <c r="DI287" s="302"/>
      <c r="DJ287" s="302"/>
      <c r="DK287" s="302"/>
      <c r="DL287" s="302"/>
      <c r="DM287" s="302"/>
      <c r="DN287" s="302"/>
      <c r="DO287" s="302"/>
      <c r="DP287" s="330"/>
      <c r="DQ287" s="5"/>
    </row>
    <row r="288">
      <c r="A288" s="230"/>
      <c r="B288" s="5"/>
      <c r="BJ288" s="8"/>
      <c r="BX288" s="46"/>
      <c r="BY288" s="46"/>
      <c r="BZ288" s="46"/>
      <c r="CA288" s="46"/>
      <c r="CN288" s="285">
        <f t="shared" si="19"/>
        <v>0</v>
      </c>
      <c r="CO288" s="135">
        <f t="shared" si="20"/>
        <v>0</v>
      </c>
      <c r="CP288" s="286">
        <f t="shared" si="21"/>
        <v>0</v>
      </c>
      <c r="CQ288" s="356"/>
      <c r="CR288" s="330"/>
      <c r="CS288" s="330"/>
      <c r="CT288" s="302"/>
      <c r="CU288" s="352"/>
      <c r="CV288" s="302"/>
      <c r="CW288" s="302"/>
      <c r="CX288" s="302"/>
      <c r="CY288" s="302"/>
      <c r="CZ288" s="302"/>
      <c r="DA288" s="302"/>
      <c r="DB288" s="302"/>
      <c r="DC288" s="302"/>
      <c r="DD288" s="226"/>
      <c r="DE288" s="226"/>
      <c r="DF288" s="302"/>
      <c r="DG288" s="302"/>
      <c r="DH288" s="302"/>
      <c r="DI288" s="302"/>
      <c r="DJ288" s="302"/>
      <c r="DK288" s="302"/>
      <c r="DL288" s="302"/>
      <c r="DM288" s="302"/>
      <c r="DN288" s="302"/>
      <c r="DO288" s="302"/>
      <c r="DP288" s="330"/>
      <c r="DQ288" s="5"/>
    </row>
    <row r="289">
      <c r="A289" s="230"/>
      <c r="B289" s="5"/>
      <c r="BJ289" s="8"/>
      <c r="BX289" s="46"/>
      <c r="BY289" s="46"/>
      <c r="BZ289" s="46"/>
      <c r="CA289" s="46"/>
      <c r="CQ289" s="356"/>
      <c r="CR289" s="330"/>
      <c r="CS289" s="330"/>
      <c r="CT289" s="302"/>
      <c r="CU289" s="352"/>
      <c r="CV289" s="302"/>
      <c r="CW289" s="302"/>
      <c r="CX289" s="302"/>
      <c r="CY289" s="302"/>
      <c r="CZ289" s="302"/>
      <c r="DA289" s="302"/>
      <c r="DB289" s="302"/>
      <c r="DC289" s="302"/>
      <c r="DD289" s="226"/>
      <c r="DE289" s="226"/>
      <c r="DF289" s="302"/>
      <c r="DG289" s="302"/>
      <c r="DH289" s="302"/>
      <c r="DI289" s="302"/>
      <c r="DJ289" s="302"/>
      <c r="DK289" s="302"/>
      <c r="DL289" s="302"/>
      <c r="DM289" s="302"/>
      <c r="DN289" s="302"/>
      <c r="DO289" s="302"/>
      <c r="DP289" s="330"/>
      <c r="DQ289" s="5"/>
    </row>
    <row r="290">
      <c r="A290" s="230"/>
      <c r="B290" s="5"/>
      <c r="BJ290" s="8"/>
      <c r="BX290" s="46"/>
      <c r="BY290" s="46"/>
      <c r="BZ290" s="46"/>
      <c r="CA290" s="46"/>
      <c r="CQ290" s="356"/>
      <c r="CR290" s="330"/>
      <c r="CS290" s="330"/>
      <c r="CT290" s="302"/>
      <c r="CU290" s="352"/>
      <c r="CV290" s="302"/>
      <c r="CW290" s="302"/>
      <c r="CX290" s="302"/>
      <c r="CY290" s="302"/>
      <c r="CZ290" s="302"/>
      <c r="DA290" s="302"/>
      <c r="DB290" s="302"/>
      <c r="DC290" s="302"/>
      <c r="DD290" s="226"/>
      <c r="DE290" s="226"/>
      <c r="DF290" s="302"/>
      <c r="DG290" s="302"/>
      <c r="DH290" s="302"/>
      <c r="DI290" s="302"/>
      <c r="DJ290" s="302"/>
      <c r="DK290" s="302"/>
      <c r="DL290" s="302"/>
      <c r="DM290" s="302"/>
      <c r="DN290" s="302"/>
      <c r="DO290" s="302"/>
      <c r="DP290" s="330"/>
      <c r="DQ290" s="5"/>
    </row>
    <row r="291">
      <c r="A291" s="230"/>
      <c r="B291" s="5"/>
      <c r="BJ291" s="8"/>
      <c r="BX291" s="46"/>
      <c r="BY291" s="46"/>
      <c r="BZ291" s="46"/>
      <c r="CA291" s="46"/>
      <c r="CQ291" s="356"/>
      <c r="CR291" s="330"/>
      <c r="CS291" s="330"/>
      <c r="CT291" s="302"/>
      <c r="CU291" s="352"/>
      <c r="CV291" s="302"/>
      <c r="CW291" s="302"/>
      <c r="CX291" s="302"/>
      <c r="CY291" s="302"/>
      <c r="CZ291" s="302"/>
      <c r="DA291" s="302"/>
      <c r="DB291" s="302"/>
      <c r="DC291" s="302"/>
      <c r="DD291" s="226"/>
      <c r="DE291" s="226"/>
      <c r="DF291" s="302"/>
      <c r="DG291" s="302"/>
      <c r="DH291" s="302"/>
      <c r="DI291" s="302"/>
      <c r="DJ291" s="302"/>
      <c r="DK291" s="302"/>
      <c r="DL291" s="302"/>
      <c r="DM291" s="302"/>
      <c r="DN291" s="302"/>
      <c r="DO291" s="302"/>
      <c r="DP291" s="330"/>
      <c r="DQ291" s="5"/>
    </row>
    <row r="292">
      <c r="A292" s="230"/>
      <c r="B292" s="5"/>
      <c r="BJ292" s="8"/>
      <c r="BX292" s="46"/>
      <c r="BY292" s="46"/>
      <c r="BZ292" s="46"/>
      <c r="CA292" s="46"/>
      <c r="CQ292" s="356"/>
      <c r="CR292" s="330"/>
      <c r="CS292" s="330"/>
      <c r="CT292" s="302"/>
      <c r="CU292" s="352"/>
      <c r="CV292" s="302"/>
      <c r="CW292" s="302"/>
      <c r="CX292" s="302"/>
      <c r="CY292" s="302"/>
      <c r="CZ292" s="302"/>
      <c r="DA292" s="302"/>
      <c r="DB292" s="302"/>
      <c r="DC292" s="302"/>
      <c r="DD292" s="226"/>
      <c r="DE292" s="226"/>
      <c r="DF292" s="302"/>
      <c r="DG292" s="302"/>
      <c r="DH292" s="302"/>
      <c r="DI292" s="302"/>
      <c r="DJ292" s="302"/>
      <c r="DK292" s="302"/>
      <c r="DL292" s="302"/>
      <c r="DM292" s="302"/>
      <c r="DN292" s="302"/>
      <c r="DO292" s="302"/>
      <c r="DP292" s="330"/>
      <c r="DQ292" s="5"/>
    </row>
    <row r="293">
      <c r="A293" s="230"/>
      <c r="B293" s="5"/>
      <c r="BJ293" s="8"/>
      <c r="BX293" s="46"/>
      <c r="BY293" s="46"/>
      <c r="BZ293" s="46"/>
      <c r="CA293" s="46"/>
      <c r="CQ293" s="356"/>
      <c r="CR293" s="330"/>
      <c r="CS293" s="330"/>
      <c r="CT293" s="302"/>
      <c r="CU293" s="352"/>
      <c r="CV293" s="302"/>
      <c r="CW293" s="302"/>
      <c r="CX293" s="302"/>
      <c r="CY293" s="302"/>
      <c r="CZ293" s="302"/>
      <c r="DA293" s="302"/>
      <c r="DB293" s="302"/>
      <c r="DC293" s="302"/>
      <c r="DD293" s="226"/>
      <c r="DE293" s="226"/>
      <c r="DF293" s="302"/>
      <c r="DG293" s="302"/>
      <c r="DH293" s="302"/>
      <c r="DI293" s="302"/>
      <c r="DJ293" s="302"/>
      <c r="DK293" s="302"/>
      <c r="DL293" s="302"/>
      <c r="DM293" s="302"/>
      <c r="DN293" s="302"/>
      <c r="DO293" s="302"/>
      <c r="DP293" s="330"/>
      <c r="DQ293" s="5"/>
    </row>
    <row r="294">
      <c r="A294" s="230"/>
      <c r="B294" s="5"/>
      <c r="BJ294" s="8"/>
      <c r="BX294" s="46"/>
      <c r="BY294" s="46"/>
      <c r="BZ294" s="46"/>
      <c r="CA294" s="46"/>
      <c r="CQ294" s="356"/>
      <c r="CR294" s="330"/>
      <c r="CS294" s="330"/>
      <c r="CT294" s="302"/>
      <c r="CU294" s="352"/>
      <c r="CV294" s="302"/>
      <c r="CW294" s="302"/>
      <c r="CX294" s="302"/>
      <c r="CY294" s="302"/>
      <c r="CZ294" s="302"/>
      <c r="DA294" s="302"/>
      <c r="DB294" s="302"/>
      <c r="DC294" s="302"/>
      <c r="DD294" s="226"/>
      <c r="DE294" s="226"/>
      <c r="DF294" s="302"/>
      <c r="DG294" s="302"/>
      <c r="DH294" s="302"/>
      <c r="DI294" s="302"/>
      <c r="DJ294" s="302"/>
      <c r="DK294" s="302"/>
      <c r="DL294" s="302"/>
      <c r="DM294" s="302"/>
      <c r="DN294" s="302"/>
      <c r="DO294" s="302"/>
      <c r="DP294" s="330"/>
      <c r="DQ294" s="5"/>
    </row>
    <row r="295">
      <c r="A295" s="230"/>
      <c r="B295" s="5"/>
      <c r="BJ295" s="8"/>
      <c r="BX295" s="46"/>
      <c r="BY295" s="46"/>
      <c r="BZ295" s="46"/>
      <c r="CA295" s="46"/>
      <c r="CQ295" s="356"/>
      <c r="CR295" s="330"/>
      <c r="CS295" s="330"/>
      <c r="CT295" s="302"/>
      <c r="CU295" s="352"/>
      <c r="CV295" s="302"/>
      <c r="CW295" s="302"/>
      <c r="CX295" s="302"/>
      <c r="CY295" s="302"/>
      <c r="CZ295" s="302"/>
      <c r="DA295" s="302"/>
      <c r="DB295" s="302"/>
      <c r="DC295" s="302"/>
      <c r="DD295" s="226"/>
      <c r="DE295" s="226"/>
      <c r="DF295" s="302"/>
      <c r="DG295" s="302"/>
      <c r="DH295" s="302"/>
      <c r="DI295" s="302"/>
      <c r="DJ295" s="302"/>
      <c r="DK295" s="302"/>
      <c r="DL295" s="302"/>
      <c r="DM295" s="302"/>
      <c r="DN295" s="302"/>
      <c r="DO295" s="302"/>
      <c r="DP295" s="330"/>
      <c r="DQ295" s="5"/>
    </row>
    <row r="296">
      <c r="A296" s="230"/>
      <c r="B296" s="5"/>
      <c r="BJ296" s="8"/>
      <c r="BX296" s="46"/>
      <c r="BY296" s="46"/>
      <c r="BZ296" s="46"/>
      <c r="CA296" s="46"/>
      <c r="CQ296" s="356"/>
      <c r="CR296" s="330"/>
      <c r="CS296" s="330"/>
      <c r="CT296" s="302"/>
      <c r="CU296" s="352"/>
      <c r="CV296" s="302"/>
      <c r="CW296" s="302"/>
      <c r="CX296" s="302"/>
      <c r="CY296" s="302"/>
      <c r="CZ296" s="302"/>
      <c r="DA296" s="302"/>
      <c r="DB296" s="302"/>
      <c r="DC296" s="302"/>
      <c r="DD296" s="226"/>
      <c r="DE296" s="226"/>
      <c r="DF296" s="302"/>
      <c r="DG296" s="302"/>
      <c r="DH296" s="302"/>
      <c r="DI296" s="302"/>
      <c r="DJ296" s="302"/>
      <c r="DK296" s="302"/>
      <c r="DL296" s="302"/>
      <c r="DM296" s="302"/>
      <c r="DN296" s="302"/>
      <c r="DO296" s="302"/>
      <c r="DP296" s="330"/>
      <c r="DQ296" s="5"/>
    </row>
    <row r="297">
      <c r="A297" s="230"/>
      <c r="B297" s="5"/>
      <c r="BJ297" s="8"/>
      <c r="BX297" s="46"/>
      <c r="BY297" s="46"/>
      <c r="BZ297" s="46"/>
      <c r="CA297" s="46"/>
      <c r="CQ297" s="356"/>
      <c r="CR297" s="330"/>
      <c r="CS297" s="330"/>
      <c r="CT297" s="302"/>
      <c r="CU297" s="352"/>
      <c r="CV297" s="302"/>
      <c r="CW297" s="302"/>
      <c r="CX297" s="302"/>
      <c r="CY297" s="302"/>
      <c r="CZ297" s="302"/>
      <c r="DA297" s="302"/>
      <c r="DB297" s="302"/>
      <c r="DC297" s="302"/>
      <c r="DD297" s="226"/>
      <c r="DE297" s="226"/>
      <c r="DF297" s="302"/>
      <c r="DG297" s="302"/>
      <c r="DH297" s="302"/>
      <c r="DI297" s="302"/>
      <c r="DJ297" s="302"/>
      <c r="DK297" s="302"/>
      <c r="DL297" s="302"/>
      <c r="DM297" s="302"/>
      <c r="DN297" s="302"/>
      <c r="DO297" s="302"/>
      <c r="DP297" s="330"/>
      <c r="DQ297" s="5"/>
    </row>
    <row r="298">
      <c r="A298" s="230"/>
      <c r="B298" s="5"/>
      <c r="BJ298" s="8"/>
      <c r="BX298" s="46"/>
      <c r="BY298" s="46"/>
      <c r="BZ298" s="46"/>
      <c r="CA298" s="46"/>
      <c r="CQ298" s="356"/>
      <c r="CR298" s="330"/>
      <c r="CS298" s="330"/>
      <c r="CT298" s="302"/>
      <c r="CU298" s="352"/>
      <c r="CV298" s="302"/>
      <c r="CW298" s="302"/>
      <c r="CX298" s="302"/>
      <c r="CY298" s="302"/>
      <c r="CZ298" s="302"/>
      <c r="DA298" s="302"/>
      <c r="DB298" s="302"/>
      <c r="DC298" s="302"/>
      <c r="DD298" s="226"/>
      <c r="DE298" s="226"/>
      <c r="DF298" s="302"/>
      <c r="DG298" s="302"/>
      <c r="DH298" s="302"/>
      <c r="DI298" s="302"/>
      <c r="DJ298" s="302"/>
      <c r="DK298" s="302"/>
      <c r="DL298" s="302"/>
      <c r="DM298" s="302"/>
      <c r="DN298" s="302"/>
      <c r="DO298" s="302"/>
      <c r="DP298" s="330"/>
      <c r="DQ298" s="5"/>
    </row>
    <row r="299">
      <c r="A299" s="230"/>
      <c r="B299" s="5"/>
      <c r="BJ299" s="8"/>
      <c r="BX299" s="46"/>
      <c r="BY299" s="46"/>
      <c r="BZ299" s="46"/>
      <c r="CA299" s="46"/>
      <c r="CQ299" s="356"/>
      <c r="CR299" s="330"/>
      <c r="CS299" s="330"/>
      <c r="CT299" s="302"/>
      <c r="CU299" s="352"/>
      <c r="CV299" s="302"/>
      <c r="CW299" s="302"/>
      <c r="CX299" s="302"/>
      <c r="CY299" s="302"/>
      <c r="CZ299" s="302"/>
      <c r="DA299" s="302"/>
      <c r="DB299" s="302"/>
      <c r="DC299" s="302"/>
      <c r="DD299" s="226"/>
      <c r="DE299" s="226"/>
      <c r="DF299" s="302"/>
      <c r="DG299" s="302"/>
      <c r="DH299" s="302"/>
      <c r="DI299" s="302"/>
      <c r="DJ299" s="302"/>
      <c r="DK299" s="302"/>
      <c r="DL299" s="302"/>
      <c r="DM299" s="302"/>
      <c r="DN299" s="302"/>
      <c r="DO299" s="302"/>
      <c r="DP299" s="330"/>
      <c r="DQ299" s="5"/>
    </row>
    <row r="300">
      <c r="A300" s="230"/>
      <c r="B300" s="5"/>
      <c r="BJ300" s="8"/>
      <c r="BX300" s="46"/>
      <c r="BY300" s="46"/>
      <c r="BZ300" s="46"/>
      <c r="CA300" s="46"/>
      <c r="CQ300" s="356"/>
      <c r="CR300" s="330"/>
      <c r="CS300" s="330"/>
      <c r="CT300" s="302"/>
      <c r="CU300" s="352"/>
      <c r="CV300" s="302"/>
      <c r="CW300" s="302"/>
      <c r="CX300" s="302"/>
      <c r="CY300" s="302"/>
      <c r="CZ300" s="302"/>
      <c r="DA300" s="302"/>
      <c r="DB300" s="302"/>
      <c r="DC300" s="302"/>
      <c r="DD300" s="226"/>
      <c r="DE300" s="226"/>
      <c r="DF300" s="302"/>
      <c r="DG300" s="302"/>
      <c r="DH300" s="302"/>
      <c r="DI300" s="302"/>
      <c r="DJ300" s="302"/>
      <c r="DK300" s="302"/>
      <c r="DL300" s="302"/>
      <c r="DM300" s="302"/>
      <c r="DN300" s="302"/>
      <c r="DO300" s="302"/>
      <c r="DP300" s="330"/>
      <c r="DQ300" s="5"/>
    </row>
    <row r="301">
      <c r="A301" s="230"/>
      <c r="B301" s="5"/>
      <c r="BJ301" s="8"/>
      <c r="BX301" s="46"/>
      <c r="BY301" s="46"/>
      <c r="BZ301" s="46"/>
      <c r="CA301" s="46"/>
      <c r="CQ301" s="356"/>
      <c r="CR301" s="330"/>
      <c r="CS301" s="330"/>
      <c r="CT301" s="302"/>
      <c r="CU301" s="352"/>
      <c r="CV301" s="302"/>
      <c r="CW301" s="302"/>
      <c r="CX301" s="302"/>
      <c r="CY301" s="302"/>
      <c r="CZ301" s="302"/>
      <c r="DA301" s="302"/>
      <c r="DB301" s="302"/>
      <c r="DC301" s="302"/>
      <c r="DD301" s="226"/>
      <c r="DE301" s="226"/>
      <c r="DF301" s="302"/>
      <c r="DG301" s="302"/>
      <c r="DH301" s="302"/>
      <c r="DI301" s="302"/>
      <c r="DJ301" s="302"/>
      <c r="DK301" s="302"/>
      <c r="DL301" s="302"/>
      <c r="DM301" s="302"/>
      <c r="DN301" s="302"/>
      <c r="DO301" s="302"/>
      <c r="DP301" s="330"/>
      <c r="DQ301" s="5"/>
    </row>
    <row r="302">
      <c r="A302" s="3"/>
      <c r="B302" s="5"/>
      <c r="BJ302" s="8"/>
      <c r="BX302" s="46"/>
      <c r="BY302" s="46"/>
      <c r="BZ302" s="46"/>
      <c r="CA302" s="46"/>
      <c r="CQ302" s="356"/>
      <c r="CR302" s="330"/>
      <c r="CS302" s="330"/>
      <c r="CT302" s="302"/>
      <c r="CU302" s="352"/>
      <c r="CV302" s="302"/>
      <c r="CW302" s="302"/>
      <c r="CX302" s="302"/>
      <c r="CY302" s="302"/>
      <c r="CZ302" s="302"/>
      <c r="DA302" s="302"/>
      <c r="DB302" s="302"/>
      <c r="DC302" s="302"/>
      <c r="DD302" s="226"/>
      <c r="DE302" s="226"/>
      <c r="DF302" s="302"/>
      <c r="DG302" s="302"/>
      <c r="DH302" s="302"/>
      <c r="DI302" s="302"/>
      <c r="DJ302" s="302"/>
      <c r="DK302" s="302"/>
      <c r="DL302" s="302"/>
      <c r="DM302" s="302"/>
      <c r="DN302" s="302"/>
      <c r="DO302" s="302"/>
      <c r="DP302" s="330"/>
      <c r="DQ302" s="5"/>
    </row>
    <row r="303">
      <c r="A303" s="3"/>
      <c r="B303" s="5"/>
      <c r="BJ303" s="8"/>
      <c r="BX303" s="46"/>
      <c r="BY303" s="46"/>
      <c r="BZ303" s="46"/>
      <c r="CA303" s="46"/>
      <c r="CQ303" s="356"/>
      <c r="CR303" s="330"/>
      <c r="CS303" s="330"/>
      <c r="CT303" s="302"/>
      <c r="CU303" s="352"/>
      <c r="CV303" s="302"/>
      <c r="CW303" s="302"/>
      <c r="CX303" s="302"/>
      <c r="CY303" s="302"/>
      <c r="CZ303" s="302"/>
      <c r="DA303" s="302"/>
      <c r="DB303" s="302"/>
      <c r="DC303" s="302"/>
      <c r="DD303" s="226"/>
      <c r="DE303" s="226"/>
      <c r="DF303" s="302"/>
      <c r="DG303" s="302"/>
      <c r="DH303" s="302"/>
      <c r="DI303" s="302"/>
      <c r="DJ303" s="302"/>
      <c r="DK303" s="302"/>
      <c r="DL303" s="302"/>
      <c r="DM303" s="302"/>
      <c r="DN303" s="302"/>
      <c r="DO303" s="302"/>
      <c r="DP303" s="330"/>
      <c r="DQ303" s="5"/>
    </row>
    <row r="304">
      <c r="A304" s="3"/>
      <c r="B304" s="5"/>
      <c r="BJ304" s="8"/>
      <c r="BX304" s="46"/>
      <c r="BY304" s="46"/>
      <c r="BZ304" s="46"/>
      <c r="CA304" s="46"/>
      <c r="CQ304" s="356"/>
      <c r="CR304" s="330"/>
      <c r="CS304" s="330"/>
      <c r="CT304" s="302"/>
      <c r="CU304" s="352"/>
      <c r="CV304" s="302"/>
      <c r="CW304" s="302"/>
      <c r="CX304" s="302"/>
      <c r="CY304" s="302"/>
      <c r="CZ304" s="302"/>
      <c r="DA304" s="302"/>
      <c r="DB304" s="302"/>
      <c r="DC304" s="302"/>
      <c r="DD304" s="226"/>
      <c r="DE304" s="226"/>
      <c r="DF304" s="302"/>
      <c r="DG304" s="302"/>
      <c r="DH304" s="302"/>
      <c r="DI304" s="302"/>
      <c r="DJ304" s="302"/>
      <c r="DK304" s="302"/>
      <c r="DL304" s="302"/>
      <c r="DM304" s="302"/>
      <c r="DN304" s="302"/>
      <c r="DO304" s="302"/>
      <c r="DP304" s="330"/>
      <c r="DQ304" s="5"/>
    </row>
    <row r="305">
      <c r="A305" s="3"/>
      <c r="B305" s="5"/>
      <c r="BJ305" s="8"/>
      <c r="BX305" s="46"/>
      <c r="BY305" s="46"/>
      <c r="BZ305" s="46"/>
      <c r="CA305" s="46"/>
      <c r="CQ305" s="356"/>
      <c r="CR305" s="330"/>
      <c r="CS305" s="330"/>
      <c r="CT305" s="302"/>
      <c r="CU305" s="352"/>
      <c r="CV305" s="302"/>
      <c r="CW305" s="302"/>
      <c r="CX305" s="302"/>
      <c r="CY305" s="302"/>
      <c r="CZ305" s="302"/>
      <c r="DA305" s="302"/>
      <c r="DB305" s="302"/>
      <c r="DC305" s="302"/>
      <c r="DD305" s="226"/>
      <c r="DE305" s="226"/>
      <c r="DF305" s="302"/>
      <c r="DG305" s="302"/>
      <c r="DH305" s="302"/>
      <c r="DI305" s="302"/>
      <c r="DJ305" s="302"/>
      <c r="DK305" s="302"/>
      <c r="DL305" s="302"/>
      <c r="DM305" s="302"/>
      <c r="DN305" s="302"/>
      <c r="DO305" s="302"/>
      <c r="DP305" s="330"/>
      <c r="DQ305" s="5"/>
    </row>
    <row r="306">
      <c r="A306" s="3"/>
      <c r="B306" s="5"/>
      <c r="BJ306" s="8"/>
      <c r="BX306" s="46"/>
      <c r="BY306" s="46"/>
      <c r="BZ306" s="46"/>
      <c r="CA306" s="46"/>
      <c r="CQ306" s="356"/>
      <c r="CR306" s="330"/>
      <c r="CS306" s="330"/>
      <c r="CT306" s="302"/>
      <c r="CU306" s="352"/>
      <c r="CV306" s="302"/>
      <c r="CW306" s="302"/>
      <c r="CX306" s="302"/>
      <c r="CY306" s="302"/>
      <c r="CZ306" s="302"/>
      <c r="DA306" s="302"/>
      <c r="DB306" s="302"/>
      <c r="DC306" s="302"/>
      <c r="DD306" s="226"/>
      <c r="DE306" s="226"/>
      <c r="DF306" s="302"/>
      <c r="DG306" s="302"/>
      <c r="DH306" s="302"/>
      <c r="DI306" s="302"/>
      <c r="DJ306" s="302"/>
      <c r="DK306" s="302"/>
      <c r="DL306" s="302"/>
      <c r="DM306" s="302"/>
      <c r="DN306" s="302"/>
      <c r="DO306" s="302"/>
      <c r="DP306" s="330"/>
      <c r="DQ306" s="5"/>
    </row>
    <row r="307">
      <c r="A307" s="3"/>
      <c r="B307" s="5"/>
      <c r="BJ307" s="8"/>
      <c r="BX307" s="46"/>
      <c r="BY307" s="46"/>
      <c r="BZ307" s="46"/>
      <c r="CA307" s="46"/>
      <c r="CQ307" s="356"/>
      <c r="CR307" s="330"/>
      <c r="CS307" s="330"/>
      <c r="CT307" s="302"/>
      <c r="CU307" s="352"/>
      <c r="CV307" s="302"/>
      <c r="CW307" s="302"/>
      <c r="CX307" s="302"/>
      <c r="CY307" s="302"/>
      <c r="CZ307" s="302"/>
      <c r="DA307" s="302"/>
      <c r="DB307" s="302"/>
      <c r="DC307" s="302"/>
      <c r="DD307" s="226"/>
      <c r="DE307" s="226"/>
      <c r="DF307" s="302"/>
      <c r="DG307" s="302"/>
      <c r="DH307" s="302"/>
      <c r="DI307" s="302"/>
      <c r="DJ307" s="302"/>
      <c r="DK307" s="302"/>
      <c r="DL307" s="302"/>
      <c r="DM307" s="302"/>
      <c r="DN307" s="302"/>
      <c r="DO307" s="302"/>
      <c r="DP307" s="330"/>
      <c r="DQ307" s="5"/>
    </row>
    <row r="308">
      <c r="A308" s="3"/>
      <c r="B308" s="5"/>
      <c r="BJ308" s="8"/>
      <c r="BX308" s="46"/>
      <c r="BY308" s="46"/>
      <c r="BZ308" s="46"/>
      <c r="CA308" s="46"/>
      <c r="CQ308" s="356"/>
      <c r="CR308" s="330"/>
      <c r="CS308" s="330"/>
      <c r="CT308" s="302"/>
      <c r="CU308" s="352"/>
      <c r="CV308" s="302"/>
      <c r="CW308" s="302"/>
      <c r="CX308" s="302"/>
      <c r="CY308" s="302"/>
      <c r="CZ308" s="302"/>
      <c r="DA308" s="302"/>
      <c r="DB308" s="302"/>
      <c r="DC308" s="302"/>
      <c r="DD308" s="226"/>
      <c r="DE308" s="226"/>
      <c r="DF308" s="302"/>
      <c r="DG308" s="302"/>
      <c r="DH308" s="302"/>
      <c r="DI308" s="302"/>
      <c r="DJ308" s="302"/>
      <c r="DK308" s="302"/>
      <c r="DL308" s="302"/>
      <c r="DM308" s="302"/>
      <c r="DN308" s="302"/>
      <c r="DO308" s="302"/>
      <c r="DP308" s="330"/>
      <c r="DQ308" s="5"/>
    </row>
    <row r="309">
      <c r="A309" s="3"/>
      <c r="B309" s="5"/>
      <c r="BJ309" s="8"/>
      <c r="BX309" s="46"/>
      <c r="BY309" s="46"/>
      <c r="BZ309" s="46"/>
      <c r="CA309" s="46"/>
      <c r="CQ309" s="356"/>
      <c r="CR309" s="330"/>
      <c r="CS309" s="330"/>
      <c r="CT309" s="302"/>
      <c r="CU309" s="352"/>
      <c r="CV309" s="302"/>
      <c r="CW309" s="302"/>
      <c r="CX309" s="302"/>
      <c r="CY309" s="302"/>
      <c r="CZ309" s="302"/>
      <c r="DA309" s="302"/>
      <c r="DB309" s="302"/>
      <c r="DC309" s="302"/>
      <c r="DD309" s="226"/>
      <c r="DE309" s="226"/>
      <c r="DF309" s="302"/>
      <c r="DG309" s="302"/>
      <c r="DH309" s="302"/>
      <c r="DI309" s="302"/>
      <c r="DJ309" s="302"/>
      <c r="DK309" s="302"/>
      <c r="DL309" s="302"/>
      <c r="DM309" s="302"/>
      <c r="DN309" s="302"/>
      <c r="DO309" s="302"/>
      <c r="DP309" s="330"/>
      <c r="DQ309" s="5"/>
    </row>
    <row r="310">
      <c r="A310" s="3"/>
      <c r="B310" s="5"/>
      <c r="BJ310" s="8"/>
      <c r="BX310" s="46"/>
      <c r="BY310" s="46"/>
      <c r="BZ310" s="46"/>
      <c r="CA310" s="46"/>
      <c r="CQ310" s="356"/>
      <c r="CR310" s="330"/>
      <c r="CS310" s="330"/>
      <c r="CT310" s="302"/>
      <c r="CU310" s="352"/>
      <c r="CV310" s="302"/>
      <c r="CW310" s="302"/>
      <c r="CX310" s="302"/>
      <c r="CY310" s="302"/>
      <c r="CZ310" s="302"/>
      <c r="DA310" s="302"/>
      <c r="DB310" s="302"/>
      <c r="DC310" s="302"/>
      <c r="DD310" s="226"/>
      <c r="DE310" s="226"/>
      <c r="DF310" s="302"/>
      <c r="DG310" s="302"/>
      <c r="DH310" s="302"/>
      <c r="DI310" s="302"/>
      <c r="DJ310" s="302"/>
      <c r="DK310" s="302"/>
      <c r="DL310" s="302"/>
      <c r="DM310" s="302"/>
      <c r="DN310" s="302"/>
      <c r="DO310" s="302"/>
      <c r="DP310" s="330"/>
      <c r="DQ310" s="5"/>
    </row>
    <row r="311">
      <c r="A311" s="3"/>
      <c r="B311" s="5"/>
      <c r="BJ311" s="8"/>
      <c r="BX311" s="46"/>
      <c r="BY311" s="46"/>
      <c r="BZ311" s="46"/>
      <c r="CA311" s="46"/>
      <c r="CQ311" s="356"/>
      <c r="CR311" s="330"/>
      <c r="CS311" s="330"/>
      <c r="CT311" s="302"/>
      <c r="CU311" s="352"/>
      <c r="CV311" s="302"/>
      <c r="CW311" s="302"/>
      <c r="CX311" s="302"/>
      <c r="CY311" s="302"/>
      <c r="CZ311" s="302"/>
      <c r="DA311" s="302"/>
      <c r="DB311" s="302"/>
      <c r="DC311" s="302"/>
      <c r="DD311" s="226"/>
      <c r="DE311" s="226"/>
      <c r="DF311" s="302"/>
      <c r="DG311" s="302"/>
      <c r="DH311" s="302"/>
      <c r="DI311" s="302"/>
      <c r="DJ311" s="302"/>
      <c r="DK311" s="302"/>
      <c r="DL311" s="302"/>
      <c r="DM311" s="302"/>
      <c r="DN311" s="302"/>
      <c r="DO311" s="302"/>
      <c r="DP311" s="330"/>
      <c r="DQ311" s="5"/>
    </row>
    <row r="312">
      <c r="A312" s="3"/>
      <c r="B312" s="5"/>
      <c r="BJ312" s="8"/>
      <c r="BX312" s="46"/>
      <c r="BY312" s="46"/>
      <c r="BZ312" s="46"/>
      <c r="CA312" s="46"/>
      <c r="CQ312" s="356"/>
      <c r="CR312" s="330"/>
      <c r="CS312" s="330"/>
      <c r="CT312" s="302"/>
      <c r="CU312" s="352"/>
      <c r="CV312" s="302"/>
      <c r="CW312" s="302"/>
      <c r="CX312" s="302"/>
      <c r="CY312" s="302"/>
      <c r="CZ312" s="302"/>
      <c r="DA312" s="302"/>
      <c r="DB312" s="302"/>
      <c r="DC312" s="302"/>
      <c r="DD312" s="226"/>
      <c r="DE312" s="226"/>
      <c r="DF312" s="302"/>
      <c r="DG312" s="302"/>
      <c r="DH312" s="302"/>
      <c r="DI312" s="302"/>
      <c r="DJ312" s="302"/>
      <c r="DK312" s="302"/>
      <c r="DL312" s="302"/>
      <c r="DM312" s="302"/>
      <c r="DN312" s="302"/>
      <c r="DO312" s="302"/>
      <c r="DP312" s="330"/>
      <c r="DQ312" s="5"/>
    </row>
    <row r="313">
      <c r="A313" s="3"/>
      <c r="B313" s="5"/>
      <c r="BJ313" s="8"/>
      <c r="BX313" s="46"/>
      <c r="BY313" s="46"/>
      <c r="BZ313" s="46"/>
      <c r="CA313" s="46"/>
      <c r="CQ313" s="356"/>
      <c r="CR313" s="330"/>
      <c r="CS313" s="330"/>
      <c r="CT313" s="302"/>
      <c r="CU313" s="352"/>
      <c r="CV313" s="302"/>
      <c r="CW313" s="302"/>
      <c r="CX313" s="302"/>
      <c r="CY313" s="302"/>
      <c r="CZ313" s="302"/>
      <c r="DA313" s="302"/>
      <c r="DB313" s="302"/>
      <c r="DC313" s="302"/>
      <c r="DD313" s="226"/>
      <c r="DE313" s="226"/>
      <c r="DF313" s="302"/>
      <c r="DG313" s="302"/>
      <c r="DH313" s="302"/>
      <c r="DI313" s="302"/>
      <c r="DJ313" s="302"/>
      <c r="DK313" s="302"/>
      <c r="DL313" s="302"/>
      <c r="DM313" s="302"/>
      <c r="DN313" s="302"/>
      <c r="DO313" s="302"/>
      <c r="DP313" s="330"/>
      <c r="DQ313" s="5"/>
    </row>
    <row r="314">
      <c r="A314" s="3"/>
      <c r="B314" s="5"/>
      <c r="BJ314" s="8"/>
      <c r="BX314" s="46"/>
      <c r="BY314" s="46"/>
      <c r="BZ314" s="46"/>
      <c r="CA314" s="46"/>
      <c r="CQ314" s="356"/>
      <c r="CR314" s="330"/>
      <c r="CS314" s="330"/>
      <c r="CT314" s="302"/>
      <c r="CU314" s="352"/>
      <c r="CV314" s="302"/>
      <c r="CW314" s="302"/>
      <c r="CX314" s="302"/>
      <c r="CY314" s="302"/>
      <c r="CZ314" s="302"/>
      <c r="DA314" s="302"/>
      <c r="DB314" s="302"/>
      <c r="DC314" s="302"/>
      <c r="DD314" s="226"/>
      <c r="DE314" s="226"/>
      <c r="DF314" s="302"/>
      <c r="DG314" s="302"/>
      <c r="DH314" s="302"/>
      <c r="DI314" s="302"/>
      <c r="DJ314" s="302"/>
      <c r="DK314" s="302"/>
      <c r="DL314" s="302"/>
      <c r="DM314" s="302"/>
      <c r="DN314" s="302"/>
      <c r="DO314" s="302"/>
      <c r="DP314" s="330"/>
      <c r="DQ314" s="5"/>
    </row>
    <row r="315">
      <c r="A315" s="3"/>
      <c r="B315" s="5"/>
      <c r="BJ315" s="8"/>
      <c r="BX315" s="46"/>
      <c r="BY315" s="46"/>
      <c r="BZ315" s="46"/>
      <c r="CA315" s="46"/>
      <c r="CQ315" s="356"/>
      <c r="CR315" s="330"/>
      <c r="CS315" s="330"/>
      <c r="CT315" s="302"/>
      <c r="CU315" s="352"/>
      <c r="CV315" s="302"/>
      <c r="CW315" s="302"/>
      <c r="CX315" s="302"/>
      <c r="CY315" s="302"/>
      <c r="CZ315" s="302"/>
      <c r="DA315" s="302"/>
      <c r="DB315" s="302"/>
      <c r="DC315" s="302"/>
      <c r="DD315" s="226"/>
      <c r="DE315" s="226"/>
      <c r="DF315" s="302"/>
      <c r="DG315" s="302"/>
      <c r="DH315" s="302"/>
      <c r="DI315" s="302"/>
      <c r="DJ315" s="302"/>
      <c r="DK315" s="302"/>
      <c r="DL315" s="302"/>
      <c r="DM315" s="302"/>
      <c r="DN315" s="302"/>
      <c r="DO315" s="302"/>
      <c r="DP315" s="330"/>
      <c r="DQ315" s="5"/>
    </row>
    <row r="316">
      <c r="A316" s="3"/>
      <c r="B316" s="5"/>
      <c r="BJ316" s="8"/>
      <c r="BX316" s="46"/>
      <c r="BY316" s="46"/>
      <c r="BZ316" s="46"/>
      <c r="CA316" s="46"/>
      <c r="CQ316" s="356"/>
      <c r="CR316" s="330"/>
      <c r="CS316" s="330"/>
      <c r="CT316" s="302"/>
      <c r="CU316" s="352"/>
      <c r="CV316" s="302"/>
      <c r="CW316" s="302"/>
      <c r="CX316" s="302"/>
      <c r="CY316" s="302"/>
      <c r="CZ316" s="302"/>
      <c r="DA316" s="302"/>
      <c r="DB316" s="302"/>
      <c r="DC316" s="302"/>
      <c r="DD316" s="226"/>
      <c r="DE316" s="226"/>
      <c r="DF316" s="302"/>
      <c r="DG316" s="302"/>
      <c r="DH316" s="302"/>
      <c r="DI316" s="302"/>
      <c r="DJ316" s="302"/>
      <c r="DK316" s="302"/>
      <c r="DL316" s="302"/>
      <c r="DM316" s="302"/>
      <c r="DN316" s="302"/>
      <c r="DO316" s="302"/>
      <c r="DP316" s="330"/>
      <c r="DQ316" s="5"/>
    </row>
    <row r="317">
      <c r="A317" s="3"/>
      <c r="B317" s="5"/>
      <c r="BJ317" s="8"/>
      <c r="CQ317" s="356"/>
      <c r="CR317" s="330"/>
      <c r="CS317" s="330"/>
      <c r="CT317" s="302"/>
      <c r="CU317" s="352"/>
      <c r="CV317" s="302"/>
      <c r="CW317" s="302"/>
      <c r="CX317" s="302"/>
      <c r="CY317" s="302"/>
      <c r="CZ317" s="302"/>
      <c r="DA317" s="302"/>
      <c r="DB317" s="302"/>
      <c r="DC317" s="302"/>
      <c r="DD317" s="226"/>
      <c r="DE317" s="226"/>
      <c r="DF317" s="302"/>
      <c r="DG317" s="302"/>
      <c r="DH317" s="302"/>
      <c r="DI317" s="302"/>
      <c r="DJ317" s="302"/>
      <c r="DK317" s="302"/>
      <c r="DL317" s="302"/>
      <c r="DM317" s="302"/>
      <c r="DN317" s="302"/>
      <c r="DO317" s="302"/>
      <c r="DP317" s="330"/>
      <c r="DQ317" s="5"/>
    </row>
    <row r="318">
      <c r="A318" s="3"/>
      <c r="B318" s="5"/>
      <c r="BJ318" s="8"/>
      <c r="CQ318" s="356"/>
      <c r="CR318" s="330"/>
      <c r="CS318" s="330"/>
      <c r="CT318" s="302"/>
      <c r="CU318" s="352"/>
      <c r="CV318" s="302"/>
      <c r="CW318" s="302"/>
      <c r="CX318" s="302"/>
      <c r="CY318" s="302"/>
      <c r="CZ318" s="302"/>
      <c r="DA318" s="302"/>
      <c r="DB318" s="302"/>
      <c r="DC318" s="302"/>
      <c r="DD318" s="226"/>
      <c r="DE318" s="226"/>
      <c r="DF318" s="302"/>
      <c r="DG318" s="302"/>
      <c r="DH318" s="302"/>
      <c r="DI318" s="302"/>
      <c r="DJ318" s="302"/>
      <c r="DK318" s="302"/>
      <c r="DL318" s="302"/>
      <c r="DM318" s="302"/>
      <c r="DN318" s="302"/>
      <c r="DO318" s="302"/>
      <c r="DP318" s="330"/>
      <c r="DQ318" s="5"/>
    </row>
    <row r="319">
      <c r="A319" s="3"/>
      <c r="B319" s="5"/>
      <c r="BJ319" s="8"/>
      <c r="CQ319" s="356"/>
      <c r="CR319" s="330"/>
      <c r="CS319" s="330"/>
      <c r="CT319" s="302"/>
      <c r="CU319" s="352"/>
      <c r="CV319" s="302"/>
      <c r="CW319" s="302"/>
      <c r="CX319" s="302"/>
      <c r="CY319" s="302"/>
      <c r="CZ319" s="302"/>
      <c r="DA319" s="302"/>
      <c r="DB319" s="302"/>
      <c r="DC319" s="302"/>
      <c r="DD319" s="226"/>
      <c r="DE319" s="226"/>
      <c r="DF319" s="302"/>
      <c r="DG319" s="302"/>
      <c r="DH319" s="302"/>
      <c r="DI319" s="302"/>
      <c r="DJ319" s="302"/>
      <c r="DK319" s="302"/>
      <c r="DL319" s="302"/>
      <c r="DM319" s="302"/>
      <c r="DN319" s="302"/>
      <c r="DO319" s="302"/>
      <c r="DP319" s="330"/>
      <c r="DQ319" s="5"/>
    </row>
    <row r="320">
      <c r="A320" s="3"/>
      <c r="B320" s="5"/>
      <c r="BJ320" s="8"/>
      <c r="CQ320" s="356"/>
      <c r="CR320" s="330"/>
      <c r="CS320" s="330"/>
      <c r="CT320" s="302"/>
      <c r="CU320" s="352"/>
      <c r="CV320" s="302"/>
      <c r="CW320" s="302"/>
      <c r="CX320" s="302"/>
      <c r="CY320" s="302"/>
      <c r="CZ320" s="302"/>
      <c r="DA320" s="302"/>
      <c r="DB320" s="302"/>
      <c r="DC320" s="302"/>
      <c r="DD320" s="226"/>
      <c r="DE320" s="226"/>
      <c r="DF320" s="302"/>
      <c r="DG320" s="302"/>
      <c r="DH320" s="302"/>
      <c r="DI320" s="302"/>
      <c r="DJ320" s="302"/>
      <c r="DK320" s="302"/>
      <c r="DL320" s="302"/>
      <c r="DM320" s="302"/>
      <c r="DN320" s="302"/>
      <c r="DO320" s="302"/>
      <c r="DP320" s="330"/>
      <c r="DQ320" s="5"/>
    </row>
    <row r="321">
      <c r="A321" s="3"/>
      <c r="B321" s="5"/>
      <c r="BJ321" s="8"/>
      <c r="CQ321" s="356"/>
      <c r="CR321" s="330"/>
      <c r="CS321" s="330"/>
      <c r="CT321" s="302"/>
      <c r="CU321" s="352"/>
      <c r="CV321" s="302"/>
      <c r="CW321" s="302"/>
      <c r="CX321" s="302"/>
      <c r="CY321" s="302"/>
      <c r="CZ321" s="302"/>
      <c r="DA321" s="302"/>
      <c r="DB321" s="302"/>
      <c r="DC321" s="302"/>
      <c r="DD321" s="226"/>
      <c r="DE321" s="226"/>
      <c r="DF321" s="302"/>
      <c r="DG321" s="302"/>
      <c r="DH321" s="302"/>
      <c r="DI321" s="302"/>
      <c r="DJ321" s="302"/>
      <c r="DK321" s="302"/>
      <c r="DL321" s="302"/>
      <c r="DM321" s="302"/>
      <c r="DN321" s="302"/>
      <c r="DO321" s="302"/>
      <c r="DP321" s="330"/>
      <c r="DQ321" s="5"/>
    </row>
    <row r="322">
      <c r="A322" s="3"/>
      <c r="B322" s="5"/>
      <c r="BJ322" s="8"/>
      <c r="CQ322" s="356"/>
      <c r="CR322" s="330"/>
      <c r="CS322" s="330"/>
      <c r="CT322" s="302"/>
      <c r="CU322" s="352"/>
      <c r="CV322" s="302"/>
      <c r="CW322" s="302"/>
      <c r="CX322" s="302"/>
      <c r="CY322" s="302"/>
      <c r="CZ322" s="302"/>
      <c r="DA322" s="302"/>
      <c r="DB322" s="302"/>
      <c r="DC322" s="302"/>
      <c r="DD322" s="226"/>
      <c r="DE322" s="226"/>
      <c r="DF322" s="302"/>
      <c r="DG322" s="302"/>
      <c r="DH322" s="302"/>
      <c r="DI322" s="302"/>
      <c r="DJ322" s="302"/>
      <c r="DK322" s="302"/>
      <c r="DL322" s="302"/>
      <c r="DM322" s="302"/>
      <c r="DN322" s="302"/>
      <c r="DO322" s="302"/>
      <c r="DP322" s="330"/>
      <c r="DQ322" s="5"/>
    </row>
    <row r="323">
      <c r="A323" s="3"/>
      <c r="B323" s="5"/>
      <c r="BJ323" s="8"/>
      <c r="CQ323" s="356"/>
      <c r="CR323" s="330"/>
      <c r="CS323" s="330"/>
      <c r="CT323" s="302"/>
      <c r="CU323" s="352"/>
      <c r="CV323" s="302"/>
      <c r="CW323" s="302"/>
      <c r="CX323" s="302"/>
      <c r="CY323" s="302"/>
      <c r="CZ323" s="302"/>
      <c r="DA323" s="302"/>
      <c r="DB323" s="302"/>
      <c r="DC323" s="302"/>
      <c r="DD323" s="226"/>
      <c r="DE323" s="226"/>
      <c r="DF323" s="302"/>
      <c r="DG323" s="302"/>
      <c r="DH323" s="302"/>
      <c r="DI323" s="302"/>
      <c r="DJ323" s="302"/>
      <c r="DK323" s="302"/>
      <c r="DL323" s="302"/>
      <c r="DM323" s="302"/>
      <c r="DN323" s="302"/>
      <c r="DO323" s="302"/>
      <c r="DP323" s="330"/>
      <c r="DQ323" s="5"/>
    </row>
    <row r="324">
      <c r="A324" s="3"/>
      <c r="B324" s="5"/>
      <c r="BJ324" s="8"/>
      <c r="CQ324" s="356"/>
      <c r="CR324" s="330"/>
      <c r="CS324" s="330"/>
      <c r="CT324" s="302"/>
      <c r="CU324" s="352"/>
      <c r="CV324" s="302"/>
      <c r="CW324" s="302"/>
      <c r="CX324" s="302"/>
      <c r="CY324" s="302"/>
      <c r="CZ324" s="302"/>
      <c r="DA324" s="302"/>
      <c r="DB324" s="302"/>
      <c r="DC324" s="302"/>
      <c r="DD324" s="226"/>
      <c r="DE324" s="226"/>
      <c r="DF324" s="302"/>
      <c r="DG324" s="302"/>
      <c r="DH324" s="302"/>
      <c r="DI324" s="302"/>
      <c r="DJ324" s="302"/>
      <c r="DK324" s="302"/>
      <c r="DL324" s="302"/>
      <c r="DM324" s="302"/>
      <c r="DN324" s="302"/>
      <c r="DO324" s="302"/>
      <c r="DP324" s="330"/>
      <c r="DQ324" s="5"/>
    </row>
    <row r="325">
      <c r="A325" s="3"/>
      <c r="B325" s="5"/>
      <c r="BJ325" s="8"/>
      <c r="CQ325" s="356"/>
      <c r="CR325" s="330"/>
      <c r="CS325" s="330"/>
      <c r="CT325" s="302"/>
      <c r="CU325" s="352"/>
      <c r="CV325" s="302"/>
      <c r="CW325" s="302"/>
      <c r="CX325" s="302"/>
      <c r="CY325" s="302"/>
      <c r="CZ325" s="302"/>
      <c r="DA325" s="302"/>
      <c r="DB325" s="302"/>
      <c r="DC325" s="302"/>
      <c r="DD325" s="226"/>
      <c r="DE325" s="226"/>
      <c r="DF325" s="302"/>
      <c r="DG325" s="302"/>
      <c r="DH325" s="302"/>
      <c r="DI325" s="302"/>
      <c r="DJ325" s="302"/>
      <c r="DK325" s="302"/>
      <c r="DL325" s="302"/>
      <c r="DM325" s="302"/>
      <c r="DN325" s="302"/>
      <c r="DO325" s="302"/>
      <c r="DP325" s="330"/>
      <c r="DQ325" s="5"/>
    </row>
    <row r="326">
      <c r="A326" s="3"/>
      <c r="B326" s="5"/>
      <c r="BJ326" s="8"/>
      <c r="CQ326" s="356"/>
      <c r="CR326" s="330"/>
      <c r="CS326" s="330"/>
      <c r="CT326" s="302"/>
      <c r="CU326" s="352"/>
      <c r="CV326" s="302"/>
      <c r="CW326" s="302"/>
      <c r="CX326" s="302"/>
      <c r="CY326" s="302"/>
      <c r="CZ326" s="302"/>
      <c r="DA326" s="302"/>
      <c r="DB326" s="302"/>
      <c r="DC326" s="302"/>
      <c r="DD326" s="226"/>
      <c r="DE326" s="226"/>
      <c r="DF326" s="302"/>
      <c r="DG326" s="302"/>
      <c r="DH326" s="302"/>
      <c r="DI326" s="302"/>
      <c r="DJ326" s="302"/>
      <c r="DK326" s="302"/>
      <c r="DL326" s="302"/>
      <c r="DM326" s="302"/>
      <c r="DN326" s="302"/>
      <c r="DO326" s="302"/>
      <c r="DP326" s="330"/>
      <c r="DQ326" s="5"/>
    </row>
    <row r="327">
      <c r="A327" s="3"/>
      <c r="B327" s="5"/>
      <c r="BJ327" s="8"/>
      <c r="CQ327" s="356"/>
      <c r="CR327" s="330"/>
      <c r="CS327" s="330"/>
      <c r="CT327" s="302"/>
      <c r="CU327" s="352"/>
      <c r="CV327" s="302"/>
      <c r="CW327" s="302"/>
      <c r="CX327" s="302"/>
      <c r="CY327" s="302"/>
      <c r="CZ327" s="302"/>
      <c r="DA327" s="302"/>
      <c r="DB327" s="302"/>
      <c r="DC327" s="302"/>
      <c r="DD327" s="226"/>
      <c r="DE327" s="226"/>
      <c r="DF327" s="302"/>
      <c r="DG327" s="302"/>
      <c r="DH327" s="302"/>
      <c r="DI327" s="302"/>
      <c r="DJ327" s="302"/>
      <c r="DK327" s="302"/>
      <c r="DL327" s="302"/>
      <c r="DM327" s="302"/>
      <c r="DN327" s="302"/>
      <c r="DO327" s="302"/>
      <c r="DP327" s="330"/>
      <c r="DQ327" s="5"/>
    </row>
    <row r="328">
      <c r="A328" s="3"/>
      <c r="B328" s="5"/>
      <c r="BJ328" s="8"/>
      <c r="CQ328" s="356"/>
      <c r="CR328" s="330"/>
      <c r="CS328" s="330"/>
      <c r="CT328" s="302"/>
      <c r="CU328" s="352"/>
      <c r="CV328" s="302"/>
      <c r="CW328" s="302"/>
      <c r="CX328" s="302"/>
      <c r="CY328" s="302"/>
      <c r="CZ328" s="302"/>
      <c r="DA328" s="302"/>
      <c r="DB328" s="302"/>
      <c r="DC328" s="302"/>
      <c r="DD328" s="226"/>
      <c r="DE328" s="226"/>
      <c r="DF328" s="302"/>
      <c r="DG328" s="302"/>
      <c r="DH328" s="302"/>
      <c r="DI328" s="302"/>
      <c r="DJ328" s="302"/>
      <c r="DK328" s="302"/>
      <c r="DL328" s="302"/>
      <c r="DM328" s="302"/>
      <c r="DN328" s="302"/>
      <c r="DO328" s="302"/>
      <c r="DP328" s="330"/>
      <c r="DQ328" s="5"/>
    </row>
    <row r="329">
      <c r="A329" s="3"/>
      <c r="B329" s="5"/>
      <c r="BJ329" s="8"/>
      <c r="CQ329" s="356"/>
      <c r="CR329" s="330"/>
      <c r="CS329" s="330"/>
      <c r="CT329" s="302"/>
      <c r="CU329" s="352"/>
      <c r="CV329" s="302"/>
      <c r="CW329" s="302"/>
      <c r="CX329" s="302"/>
      <c r="CY329" s="302"/>
      <c r="CZ329" s="302"/>
      <c r="DA329" s="302"/>
      <c r="DB329" s="302"/>
      <c r="DC329" s="302"/>
      <c r="DD329" s="226"/>
      <c r="DE329" s="226"/>
      <c r="DF329" s="302"/>
      <c r="DG329" s="302"/>
      <c r="DH329" s="302"/>
      <c r="DI329" s="302"/>
      <c r="DJ329" s="302"/>
      <c r="DK329" s="302"/>
      <c r="DL329" s="302"/>
      <c r="DM329" s="302"/>
      <c r="DN329" s="302"/>
      <c r="DO329" s="302"/>
      <c r="DP329" s="330"/>
      <c r="DQ329" s="5"/>
    </row>
    <row r="330">
      <c r="A330" s="3"/>
      <c r="B330" s="5"/>
      <c r="BJ330" s="8"/>
      <c r="CQ330" s="356"/>
      <c r="CR330" s="330"/>
      <c r="CS330" s="330"/>
      <c r="CT330" s="302"/>
      <c r="CU330" s="352"/>
      <c r="CV330" s="302"/>
      <c r="CW330" s="302"/>
      <c r="CX330" s="302"/>
      <c r="CY330" s="302"/>
      <c r="CZ330" s="302"/>
      <c r="DA330" s="302"/>
      <c r="DB330" s="302"/>
      <c r="DC330" s="302"/>
      <c r="DD330" s="226"/>
      <c r="DE330" s="226"/>
      <c r="DF330" s="302"/>
      <c r="DG330" s="302"/>
      <c r="DH330" s="302"/>
      <c r="DI330" s="302"/>
      <c r="DJ330" s="302"/>
      <c r="DK330" s="302"/>
      <c r="DL330" s="302"/>
      <c r="DM330" s="302"/>
      <c r="DN330" s="302"/>
      <c r="DO330" s="302"/>
      <c r="DP330" s="330"/>
      <c r="DQ330" s="5"/>
    </row>
    <row r="331">
      <c r="A331" s="3"/>
      <c r="B331" s="5"/>
      <c r="BJ331" s="8"/>
      <c r="CQ331" s="356"/>
      <c r="CR331" s="330"/>
      <c r="CS331" s="330"/>
      <c r="CT331" s="302"/>
      <c r="CU331" s="352"/>
      <c r="CV331" s="302"/>
      <c r="CW331" s="302"/>
      <c r="CX331" s="302"/>
      <c r="CY331" s="302"/>
      <c r="CZ331" s="302"/>
      <c r="DA331" s="302"/>
      <c r="DB331" s="302"/>
      <c r="DC331" s="302"/>
      <c r="DD331" s="226"/>
      <c r="DE331" s="226"/>
      <c r="DF331" s="302"/>
      <c r="DG331" s="302"/>
      <c r="DH331" s="302"/>
      <c r="DI331" s="302"/>
      <c r="DJ331" s="302"/>
      <c r="DK331" s="302"/>
      <c r="DL331" s="302"/>
      <c r="DM331" s="302"/>
      <c r="DN331" s="302"/>
      <c r="DO331" s="302"/>
      <c r="DP331" s="330"/>
      <c r="DQ331" s="5"/>
    </row>
    <row r="332">
      <c r="A332" s="3"/>
      <c r="B332" s="5"/>
      <c r="BJ332" s="8"/>
      <c r="CQ332" s="356"/>
      <c r="CR332" s="330"/>
      <c r="CS332" s="330"/>
      <c r="CT332" s="302"/>
      <c r="CU332" s="352"/>
      <c r="CV332" s="302"/>
      <c r="CW332" s="302"/>
      <c r="CX332" s="302"/>
      <c r="CY332" s="302"/>
      <c r="CZ332" s="302"/>
      <c r="DA332" s="302"/>
      <c r="DB332" s="302"/>
      <c r="DC332" s="302"/>
      <c r="DD332" s="226"/>
      <c r="DE332" s="226"/>
      <c r="DF332" s="302"/>
      <c r="DG332" s="302"/>
      <c r="DH332" s="302"/>
      <c r="DI332" s="302"/>
      <c r="DJ332" s="302"/>
      <c r="DK332" s="302"/>
      <c r="DL332" s="302"/>
      <c r="DM332" s="302"/>
      <c r="DN332" s="302"/>
      <c r="DO332" s="302"/>
      <c r="DP332" s="330"/>
      <c r="DQ332" s="5"/>
    </row>
    <row r="333">
      <c r="A333" s="3"/>
      <c r="B333" s="5"/>
      <c r="BJ333" s="8"/>
      <c r="CQ333" s="356"/>
      <c r="CR333" s="330"/>
      <c r="CS333" s="330"/>
      <c r="CT333" s="302"/>
      <c r="CU333" s="352"/>
      <c r="CV333" s="302"/>
      <c r="CW333" s="302"/>
      <c r="CX333" s="302"/>
      <c r="CY333" s="302"/>
      <c r="CZ333" s="302"/>
      <c r="DA333" s="302"/>
      <c r="DB333" s="302"/>
      <c r="DC333" s="302"/>
      <c r="DD333" s="226"/>
      <c r="DE333" s="226"/>
      <c r="DF333" s="302"/>
      <c r="DG333" s="302"/>
      <c r="DH333" s="302"/>
      <c r="DI333" s="302"/>
      <c r="DJ333" s="302"/>
      <c r="DK333" s="302"/>
      <c r="DL333" s="302"/>
      <c r="DM333" s="302"/>
      <c r="DN333" s="302"/>
      <c r="DO333" s="302"/>
      <c r="DP333" s="330"/>
      <c r="DQ333" s="5"/>
    </row>
    <row r="334">
      <c r="A334" s="3"/>
      <c r="B334" s="5"/>
      <c r="BJ334" s="8"/>
      <c r="CQ334" s="356"/>
      <c r="CR334" s="330"/>
      <c r="CS334" s="330"/>
      <c r="CT334" s="302"/>
      <c r="CU334" s="352"/>
      <c r="CV334" s="302"/>
      <c r="CW334" s="302"/>
      <c r="CX334" s="302"/>
      <c r="CY334" s="302"/>
      <c r="CZ334" s="302"/>
      <c r="DA334" s="302"/>
      <c r="DB334" s="302"/>
      <c r="DC334" s="302"/>
      <c r="DD334" s="226"/>
      <c r="DE334" s="226"/>
      <c r="DF334" s="302"/>
      <c r="DG334" s="302"/>
      <c r="DH334" s="302"/>
      <c r="DI334" s="302"/>
      <c r="DJ334" s="302"/>
      <c r="DK334" s="302"/>
      <c r="DL334" s="302"/>
      <c r="DM334" s="302"/>
      <c r="DN334" s="302"/>
      <c r="DO334" s="302"/>
      <c r="DP334" s="330"/>
      <c r="DQ334" s="5"/>
    </row>
    <row r="335">
      <c r="A335" s="3"/>
      <c r="B335" s="5"/>
      <c r="BJ335" s="8"/>
      <c r="CQ335" s="356"/>
      <c r="CR335" s="330"/>
      <c r="CS335" s="330"/>
      <c r="CT335" s="302"/>
      <c r="CU335" s="352"/>
      <c r="CV335" s="302"/>
      <c r="CW335" s="302"/>
      <c r="CX335" s="302"/>
      <c r="CY335" s="302"/>
      <c r="CZ335" s="302"/>
      <c r="DA335" s="302"/>
      <c r="DB335" s="302"/>
      <c r="DC335" s="302"/>
      <c r="DD335" s="226"/>
      <c r="DE335" s="226"/>
      <c r="DF335" s="302"/>
      <c r="DG335" s="302"/>
      <c r="DH335" s="302"/>
      <c r="DI335" s="302"/>
      <c r="DJ335" s="302"/>
      <c r="DK335" s="302"/>
      <c r="DL335" s="302"/>
      <c r="DM335" s="302"/>
      <c r="DN335" s="302"/>
      <c r="DO335" s="302"/>
      <c r="DP335" s="330"/>
      <c r="DQ335" s="5"/>
    </row>
    <row r="336">
      <c r="A336" s="3"/>
      <c r="B336" s="5"/>
      <c r="BJ336" s="8"/>
      <c r="CQ336" s="356"/>
      <c r="CR336" s="330"/>
      <c r="CS336" s="330"/>
      <c r="CT336" s="302"/>
      <c r="CU336" s="352"/>
      <c r="CV336" s="302"/>
      <c r="CW336" s="302"/>
      <c r="CX336" s="302"/>
      <c r="CY336" s="302"/>
      <c r="CZ336" s="302"/>
      <c r="DA336" s="302"/>
      <c r="DB336" s="302"/>
      <c r="DC336" s="302"/>
      <c r="DD336" s="226"/>
      <c r="DE336" s="226"/>
      <c r="DF336" s="302"/>
      <c r="DG336" s="302"/>
      <c r="DH336" s="302"/>
      <c r="DI336" s="302"/>
      <c r="DJ336" s="302"/>
      <c r="DK336" s="302"/>
      <c r="DL336" s="302"/>
      <c r="DM336" s="302"/>
      <c r="DN336" s="302"/>
      <c r="DO336" s="302"/>
      <c r="DP336" s="330"/>
      <c r="DQ336" s="5"/>
    </row>
    <row r="337">
      <c r="A337" s="3"/>
      <c r="B337" s="5"/>
      <c r="BJ337" s="8"/>
      <c r="CQ337" s="356"/>
      <c r="CR337" s="330"/>
      <c r="CS337" s="330"/>
      <c r="CT337" s="302"/>
      <c r="CU337" s="352"/>
      <c r="CV337" s="302"/>
      <c r="CW337" s="302"/>
      <c r="CX337" s="302"/>
      <c r="CY337" s="302"/>
      <c r="CZ337" s="302"/>
      <c r="DA337" s="302"/>
      <c r="DB337" s="302"/>
      <c r="DC337" s="302"/>
      <c r="DD337" s="226"/>
      <c r="DE337" s="226"/>
      <c r="DF337" s="302"/>
      <c r="DG337" s="302"/>
      <c r="DH337" s="302"/>
      <c r="DI337" s="302"/>
      <c r="DJ337" s="302"/>
      <c r="DK337" s="302"/>
      <c r="DL337" s="302"/>
      <c r="DM337" s="302"/>
      <c r="DN337" s="302"/>
      <c r="DO337" s="302"/>
      <c r="DP337" s="330"/>
      <c r="DQ337" s="5"/>
    </row>
    <row r="338">
      <c r="A338" s="3"/>
      <c r="B338" s="5"/>
      <c r="BJ338" s="8"/>
      <c r="CQ338" s="356"/>
      <c r="CR338" s="330"/>
      <c r="CS338" s="330"/>
      <c r="CT338" s="302"/>
      <c r="CU338" s="352"/>
      <c r="CV338" s="302"/>
      <c r="CW338" s="302"/>
      <c r="CX338" s="302"/>
      <c r="CY338" s="302"/>
      <c r="CZ338" s="302"/>
      <c r="DA338" s="302"/>
      <c r="DB338" s="302"/>
      <c r="DC338" s="302"/>
      <c r="DD338" s="226"/>
      <c r="DE338" s="226"/>
      <c r="DF338" s="302"/>
      <c r="DG338" s="302"/>
      <c r="DH338" s="302"/>
      <c r="DI338" s="302"/>
      <c r="DJ338" s="302"/>
      <c r="DK338" s="302"/>
      <c r="DL338" s="302"/>
      <c r="DM338" s="302"/>
      <c r="DN338" s="302"/>
      <c r="DO338" s="302"/>
      <c r="DP338" s="330"/>
      <c r="DQ338" s="5"/>
    </row>
    <row r="339">
      <c r="A339" s="3"/>
      <c r="B339" s="5"/>
      <c r="BJ339" s="8"/>
      <c r="CQ339" s="356"/>
      <c r="CR339" s="330"/>
      <c r="CS339" s="330"/>
      <c r="CT339" s="302"/>
      <c r="CU339" s="352"/>
      <c r="CV339" s="302"/>
      <c r="CW339" s="302"/>
      <c r="CX339" s="302"/>
      <c r="CY339" s="302"/>
      <c r="CZ339" s="302"/>
      <c r="DA339" s="302"/>
      <c r="DB339" s="302"/>
      <c r="DC339" s="302"/>
      <c r="DD339" s="226"/>
      <c r="DE339" s="226"/>
      <c r="DF339" s="302"/>
      <c r="DG339" s="302"/>
      <c r="DH339" s="302"/>
      <c r="DI339" s="302"/>
      <c r="DJ339" s="302"/>
      <c r="DK339" s="302"/>
      <c r="DL339" s="302"/>
      <c r="DM339" s="302"/>
      <c r="DN339" s="302"/>
      <c r="DO339" s="302"/>
      <c r="DP339" s="330"/>
      <c r="DQ339" s="5"/>
    </row>
    <row r="340">
      <c r="A340" s="3"/>
      <c r="B340" s="5"/>
      <c r="BJ340" s="8"/>
      <c r="CQ340" s="356"/>
      <c r="CR340" s="330"/>
      <c r="CS340" s="330"/>
      <c r="CT340" s="302"/>
      <c r="CU340" s="352"/>
      <c r="CV340" s="302"/>
      <c r="CW340" s="302"/>
      <c r="CX340" s="302"/>
      <c r="CY340" s="302"/>
      <c r="CZ340" s="302"/>
      <c r="DA340" s="302"/>
      <c r="DB340" s="302"/>
      <c r="DC340" s="302"/>
      <c r="DD340" s="226"/>
      <c r="DE340" s="226"/>
      <c r="DF340" s="302"/>
      <c r="DG340" s="302"/>
      <c r="DH340" s="302"/>
      <c r="DI340" s="302"/>
      <c r="DJ340" s="302"/>
      <c r="DK340" s="302"/>
      <c r="DL340" s="302"/>
      <c r="DM340" s="302"/>
      <c r="DN340" s="302"/>
      <c r="DO340" s="302"/>
      <c r="DP340" s="330"/>
      <c r="DQ340" s="5"/>
    </row>
    <row r="341">
      <c r="A341" s="3"/>
      <c r="B341" s="5"/>
      <c r="BJ341" s="8"/>
      <c r="CQ341" s="356"/>
      <c r="CR341" s="330"/>
      <c r="CS341" s="330"/>
      <c r="CT341" s="302"/>
      <c r="CU341" s="352"/>
      <c r="CV341" s="302"/>
      <c r="CW341" s="302"/>
      <c r="CX341" s="302"/>
      <c r="CY341" s="302"/>
      <c r="CZ341" s="302"/>
      <c r="DA341" s="302"/>
      <c r="DB341" s="302"/>
      <c r="DC341" s="302"/>
      <c r="DD341" s="226"/>
      <c r="DE341" s="226"/>
      <c r="DF341" s="302"/>
      <c r="DG341" s="302"/>
      <c r="DH341" s="302"/>
      <c r="DI341" s="302"/>
      <c r="DJ341" s="302"/>
      <c r="DK341" s="302"/>
      <c r="DL341" s="302"/>
      <c r="DM341" s="302"/>
      <c r="DN341" s="302"/>
      <c r="DO341" s="302"/>
      <c r="DP341" s="330"/>
      <c r="DQ341" s="5"/>
    </row>
    <row r="342">
      <c r="A342" s="3"/>
      <c r="B342" s="5"/>
      <c r="BJ342" s="8"/>
      <c r="CQ342" s="356"/>
      <c r="CR342" s="330"/>
      <c r="CS342" s="330"/>
      <c r="CT342" s="302"/>
      <c r="CU342" s="352"/>
      <c r="CV342" s="302"/>
      <c r="CW342" s="302"/>
      <c r="CX342" s="302"/>
      <c r="CY342" s="302"/>
      <c r="CZ342" s="302"/>
      <c r="DA342" s="302"/>
      <c r="DB342" s="302"/>
      <c r="DC342" s="302"/>
      <c r="DD342" s="226"/>
      <c r="DE342" s="226"/>
      <c r="DF342" s="302"/>
      <c r="DG342" s="302"/>
      <c r="DH342" s="302"/>
      <c r="DI342" s="302"/>
      <c r="DJ342" s="302"/>
      <c r="DK342" s="302"/>
      <c r="DL342" s="302"/>
      <c r="DM342" s="302"/>
      <c r="DN342" s="302"/>
      <c r="DO342" s="302"/>
      <c r="DP342" s="330"/>
      <c r="DQ342" s="5"/>
    </row>
    <row r="343">
      <c r="A343" s="3"/>
      <c r="B343" s="5"/>
      <c r="BJ343" s="8"/>
      <c r="CQ343" s="356"/>
      <c r="CR343" s="330"/>
      <c r="CS343" s="330"/>
      <c r="CT343" s="302"/>
      <c r="CU343" s="352"/>
      <c r="CV343" s="302"/>
      <c r="CW343" s="302"/>
      <c r="CX343" s="302"/>
      <c r="CY343" s="302"/>
      <c r="CZ343" s="302"/>
      <c r="DA343" s="302"/>
      <c r="DB343" s="302"/>
      <c r="DC343" s="302"/>
      <c r="DD343" s="226"/>
      <c r="DE343" s="226"/>
      <c r="DF343" s="302"/>
      <c r="DG343" s="302"/>
      <c r="DH343" s="302"/>
      <c r="DI343" s="302"/>
      <c r="DJ343" s="302"/>
      <c r="DK343" s="302"/>
      <c r="DL343" s="302"/>
      <c r="DM343" s="302"/>
      <c r="DN343" s="302"/>
      <c r="DO343" s="302"/>
      <c r="DP343" s="330"/>
      <c r="DQ343" s="5"/>
    </row>
    <row r="344">
      <c r="A344" s="3"/>
      <c r="B344" s="5"/>
      <c r="BJ344" s="8"/>
      <c r="CQ344" s="356"/>
      <c r="CR344" s="330"/>
      <c r="CS344" s="330"/>
      <c r="CT344" s="302"/>
      <c r="CU344" s="352"/>
      <c r="CV344" s="302"/>
      <c r="CW344" s="302"/>
      <c r="CX344" s="302"/>
      <c r="CY344" s="302"/>
      <c r="CZ344" s="302"/>
      <c r="DA344" s="302"/>
      <c r="DB344" s="302"/>
      <c r="DC344" s="302"/>
      <c r="DD344" s="226"/>
      <c r="DE344" s="226"/>
      <c r="DF344" s="302"/>
      <c r="DG344" s="302"/>
      <c r="DH344" s="302"/>
      <c r="DI344" s="302"/>
      <c r="DJ344" s="302"/>
      <c r="DK344" s="302"/>
      <c r="DL344" s="302"/>
      <c r="DM344" s="302"/>
      <c r="DN344" s="302"/>
      <c r="DO344" s="302"/>
      <c r="DP344" s="330"/>
      <c r="DQ344" s="5"/>
    </row>
    <row r="345">
      <c r="A345" s="3"/>
      <c r="B345" s="5"/>
      <c r="BJ345" s="8"/>
      <c r="CQ345" s="356"/>
      <c r="CR345" s="330"/>
      <c r="CS345" s="330"/>
      <c r="CT345" s="302"/>
      <c r="CU345" s="352"/>
      <c r="CV345" s="302"/>
      <c r="CW345" s="302"/>
      <c r="CX345" s="302"/>
      <c r="CY345" s="302"/>
      <c r="CZ345" s="302"/>
      <c r="DA345" s="302"/>
      <c r="DB345" s="302"/>
      <c r="DC345" s="302"/>
      <c r="DD345" s="226"/>
      <c r="DE345" s="226"/>
      <c r="DF345" s="302"/>
      <c r="DG345" s="302"/>
      <c r="DH345" s="302"/>
      <c r="DI345" s="302"/>
      <c r="DJ345" s="302"/>
      <c r="DK345" s="302"/>
      <c r="DL345" s="302"/>
      <c r="DM345" s="302"/>
      <c r="DN345" s="302"/>
      <c r="DO345" s="302"/>
      <c r="DP345" s="330"/>
      <c r="DQ345" s="5"/>
    </row>
    <row r="346">
      <c r="A346" s="3"/>
      <c r="B346" s="5"/>
      <c r="BJ346" s="8"/>
      <c r="CQ346" s="356"/>
      <c r="CR346" s="330"/>
      <c r="CS346" s="330"/>
      <c r="CT346" s="302"/>
      <c r="CU346" s="352"/>
      <c r="CV346" s="302"/>
      <c r="CW346" s="302"/>
      <c r="CX346" s="302"/>
      <c r="CY346" s="302"/>
      <c r="CZ346" s="302"/>
      <c r="DA346" s="302"/>
      <c r="DB346" s="302"/>
      <c r="DC346" s="302"/>
      <c r="DD346" s="226"/>
      <c r="DE346" s="226"/>
      <c r="DF346" s="302"/>
      <c r="DG346" s="302"/>
      <c r="DH346" s="302"/>
      <c r="DI346" s="302"/>
      <c r="DJ346" s="302"/>
      <c r="DK346" s="302"/>
      <c r="DL346" s="302"/>
      <c r="DM346" s="302"/>
      <c r="DN346" s="302"/>
      <c r="DO346" s="302"/>
      <c r="DP346" s="330"/>
      <c r="DQ346" s="5"/>
    </row>
    <row r="347">
      <c r="A347" s="3"/>
      <c r="B347" s="5"/>
      <c r="BJ347" s="8"/>
      <c r="CQ347" s="356"/>
      <c r="CR347" s="330"/>
      <c r="CS347" s="330"/>
      <c r="CT347" s="302"/>
      <c r="CU347" s="352"/>
      <c r="CV347" s="302"/>
      <c r="CW347" s="302"/>
      <c r="CX347" s="302"/>
      <c r="CY347" s="302"/>
      <c r="CZ347" s="302"/>
      <c r="DA347" s="302"/>
      <c r="DB347" s="302"/>
      <c r="DC347" s="302"/>
      <c r="DD347" s="226"/>
      <c r="DE347" s="226"/>
      <c r="DF347" s="302"/>
      <c r="DG347" s="302"/>
      <c r="DH347" s="302"/>
      <c r="DI347" s="302"/>
      <c r="DJ347" s="302"/>
      <c r="DK347" s="302"/>
      <c r="DL347" s="302"/>
      <c r="DM347" s="302"/>
      <c r="DN347" s="302"/>
      <c r="DO347" s="302"/>
      <c r="DP347" s="330"/>
      <c r="DQ347" s="5"/>
    </row>
    <row r="348">
      <c r="A348" s="3"/>
      <c r="B348" s="5"/>
      <c r="BJ348" s="8"/>
      <c r="CQ348" s="356"/>
      <c r="CR348" s="330"/>
      <c r="CS348" s="330"/>
      <c r="CT348" s="302"/>
      <c r="CU348" s="352"/>
      <c r="CV348" s="302"/>
      <c r="CW348" s="302"/>
      <c r="CX348" s="302"/>
      <c r="CY348" s="302"/>
      <c r="CZ348" s="302"/>
      <c r="DA348" s="302"/>
      <c r="DB348" s="302"/>
      <c r="DC348" s="302"/>
      <c r="DD348" s="226"/>
      <c r="DE348" s="226"/>
      <c r="DF348" s="302"/>
      <c r="DG348" s="302"/>
      <c r="DH348" s="302"/>
      <c r="DI348" s="302"/>
      <c r="DJ348" s="302"/>
      <c r="DK348" s="302"/>
      <c r="DL348" s="302"/>
      <c r="DM348" s="302"/>
      <c r="DN348" s="302"/>
      <c r="DO348" s="302"/>
      <c r="DP348" s="330"/>
      <c r="DQ348" s="5"/>
    </row>
    <row r="349">
      <c r="A349" s="3"/>
      <c r="B349" s="5"/>
      <c r="BJ349" s="8"/>
      <c r="CQ349" s="356"/>
      <c r="CR349" s="330"/>
      <c r="CS349" s="330"/>
      <c r="CT349" s="302"/>
      <c r="CU349" s="352"/>
      <c r="CV349" s="302"/>
      <c r="CW349" s="302"/>
      <c r="CX349" s="302"/>
      <c r="CY349" s="302"/>
      <c r="CZ349" s="302"/>
      <c r="DA349" s="302"/>
      <c r="DB349" s="302"/>
      <c r="DC349" s="302"/>
      <c r="DD349" s="226"/>
      <c r="DE349" s="226"/>
      <c r="DF349" s="302"/>
      <c r="DG349" s="302"/>
      <c r="DH349" s="302"/>
      <c r="DI349" s="302"/>
      <c r="DJ349" s="302"/>
      <c r="DK349" s="302"/>
      <c r="DL349" s="302"/>
      <c r="DM349" s="302"/>
      <c r="DN349" s="302"/>
      <c r="DO349" s="302"/>
      <c r="DP349" s="330"/>
      <c r="DQ349" s="5"/>
    </row>
    <row r="350">
      <c r="A350" s="3"/>
      <c r="B350" s="5"/>
      <c r="BJ350" s="8"/>
      <c r="CQ350" s="356"/>
      <c r="CR350" s="330"/>
      <c r="CS350" s="330"/>
      <c r="CT350" s="302"/>
      <c r="CU350" s="352"/>
      <c r="CV350" s="302"/>
      <c r="CW350" s="302"/>
      <c r="CX350" s="302"/>
      <c r="CY350" s="302"/>
      <c r="CZ350" s="302"/>
      <c r="DA350" s="302"/>
      <c r="DB350" s="302"/>
      <c r="DC350" s="302"/>
      <c r="DD350" s="226"/>
      <c r="DE350" s="226"/>
      <c r="DF350" s="302"/>
      <c r="DG350" s="302"/>
      <c r="DH350" s="302"/>
      <c r="DI350" s="302"/>
      <c r="DJ350" s="302"/>
      <c r="DK350" s="302"/>
      <c r="DL350" s="302"/>
      <c r="DM350" s="302"/>
      <c r="DN350" s="302"/>
      <c r="DO350" s="302"/>
      <c r="DP350" s="330"/>
      <c r="DQ350" s="5"/>
    </row>
    <row r="351">
      <c r="A351" s="3"/>
      <c r="B351" s="5"/>
      <c r="BJ351" s="8"/>
      <c r="CQ351" s="356"/>
      <c r="CR351" s="330"/>
      <c r="CS351" s="330"/>
      <c r="CT351" s="302"/>
      <c r="CU351" s="352"/>
      <c r="CV351" s="302"/>
      <c r="CW351" s="302"/>
      <c r="CX351" s="302"/>
      <c r="CY351" s="302"/>
      <c r="CZ351" s="302"/>
      <c r="DA351" s="302"/>
      <c r="DB351" s="302"/>
      <c r="DC351" s="302"/>
      <c r="DD351" s="226"/>
      <c r="DE351" s="226"/>
      <c r="DF351" s="302"/>
      <c r="DG351" s="302"/>
      <c r="DH351" s="302"/>
      <c r="DI351" s="302"/>
      <c r="DJ351" s="302"/>
      <c r="DK351" s="302"/>
      <c r="DL351" s="302"/>
      <c r="DM351" s="302"/>
      <c r="DN351" s="302"/>
      <c r="DO351" s="302"/>
      <c r="DP351" s="330"/>
      <c r="DQ351" s="5"/>
    </row>
    <row r="352">
      <c r="A352" s="3"/>
      <c r="B352" s="5"/>
      <c r="BJ352" s="8"/>
      <c r="CQ352" s="356"/>
      <c r="CR352" s="330"/>
      <c r="CS352" s="330"/>
      <c r="CT352" s="302"/>
      <c r="CU352" s="352"/>
      <c r="CV352" s="302"/>
      <c r="CW352" s="302"/>
      <c r="CX352" s="302"/>
      <c r="CY352" s="302"/>
      <c r="CZ352" s="302"/>
      <c r="DA352" s="302"/>
      <c r="DB352" s="302"/>
      <c r="DC352" s="302"/>
      <c r="DD352" s="226"/>
      <c r="DE352" s="226"/>
      <c r="DF352" s="302"/>
      <c r="DG352" s="302"/>
      <c r="DH352" s="302"/>
      <c r="DI352" s="302"/>
      <c r="DJ352" s="302"/>
      <c r="DK352" s="302"/>
      <c r="DL352" s="302"/>
      <c r="DM352" s="302"/>
      <c r="DN352" s="302"/>
      <c r="DO352" s="302"/>
      <c r="DP352" s="330"/>
      <c r="DQ352" s="5"/>
    </row>
    <row r="353">
      <c r="A353" s="3"/>
      <c r="B353" s="5"/>
      <c r="BJ353" s="8"/>
      <c r="CQ353" s="356"/>
      <c r="CR353" s="330"/>
      <c r="CS353" s="330"/>
      <c r="CT353" s="302"/>
      <c r="CU353" s="352"/>
      <c r="CV353" s="302"/>
      <c r="CW353" s="302"/>
      <c r="CX353" s="302"/>
      <c r="CY353" s="302"/>
      <c r="CZ353" s="302"/>
      <c r="DA353" s="302"/>
      <c r="DB353" s="302"/>
      <c r="DC353" s="302"/>
      <c r="DD353" s="226"/>
      <c r="DE353" s="226"/>
      <c r="DF353" s="302"/>
      <c r="DG353" s="302"/>
      <c r="DH353" s="302"/>
      <c r="DI353" s="302"/>
      <c r="DJ353" s="302"/>
      <c r="DK353" s="302"/>
      <c r="DL353" s="302"/>
      <c r="DM353" s="302"/>
      <c r="DN353" s="302"/>
      <c r="DO353" s="302"/>
      <c r="DP353" s="330"/>
      <c r="DQ353" s="5"/>
    </row>
    <row r="354">
      <c r="A354" s="3"/>
      <c r="B354" s="5"/>
      <c r="BJ354" s="8"/>
      <c r="CQ354" s="356"/>
      <c r="CR354" s="330"/>
      <c r="CS354" s="330"/>
      <c r="CT354" s="302"/>
      <c r="CU354" s="352"/>
      <c r="CV354" s="302"/>
      <c r="CW354" s="302"/>
      <c r="CX354" s="302"/>
      <c r="CY354" s="302"/>
      <c r="CZ354" s="302"/>
      <c r="DA354" s="302"/>
      <c r="DB354" s="302"/>
      <c r="DC354" s="302"/>
      <c r="DD354" s="226"/>
      <c r="DE354" s="226"/>
      <c r="DF354" s="302"/>
      <c r="DG354" s="302"/>
      <c r="DH354" s="302"/>
      <c r="DI354" s="302"/>
      <c r="DJ354" s="302"/>
      <c r="DK354" s="302"/>
      <c r="DL354" s="302"/>
      <c r="DM354" s="302"/>
      <c r="DN354" s="302"/>
      <c r="DO354" s="302"/>
      <c r="DP354" s="330"/>
      <c r="DQ354" s="5"/>
    </row>
    <row r="355">
      <c r="A355" s="3"/>
      <c r="B355" s="5"/>
      <c r="BJ355" s="8"/>
      <c r="CQ355" s="356"/>
      <c r="CR355" s="330"/>
      <c r="CS355" s="330"/>
      <c r="CT355" s="302"/>
      <c r="CU355" s="352"/>
      <c r="CV355" s="302"/>
      <c r="CW355" s="302"/>
      <c r="CX355" s="302"/>
      <c r="CY355" s="302"/>
      <c r="CZ355" s="302"/>
      <c r="DA355" s="302"/>
      <c r="DB355" s="302"/>
      <c r="DC355" s="302"/>
      <c r="DD355" s="226"/>
      <c r="DE355" s="226"/>
      <c r="DF355" s="302"/>
      <c r="DG355" s="302"/>
      <c r="DH355" s="302"/>
      <c r="DI355" s="302"/>
      <c r="DJ355" s="302"/>
      <c r="DK355" s="302"/>
      <c r="DL355" s="302"/>
      <c r="DM355" s="302"/>
      <c r="DN355" s="302"/>
      <c r="DO355" s="302"/>
      <c r="DP355" s="330"/>
      <c r="DQ355" s="5"/>
    </row>
    <row r="356">
      <c r="A356" s="3"/>
      <c r="B356" s="5"/>
      <c r="BJ356" s="8"/>
      <c r="CQ356" s="356"/>
      <c r="CR356" s="330"/>
      <c r="CS356" s="330"/>
      <c r="CT356" s="302"/>
      <c r="CU356" s="352"/>
      <c r="CV356" s="302"/>
      <c r="CW356" s="302"/>
      <c r="CX356" s="302"/>
      <c r="CY356" s="302"/>
      <c r="CZ356" s="302"/>
      <c r="DA356" s="302"/>
      <c r="DB356" s="302"/>
      <c r="DC356" s="302"/>
      <c r="DD356" s="226"/>
      <c r="DE356" s="226"/>
      <c r="DF356" s="302"/>
      <c r="DG356" s="302"/>
      <c r="DH356" s="302"/>
      <c r="DI356" s="302"/>
      <c r="DJ356" s="302"/>
      <c r="DK356" s="302"/>
      <c r="DL356" s="302"/>
      <c r="DM356" s="302"/>
      <c r="DN356" s="302"/>
      <c r="DO356" s="302"/>
      <c r="DP356" s="330"/>
      <c r="DQ356" s="5"/>
    </row>
    <row r="357">
      <c r="A357" s="3"/>
      <c r="B357" s="5"/>
      <c r="BJ357" s="8"/>
      <c r="CQ357" s="356"/>
      <c r="CR357" s="330"/>
      <c r="CS357" s="330"/>
      <c r="CT357" s="302"/>
      <c r="CU357" s="352"/>
      <c r="CV357" s="302"/>
      <c r="CW357" s="302"/>
      <c r="CX357" s="302"/>
      <c r="CY357" s="302"/>
      <c r="CZ357" s="302"/>
      <c r="DA357" s="302"/>
      <c r="DB357" s="302"/>
      <c r="DC357" s="302"/>
      <c r="DD357" s="226"/>
      <c r="DE357" s="226"/>
      <c r="DF357" s="302"/>
      <c r="DG357" s="302"/>
      <c r="DH357" s="302"/>
      <c r="DI357" s="302"/>
      <c r="DJ357" s="302"/>
      <c r="DK357" s="302"/>
      <c r="DL357" s="302"/>
      <c r="DM357" s="302"/>
      <c r="DN357" s="302"/>
      <c r="DO357" s="302"/>
      <c r="DP357" s="330"/>
      <c r="DQ357" s="5"/>
    </row>
    <row r="358">
      <c r="A358" s="3"/>
      <c r="B358" s="5"/>
      <c r="BJ358" s="8"/>
      <c r="CQ358" s="356"/>
      <c r="CR358" s="330"/>
      <c r="CS358" s="330"/>
      <c r="CT358" s="302"/>
      <c r="CU358" s="352"/>
      <c r="CV358" s="302"/>
      <c r="CW358" s="302"/>
      <c r="CX358" s="302"/>
      <c r="CY358" s="302"/>
      <c r="CZ358" s="302"/>
      <c r="DA358" s="302"/>
      <c r="DB358" s="302"/>
      <c r="DC358" s="302"/>
      <c r="DD358" s="226"/>
      <c r="DE358" s="226"/>
      <c r="DF358" s="302"/>
      <c r="DG358" s="302"/>
      <c r="DH358" s="302"/>
      <c r="DI358" s="302"/>
      <c r="DJ358" s="302"/>
      <c r="DK358" s="302"/>
      <c r="DL358" s="302"/>
      <c r="DM358" s="302"/>
      <c r="DN358" s="302"/>
      <c r="DO358" s="302"/>
      <c r="DP358" s="330"/>
      <c r="DQ358" s="5"/>
    </row>
    <row r="359">
      <c r="A359" s="3"/>
      <c r="B359" s="5"/>
      <c r="BJ359" s="8"/>
      <c r="CQ359" s="356"/>
      <c r="CR359" s="330"/>
      <c r="CS359" s="330"/>
      <c r="CT359" s="302"/>
      <c r="CU359" s="352"/>
      <c r="CV359" s="302"/>
      <c r="CW359" s="302"/>
      <c r="CX359" s="302"/>
      <c r="CY359" s="302"/>
      <c r="CZ359" s="302"/>
      <c r="DA359" s="302"/>
      <c r="DB359" s="302"/>
      <c r="DC359" s="302"/>
      <c r="DD359" s="226"/>
      <c r="DE359" s="226"/>
      <c r="DF359" s="302"/>
      <c r="DG359" s="302"/>
      <c r="DH359" s="302"/>
      <c r="DI359" s="302"/>
      <c r="DJ359" s="302"/>
      <c r="DK359" s="302"/>
      <c r="DL359" s="302"/>
      <c r="DM359" s="302"/>
      <c r="DN359" s="302"/>
      <c r="DO359" s="302"/>
      <c r="DP359" s="330"/>
      <c r="DQ359" s="5"/>
    </row>
    <row r="360">
      <c r="A360" s="3"/>
      <c r="B360" s="5"/>
      <c r="BJ360" s="8"/>
      <c r="CQ360" s="356"/>
      <c r="CR360" s="330"/>
      <c r="CS360" s="330"/>
      <c r="CT360" s="302"/>
      <c r="CU360" s="352"/>
      <c r="CV360" s="302"/>
      <c r="CW360" s="302"/>
      <c r="CX360" s="302"/>
      <c r="CY360" s="302"/>
      <c r="CZ360" s="302"/>
      <c r="DA360" s="302"/>
      <c r="DB360" s="302"/>
      <c r="DC360" s="302"/>
      <c r="DD360" s="226"/>
      <c r="DE360" s="226"/>
      <c r="DF360" s="302"/>
      <c r="DG360" s="302"/>
      <c r="DH360" s="302"/>
      <c r="DI360" s="302"/>
      <c r="DJ360" s="302"/>
      <c r="DK360" s="302"/>
      <c r="DL360" s="302"/>
      <c r="DM360" s="302"/>
      <c r="DN360" s="302"/>
      <c r="DO360" s="302"/>
      <c r="DP360" s="330"/>
      <c r="DQ360" s="5"/>
    </row>
    <row r="361">
      <c r="A361" s="3"/>
      <c r="B361" s="5"/>
      <c r="BJ361" s="8"/>
      <c r="CQ361" s="356"/>
      <c r="CR361" s="330"/>
      <c r="CS361" s="330"/>
      <c r="CT361" s="302"/>
      <c r="CU361" s="352"/>
      <c r="CV361" s="302"/>
      <c r="CW361" s="302"/>
      <c r="CX361" s="302"/>
      <c r="CY361" s="302"/>
      <c r="CZ361" s="302"/>
      <c r="DA361" s="302"/>
      <c r="DB361" s="302"/>
      <c r="DC361" s="302"/>
      <c r="DD361" s="226"/>
      <c r="DE361" s="226"/>
      <c r="DF361" s="302"/>
      <c r="DG361" s="302"/>
      <c r="DH361" s="302"/>
      <c r="DI361" s="302"/>
      <c r="DJ361" s="302"/>
      <c r="DK361" s="302"/>
      <c r="DL361" s="302"/>
      <c r="DM361" s="302"/>
      <c r="DN361" s="302"/>
      <c r="DO361" s="302"/>
      <c r="DP361" s="330"/>
      <c r="DQ361" s="5"/>
    </row>
    <row r="362">
      <c r="A362" s="3"/>
      <c r="B362" s="5"/>
      <c r="BJ362" s="8"/>
      <c r="CQ362" s="356"/>
      <c r="CR362" s="330"/>
      <c r="CS362" s="330"/>
      <c r="CT362" s="302"/>
      <c r="CU362" s="352"/>
      <c r="CV362" s="302"/>
      <c r="CW362" s="302"/>
      <c r="CX362" s="302"/>
      <c r="CY362" s="302"/>
      <c r="CZ362" s="302"/>
      <c r="DA362" s="302"/>
      <c r="DB362" s="302"/>
      <c r="DC362" s="302"/>
      <c r="DD362" s="226"/>
      <c r="DE362" s="226"/>
      <c r="DF362" s="302"/>
      <c r="DG362" s="302"/>
      <c r="DH362" s="302"/>
      <c r="DI362" s="302"/>
      <c r="DJ362" s="302"/>
      <c r="DK362" s="302"/>
      <c r="DL362" s="302"/>
      <c r="DM362" s="302"/>
      <c r="DN362" s="302"/>
      <c r="DO362" s="302"/>
      <c r="DP362" s="330"/>
      <c r="DQ362" s="5"/>
    </row>
    <row r="363">
      <c r="A363" s="3"/>
      <c r="B363" s="5"/>
      <c r="BJ363" s="8"/>
      <c r="CQ363" s="356"/>
      <c r="CR363" s="330"/>
      <c r="CS363" s="330"/>
      <c r="CT363" s="302"/>
      <c r="CU363" s="352"/>
      <c r="CV363" s="302"/>
      <c r="CW363" s="302"/>
      <c r="CX363" s="302"/>
      <c r="CY363" s="302"/>
      <c r="CZ363" s="302"/>
      <c r="DA363" s="302"/>
      <c r="DB363" s="302"/>
      <c r="DC363" s="302"/>
      <c r="DD363" s="226"/>
      <c r="DE363" s="226"/>
      <c r="DF363" s="302"/>
      <c r="DG363" s="302"/>
      <c r="DH363" s="302"/>
      <c r="DI363" s="302"/>
      <c r="DJ363" s="302"/>
      <c r="DK363" s="302"/>
      <c r="DL363" s="302"/>
      <c r="DM363" s="302"/>
      <c r="DN363" s="302"/>
      <c r="DO363" s="302"/>
      <c r="DP363" s="330"/>
      <c r="DQ363" s="5"/>
    </row>
    <row r="364">
      <c r="A364" s="3"/>
      <c r="B364" s="5"/>
      <c r="BJ364" s="8"/>
      <c r="CQ364" s="356"/>
      <c r="CR364" s="330"/>
      <c r="CS364" s="330"/>
      <c r="CT364" s="302"/>
      <c r="CU364" s="352"/>
      <c r="CV364" s="302"/>
      <c r="CW364" s="302"/>
      <c r="CX364" s="302"/>
      <c r="CY364" s="302"/>
      <c r="CZ364" s="302"/>
      <c r="DA364" s="302"/>
      <c r="DB364" s="302"/>
      <c r="DC364" s="302"/>
      <c r="DD364" s="226"/>
      <c r="DE364" s="226"/>
      <c r="DF364" s="302"/>
      <c r="DG364" s="302"/>
      <c r="DH364" s="302"/>
      <c r="DI364" s="302"/>
      <c r="DJ364" s="302"/>
      <c r="DK364" s="302"/>
      <c r="DL364" s="302"/>
      <c r="DM364" s="302"/>
      <c r="DN364" s="302"/>
      <c r="DO364" s="302"/>
      <c r="DP364" s="330"/>
      <c r="DQ364" s="5"/>
    </row>
    <row r="365">
      <c r="A365" s="3"/>
      <c r="B365" s="5"/>
      <c r="BJ365" s="8"/>
      <c r="CQ365" s="356"/>
      <c r="CR365" s="330"/>
      <c r="CS365" s="330"/>
      <c r="CT365" s="302"/>
      <c r="CU365" s="352"/>
      <c r="CV365" s="302"/>
      <c r="CW365" s="302"/>
      <c r="CX365" s="302"/>
      <c r="CY365" s="302"/>
      <c r="CZ365" s="302"/>
      <c r="DA365" s="302"/>
      <c r="DB365" s="302"/>
      <c r="DC365" s="302"/>
      <c r="DD365" s="226"/>
      <c r="DE365" s="226"/>
      <c r="DF365" s="302"/>
      <c r="DG365" s="302"/>
      <c r="DH365" s="302"/>
      <c r="DI365" s="302"/>
      <c r="DJ365" s="302"/>
      <c r="DK365" s="302"/>
      <c r="DL365" s="302"/>
      <c r="DM365" s="302"/>
      <c r="DN365" s="302"/>
      <c r="DO365" s="302"/>
      <c r="DP365" s="330"/>
      <c r="DQ365" s="5"/>
    </row>
    <row r="366">
      <c r="A366" s="3"/>
      <c r="B366" s="5"/>
      <c r="BJ366" s="8"/>
      <c r="CQ366" s="356"/>
      <c r="CR366" s="330"/>
      <c r="CS366" s="330"/>
      <c r="CT366" s="302"/>
      <c r="CU366" s="352"/>
      <c r="CV366" s="302"/>
      <c r="CW366" s="302"/>
      <c r="CX366" s="302"/>
      <c r="CY366" s="302"/>
      <c r="CZ366" s="302"/>
      <c r="DA366" s="302"/>
      <c r="DB366" s="302"/>
      <c r="DC366" s="302"/>
      <c r="DD366" s="226"/>
      <c r="DE366" s="226"/>
      <c r="DF366" s="302"/>
      <c r="DG366" s="302"/>
      <c r="DH366" s="302"/>
      <c r="DI366" s="302"/>
      <c r="DJ366" s="302"/>
      <c r="DK366" s="302"/>
      <c r="DL366" s="302"/>
      <c r="DM366" s="302"/>
      <c r="DN366" s="302"/>
      <c r="DO366" s="302"/>
      <c r="DP366" s="330"/>
      <c r="DQ366" s="5"/>
    </row>
    <row r="367">
      <c r="A367" s="3"/>
      <c r="B367" s="5"/>
      <c r="BJ367" s="8"/>
      <c r="CQ367" s="356"/>
      <c r="CR367" s="330"/>
      <c r="CS367" s="330"/>
      <c r="CT367" s="302"/>
      <c r="CU367" s="352"/>
      <c r="CV367" s="302"/>
      <c r="CW367" s="302"/>
      <c r="CX367" s="302"/>
      <c r="CY367" s="302"/>
      <c r="CZ367" s="302"/>
      <c r="DA367" s="302"/>
      <c r="DB367" s="302"/>
      <c r="DC367" s="302"/>
      <c r="DD367" s="226"/>
      <c r="DE367" s="226"/>
      <c r="DF367" s="302"/>
      <c r="DG367" s="302"/>
      <c r="DH367" s="302"/>
      <c r="DI367" s="302"/>
      <c r="DJ367" s="302"/>
      <c r="DK367" s="302"/>
      <c r="DL367" s="302"/>
      <c r="DM367" s="302"/>
      <c r="DN367" s="302"/>
      <c r="DO367" s="302"/>
      <c r="DP367" s="330"/>
      <c r="DQ367" s="5"/>
    </row>
    <row r="368">
      <c r="A368" s="3"/>
      <c r="B368" s="5"/>
      <c r="BJ368" s="8"/>
      <c r="CQ368" s="356"/>
      <c r="CR368" s="330"/>
      <c r="CS368" s="330"/>
      <c r="CT368" s="302"/>
      <c r="CU368" s="352"/>
      <c r="CV368" s="302"/>
      <c r="CW368" s="302"/>
      <c r="CX368" s="302"/>
      <c r="CY368" s="302"/>
      <c r="CZ368" s="302"/>
      <c r="DA368" s="302"/>
      <c r="DB368" s="302"/>
      <c r="DC368" s="302"/>
      <c r="DD368" s="226"/>
      <c r="DE368" s="226"/>
      <c r="DF368" s="302"/>
      <c r="DG368" s="302"/>
      <c r="DH368" s="302"/>
      <c r="DI368" s="302"/>
      <c r="DJ368" s="302"/>
      <c r="DK368" s="302"/>
      <c r="DL368" s="302"/>
      <c r="DM368" s="302"/>
      <c r="DN368" s="302"/>
      <c r="DO368" s="302"/>
      <c r="DP368" s="330"/>
      <c r="DQ368" s="5"/>
    </row>
    <row r="369">
      <c r="A369" s="3"/>
      <c r="B369" s="5"/>
      <c r="BJ369" s="8"/>
      <c r="CQ369" s="356"/>
      <c r="CR369" s="330"/>
      <c r="CS369" s="330"/>
      <c r="CT369" s="302"/>
      <c r="CU369" s="352"/>
      <c r="CV369" s="302"/>
      <c r="CW369" s="302"/>
      <c r="CX369" s="302"/>
      <c r="CY369" s="302"/>
      <c r="CZ369" s="302"/>
      <c r="DA369" s="302"/>
      <c r="DB369" s="302"/>
      <c r="DC369" s="302"/>
      <c r="DD369" s="226"/>
      <c r="DE369" s="226"/>
      <c r="DF369" s="302"/>
      <c r="DG369" s="302"/>
      <c r="DH369" s="302"/>
      <c r="DI369" s="302"/>
      <c r="DJ369" s="302"/>
      <c r="DK369" s="302"/>
      <c r="DL369" s="302"/>
      <c r="DM369" s="302"/>
      <c r="DN369" s="302"/>
      <c r="DO369" s="302"/>
      <c r="DP369" s="330"/>
      <c r="DQ369" s="5"/>
    </row>
    <row r="370">
      <c r="A370" s="3"/>
      <c r="B370" s="5"/>
      <c r="BJ370" s="8"/>
      <c r="CQ370" s="356"/>
      <c r="CR370" s="330"/>
      <c r="CS370" s="330"/>
      <c r="CT370" s="302"/>
      <c r="CU370" s="352"/>
      <c r="CV370" s="302"/>
      <c r="CW370" s="302"/>
      <c r="CX370" s="302"/>
      <c r="CY370" s="302"/>
      <c r="CZ370" s="302"/>
      <c r="DA370" s="302"/>
      <c r="DB370" s="302"/>
      <c r="DC370" s="302"/>
      <c r="DD370" s="226"/>
      <c r="DE370" s="226"/>
      <c r="DF370" s="302"/>
      <c r="DG370" s="302"/>
      <c r="DH370" s="302"/>
      <c r="DI370" s="302"/>
      <c r="DJ370" s="302"/>
      <c r="DK370" s="302"/>
      <c r="DL370" s="302"/>
      <c r="DM370" s="302"/>
      <c r="DN370" s="302"/>
      <c r="DO370" s="302"/>
      <c r="DP370" s="330"/>
      <c r="DQ370" s="5"/>
    </row>
    <row r="371">
      <c r="A371" s="3"/>
      <c r="B371" s="5"/>
      <c r="BJ371" s="8"/>
      <c r="CQ371" s="356"/>
      <c r="CR371" s="330"/>
      <c r="CS371" s="330"/>
      <c r="CT371" s="302"/>
      <c r="CU371" s="352"/>
      <c r="CV371" s="302"/>
      <c r="CW371" s="302"/>
      <c r="CX371" s="302"/>
      <c r="CY371" s="302"/>
      <c r="CZ371" s="302"/>
      <c r="DA371" s="302"/>
      <c r="DB371" s="302"/>
      <c r="DC371" s="302"/>
      <c r="DD371" s="226"/>
      <c r="DE371" s="226"/>
      <c r="DF371" s="302"/>
      <c r="DG371" s="302"/>
      <c r="DH371" s="302"/>
      <c r="DI371" s="302"/>
      <c r="DJ371" s="302"/>
      <c r="DK371" s="302"/>
      <c r="DL371" s="302"/>
      <c r="DM371" s="302"/>
      <c r="DN371" s="302"/>
      <c r="DO371" s="302"/>
      <c r="DP371" s="330"/>
      <c r="DQ371" s="5"/>
    </row>
    <row r="372">
      <c r="A372" s="3"/>
      <c r="B372" s="5"/>
      <c r="BJ372" s="8"/>
      <c r="CQ372" s="356"/>
      <c r="CR372" s="330"/>
      <c r="CS372" s="330"/>
      <c r="CT372" s="302"/>
      <c r="CU372" s="352"/>
      <c r="CV372" s="302"/>
      <c r="CW372" s="302"/>
      <c r="CX372" s="302"/>
      <c r="CY372" s="302"/>
      <c r="CZ372" s="302"/>
      <c r="DA372" s="302"/>
      <c r="DB372" s="302"/>
      <c r="DC372" s="302"/>
      <c r="DD372" s="226"/>
      <c r="DE372" s="226"/>
      <c r="DF372" s="302"/>
      <c r="DG372" s="302"/>
      <c r="DH372" s="302"/>
      <c r="DI372" s="302"/>
      <c r="DJ372" s="302"/>
      <c r="DK372" s="302"/>
      <c r="DL372" s="302"/>
      <c r="DM372" s="302"/>
      <c r="DN372" s="302"/>
      <c r="DO372" s="302"/>
      <c r="DP372" s="330"/>
      <c r="DQ372" s="5"/>
    </row>
    <row r="373">
      <c r="A373" s="3"/>
      <c r="B373" s="5"/>
      <c r="BJ373" s="8"/>
      <c r="CQ373" s="356"/>
      <c r="CR373" s="330"/>
      <c r="CS373" s="330"/>
      <c r="CT373" s="302"/>
      <c r="CU373" s="352"/>
      <c r="CV373" s="302"/>
      <c r="CW373" s="302"/>
      <c r="CX373" s="302"/>
      <c r="CY373" s="302"/>
      <c r="CZ373" s="302"/>
      <c r="DA373" s="302"/>
      <c r="DB373" s="302"/>
      <c r="DC373" s="302"/>
      <c r="DD373" s="226"/>
      <c r="DE373" s="226"/>
      <c r="DF373" s="302"/>
      <c r="DG373" s="302"/>
      <c r="DH373" s="302"/>
      <c r="DI373" s="302"/>
      <c r="DJ373" s="302"/>
      <c r="DK373" s="302"/>
      <c r="DL373" s="302"/>
      <c r="DM373" s="302"/>
      <c r="DN373" s="302"/>
      <c r="DO373" s="302"/>
      <c r="DP373" s="330"/>
      <c r="DQ373" s="5"/>
    </row>
    <row r="374">
      <c r="A374" s="3"/>
      <c r="B374" s="5"/>
      <c r="BJ374" s="8"/>
      <c r="CQ374" s="356"/>
      <c r="CR374" s="330"/>
      <c r="CS374" s="330"/>
      <c r="CT374" s="302"/>
      <c r="CU374" s="352"/>
      <c r="CV374" s="302"/>
      <c r="CW374" s="302"/>
      <c r="CX374" s="302"/>
      <c r="CY374" s="302"/>
      <c r="CZ374" s="302"/>
      <c r="DA374" s="302"/>
      <c r="DB374" s="302"/>
      <c r="DC374" s="302"/>
      <c r="DD374" s="226"/>
      <c r="DE374" s="226"/>
      <c r="DF374" s="302"/>
      <c r="DG374" s="302"/>
      <c r="DH374" s="302"/>
      <c r="DI374" s="302"/>
      <c r="DJ374" s="302"/>
      <c r="DK374" s="302"/>
      <c r="DL374" s="302"/>
      <c r="DM374" s="302"/>
      <c r="DN374" s="302"/>
      <c r="DO374" s="302"/>
      <c r="DP374" s="330"/>
      <c r="DQ374" s="5"/>
    </row>
    <row r="375">
      <c r="A375" s="3"/>
      <c r="B375" s="5"/>
      <c r="BJ375" s="8"/>
      <c r="CQ375" s="356"/>
      <c r="CR375" s="330"/>
      <c r="CS375" s="330"/>
      <c r="CT375" s="302"/>
      <c r="CU375" s="352"/>
      <c r="CV375" s="302"/>
      <c r="CW375" s="302"/>
      <c r="CX375" s="302"/>
      <c r="CY375" s="302"/>
      <c r="CZ375" s="302"/>
      <c r="DA375" s="302"/>
      <c r="DB375" s="302"/>
      <c r="DC375" s="302"/>
      <c r="DD375" s="226"/>
      <c r="DE375" s="226"/>
      <c r="DF375" s="302"/>
      <c r="DG375" s="302"/>
      <c r="DH375" s="302"/>
      <c r="DI375" s="302"/>
      <c r="DJ375" s="302"/>
      <c r="DK375" s="302"/>
      <c r="DL375" s="302"/>
      <c r="DM375" s="302"/>
      <c r="DN375" s="302"/>
      <c r="DO375" s="302"/>
      <c r="DP375" s="330"/>
      <c r="DQ375" s="5"/>
    </row>
    <row r="376">
      <c r="A376" s="3"/>
      <c r="B376" s="5"/>
      <c r="BJ376" s="8"/>
      <c r="CQ376" s="356"/>
      <c r="CR376" s="330"/>
      <c r="CS376" s="330"/>
      <c r="CT376" s="302"/>
      <c r="CU376" s="352"/>
      <c r="CV376" s="302"/>
      <c r="CW376" s="302"/>
      <c r="CX376" s="302"/>
      <c r="CY376" s="302"/>
      <c r="CZ376" s="302"/>
      <c r="DA376" s="302"/>
      <c r="DB376" s="302"/>
      <c r="DC376" s="302"/>
      <c r="DD376" s="226"/>
      <c r="DE376" s="226"/>
      <c r="DF376" s="302"/>
      <c r="DG376" s="302"/>
      <c r="DH376" s="302"/>
      <c r="DI376" s="302"/>
      <c r="DJ376" s="302"/>
      <c r="DK376" s="302"/>
      <c r="DL376" s="302"/>
      <c r="DM376" s="302"/>
      <c r="DN376" s="302"/>
      <c r="DO376" s="302"/>
      <c r="DP376" s="330"/>
      <c r="DQ376" s="5"/>
    </row>
    <row r="377">
      <c r="A377" s="3"/>
      <c r="B377" s="5"/>
      <c r="BJ377" s="8"/>
      <c r="CQ377" s="356"/>
      <c r="CR377" s="330"/>
      <c r="CS377" s="330"/>
      <c r="CT377" s="302"/>
      <c r="CU377" s="352"/>
      <c r="CV377" s="302"/>
      <c r="CW377" s="302"/>
      <c r="CX377" s="302"/>
      <c r="CY377" s="302"/>
      <c r="CZ377" s="302"/>
      <c r="DA377" s="302"/>
      <c r="DB377" s="302"/>
      <c r="DC377" s="302"/>
      <c r="DD377" s="226"/>
      <c r="DE377" s="226"/>
      <c r="DF377" s="302"/>
      <c r="DG377" s="302"/>
      <c r="DH377" s="302"/>
      <c r="DI377" s="302"/>
      <c r="DJ377" s="302"/>
      <c r="DK377" s="302"/>
      <c r="DL377" s="302"/>
      <c r="DM377" s="302"/>
      <c r="DN377" s="302"/>
      <c r="DO377" s="302"/>
      <c r="DP377" s="330"/>
      <c r="DQ377" s="5"/>
    </row>
    <row r="378">
      <c r="A378" s="3"/>
      <c r="B378" s="5"/>
      <c r="BJ378" s="8"/>
      <c r="CQ378" s="356"/>
      <c r="CR378" s="330"/>
      <c r="CS378" s="330"/>
      <c r="CT378" s="302"/>
      <c r="CU378" s="352"/>
      <c r="CV378" s="302"/>
      <c r="CW378" s="302"/>
      <c r="CX378" s="302"/>
      <c r="CY378" s="302"/>
      <c r="CZ378" s="302"/>
      <c r="DA378" s="302"/>
      <c r="DB378" s="302"/>
      <c r="DC378" s="302"/>
      <c r="DD378" s="226"/>
      <c r="DE378" s="226"/>
      <c r="DF378" s="302"/>
      <c r="DG378" s="302"/>
      <c r="DH378" s="302"/>
      <c r="DI378" s="302"/>
      <c r="DJ378" s="302"/>
      <c r="DK378" s="302"/>
      <c r="DL378" s="302"/>
      <c r="DM378" s="302"/>
      <c r="DN378" s="302"/>
      <c r="DO378" s="302"/>
      <c r="DP378" s="330"/>
      <c r="DQ378" s="5"/>
    </row>
    <row r="379">
      <c r="A379" s="3"/>
      <c r="B379" s="5"/>
      <c r="BJ379" s="8"/>
      <c r="CQ379" s="356"/>
      <c r="CR379" s="330"/>
      <c r="CS379" s="330"/>
      <c r="CT379" s="302"/>
      <c r="CU379" s="352"/>
      <c r="CV379" s="302"/>
      <c r="CW379" s="302"/>
      <c r="CX379" s="302"/>
      <c r="CY379" s="302"/>
      <c r="CZ379" s="302"/>
      <c r="DA379" s="302"/>
      <c r="DB379" s="302"/>
      <c r="DC379" s="302"/>
      <c r="DD379" s="226"/>
      <c r="DE379" s="226"/>
      <c r="DF379" s="302"/>
      <c r="DG379" s="302"/>
      <c r="DH379" s="302"/>
      <c r="DI379" s="302"/>
      <c r="DJ379" s="302"/>
      <c r="DK379" s="302"/>
      <c r="DL379" s="302"/>
      <c r="DM379" s="302"/>
      <c r="DN379" s="302"/>
      <c r="DO379" s="302"/>
      <c r="DP379" s="330"/>
      <c r="DQ379" s="5"/>
    </row>
    <row r="380">
      <c r="A380" s="3"/>
      <c r="B380" s="5"/>
      <c r="BJ380" s="8"/>
      <c r="CQ380" s="356"/>
      <c r="CR380" s="330"/>
      <c r="CS380" s="330"/>
      <c r="CT380" s="302"/>
      <c r="CU380" s="352"/>
      <c r="CV380" s="302"/>
      <c r="CW380" s="302"/>
      <c r="CX380" s="302"/>
      <c r="CY380" s="302"/>
      <c r="CZ380" s="302"/>
      <c r="DA380" s="302"/>
      <c r="DB380" s="302"/>
      <c r="DC380" s="302"/>
      <c r="DD380" s="226"/>
      <c r="DE380" s="226"/>
      <c r="DF380" s="302"/>
      <c r="DG380" s="302"/>
      <c r="DH380" s="302"/>
      <c r="DI380" s="302"/>
      <c r="DJ380" s="302"/>
      <c r="DK380" s="302"/>
      <c r="DL380" s="302"/>
      <c r="DM380" s="302"/>
      <c r="DN380" s="302"/>
      <c r="DO380" s="302"/>
      <c r="DP380" s="330"/>
      <c r="DQ380" s="5"/>
    </row>
    <row r="381">
      <c r="A381" s="3"/>
      <c r="B381" s="5"/>
      <c r="BJ381" s="8"/>
      <c r="CQ381" s="356"/>
      <c r="CR381" s="330"/>
      <c r="CS381" s="330"/>
      <c r="CT381" s="302"/>
      <c r="CU381" s="352"/>
      <c r="CV381" s="302"/>
      <c r="CW381" s="302"/>
      <c r="CX381" s="302"/>
      <c r="CY381" s="302"/>
      <c r="CZ381" s="302"/>
      <c r="DA381" s="302"/>
      <c r="DB381" s="302"/>
      <c r="DC381" s="302"/>
      <c r="DD381" s="226"/>
      <c r="DE381" s="226"/>
      <c r="DF381" s="302"/>
      <c r="DG381" s="302"/>
      <c r="DH381" s="302"/>
      <c r="DI381" s="302"/>
      <c r="DJ381" s="302"/>
      <c r="DK381" s="302"/>
      <c r="DL381" s="302"/>
      <c r="DM381" s="302"/>
      <c r="DN381" s="302"/>
      <c r="DO381" s="302"/>
      <c r="DP381" s="330"/>
      <c r="DQ381" s="5"/>
    </row>
    <row r="382">
      <c r="A382" s="3"/>
      <c r="B382" s="5"/>
      <c r="BJ382" s="8"/>
      <c r="CQ382" s="356"/>
      <c r="CR382" s="330"/>
      <c r="CS382" s="330"/>
      <c r="CT382" s="302"/>
      <c r="CU382" s="352"/>
      <c r="CV382" s="302"/>
      <c r="CW382" s="302"/>
      <c r="CX382" s="302"/>
      <c r="CY382" s="302"/>
      <c r="CZ382" s="302"/>
      <c r="DA382" s="302"/>
      <c r="DB382" s="302"/>
      <c r="DC382" s="302"/>
      <c r="DD382" s="226"/>
      <c r="DE382" s="226"/>
      <c r="DF382" s="302"/>
      <c r="DG382" s="302"/>
      <c r="DH382" s="302"/>
      <c r="DI382" s="302"/>
      <c r="DJ382" s="302"/>
      <c r="DK382" s="302"/>
      <c r="DL382" s="302"/>
      <c r="DM382" s="302"/>
      <c r="DN382" s="302"/>
      <c r="DO382" s="302"/>
      <c r="DP382" s="330"/>
      <c r="DQ382" s="5"/>
    </row>
    <row r="383">
      <c r="A383" s="3"/>
      <c r="B383" s="5"/>
      <c r="BJ383" s="8"/>
      <c r="CQ383" s="356"/>
      <c r="CR383" s="330"/>
      <c r="CS383" s="330"/>
      <c r="CT383" s="302"/>
      <c r="CU383" s="352"/>
      <c r="CV383" s="302"/>
      <c r="CW383" s="302"/>
      <c r="CX383" s="302"/>
      <c r="CY383" s="302"/>
      <c r="CZ383" s="302"/>
      <c r="DA383" s="302"/>
      <c r="DB383" s="302"/>
      <c r="DC383" s="302"/>
      <c r="DD383" s="226"/>
      <c r="DE383" s="226"/>
      <c r="DF383" s="302"/>
      <c r="DG383" s="302"/>
      <c r="DH383" s="302"/>
      <c r="DI383" s="302"/>
      <c r="DJ383" s="302"/>
      <c r="DK383" s="302"/>
      <c r="DL383" s="302"/>
      <c r="DM383" s="302"/>
      <c r="DN383" s="302"/>
      <c r="DO383" s="302"/>
      <c r="DP383" s="330"/>
      <c r="DQ383" s="5"/>
    </row>
    <row r="384">
      <c r="A384" s="3"/>
      <c r="B384" s="5"/>
      <c r="BJ384" s="8"/>
      <c r="CQ384" s="356"/>
      <c r="CR384" s="330"/>
      <c r="CS384" s="330"/>
      <c r="CT384" s="302"/>
      <c r="CU384" s="352"/>
      <c r="CV384" s="302"/>
      <c r="CW384" s="302"/>
      <c r="CX384" s="302"/>
      <c r="CY384" s="302"/>
      <c r="CZ384" s="302"/>
      <c r="DA384" s="302"/>
      <c r="DB384" s="302"/>
      <c r="DC384" s="302"/>
      <c r="DD384" s="226"/>
      <c r="DE384" s="226"/>
      <c r="DF384" s="302"/>
      <c r="DG384" s="302"/>
      <c r="DH384" s="302"/>
      <c r="DI384" s="302"/>
      <c r="DJ384" s="302"/>
      <c r="DK384" s="302"/>
      <c r="DL384" s="302"/>
      <c r="DM384" s="302"/>
      <c r="DN384" s="302"/>
      <c r="DO384" s="302"/>
      <c r="DP384" s="330"/>
      <c r="DQ384" s="5"/>
    </row>
    <row r="385">
      <c r="A385" s="3"/>
      <c r="B385" s="5"/>
      <c r="BJ385" s="8"/>
      <c r="CQ385" s="356"/>
      <c r="CR385" s="330"/>
      <c r="CS385" s="330"/>
      <c r="CT385" s="302"/>
      <c r="CU385" s="352"/>
      <c r="CV385" s="302"/>
      <c r="CW385" s="302"/>
      <c r="CX385" s="302"/>
      <c r="CY385" s="302"/>
      <c r="CZ385" s="302"/>
      <c r="DA385" s="302"/>
      <c r="DB385" s="302"/>
      <c r="DC385" s="302"/>
      <c r="DD385" s="226"/>
      <c r="DE385" s="226"/>
      <c r="DF385" s="302"/>
      <c r="DG385" s="302"/>
      <c r="DH385" s="302"/>
      <c r="DI385" s="302"/>
      <c r="DJ385" s="302"/>
      <c r="DK385" s="302"/>
      <c r="DL385" s="302"/>
      <c r="DM385" s="302"/>
      <c r="DN385" s="302"/>
      <c r="DO385" s="302"/>
      <c r="DP385" s="330"/>
      <c r="DQ385" s="5"/>
    </row>
    <row r="386">
      <c r="A386" s="3"/>
      <c r="B386" s="5"/>
      <c r="BJ386" s="8"/>
      <c r="CQ386" s="356"/>
      <c r="CR386" s="330"/>
      <c r="CS386" s="330"/>
      <c r="CT386" s="302"/>
      <c r="CU386" s="352"/>
      <c r="CV386" s="302"/>
      <c r="CW386" s="302"/>
      <c r="CX386" s="302"/>
      <c r="CY386" s="302"/>
      <c r="CZ386" s="302"/>
      <c r="DA386" s="302"/>
      <c r="DB386" s="302"/>
      <c r="DC386" s="302"/>
      <c r="DD386" s="226"/>
      <c r="DE386" s="226"/>
      <c r="DF386" s="302"/>
      <c r="DG386" s="302"/>
      <c r="DH386" s="302"/>
      <c r="DI386" s="302"/>
      <c r="DJ386" s="302"/>
      <c r="DK386" s="302"/>
      <c r="DL386" s="302"/>
      <c r="DM386" s="302"/>
      <c r="DN386" s="302"/>
      <c r="DO386" s="302"/>
      <c r="DP386" s="330"/>
      <c r="DQ386" s="5"/>
    </row>
    <row r="387">
      <c r="A387" s="3"/>
      <c r="B387" s="5"/>
      <c r="BJ387" s="8"/>
      <c r="CQ387" s="356"/>
      <c r="CR387" s="330"/>
      <c r="CS387" s="330"/>
      <c r="CT387" s="302"/>
      <c r="CU387" s="352"/>
      <c r="CV387" s="302"/>
      <c r="CW387" s="302"/>
      <c r="CX387" s="302"/>
      <c r="CY387" s="302"/>
      <c r="CZ387" s="302"/>
      <c r="DA387" s="302"/>
      <c r="DB387" s="302"/>
      <c r="DC387" s="302"/>
      <c r="DD387" s="226"/>
      <c r="DE387" s="226"/>
      <c r="DF387" s="302"/>
      <c r="DG387" s="302"/>
      <c r="DH387" s="302"/>
      <c r="DI387" s="302"/>
      <c r="DJ387" s="302"/>
      <c r="DK387" s="302"/>
      <c r="DL387" s="302"/>
      <c r="DM387" s="302"/>
      <c r="DN387" s="302"/>
      <c r="DO387" s="302"/>
      <c r="DP387" s="330"/>
      <c r="DQ387" s="5"/>
    </row>
    <row r="388">
      <c r="A388" s="3"/>
      <c r="B388" s="5"/>
      <c r="BJ388" s="8"/>
      <c r="CQ388" s="356"/>
      <c r="CR388" s="330"/>
      <c r="CS388" s="330"/>
      <c r="CT388" s="302"/>
      <c r="CU388" s="352"/>
      <c r="CV388" s="302"/>
      <c r="CW388" s="302"/>
      <c r="CX388" s="302"/>
      <c r="CY388" s="302"/>
      <c r="CZ388" s="302"/>
      <c r="DA388" s="302"/>
      <c r="DB388" s="302"/>
      <c r="DC388" s="302"/>
      <c r="DD388" s="226"/>
      <c r="DE388" s="226"/>
      <c r="DF388" s="302"/>
      <c r="DG388" s="302"/>
      <c r="DH388" s="302"/>
      <c r="DI388" s="302"/>
      <c r="DJ388" s="302"/>
      <c r="DK388" s="302"/>
      <c r="DL388" s="302"/>
      <c r="DM388" s="302"/>
      <c r="DN388" s="302"/>
      <c r="DO388" s="302"/>
      <c r="DP388" s="330"/>
      <c r="DQ388" s="5"/>
    </row>
    <row r="389">
      <c r="A389" s="3"/>
      <c r="B389" s="5"/>
      <c r="BJ389" s="8"/>
      <c r="CQ389" s="356"/>
      <c r="CR389" s="330"/>
      <c r="CS389" s="330"/>
      <c r="CT389" s="302"/>
      <c r="CU389" s="352"/>
      <c r="CV389" s="302"/>
      <c r="CW389" s="302"/>
      <c r="CX389" s="302"/>
      <c r="CY389" s="302"/>
      <c r="CZ389" s="302"/>
      <c r="DA389" s="302"/>
      <c r="DB389" s="302"/>
      <c r="DC389" s="302"/>
      <c r="DD389" s="226"/>
      <c r="DE389" s="226"/>
      <c r="DF389" s="302"/>
      <c r="DG389" s="302"/>
      <c r="DH389" s="302"/>
      <c r="DI389" s="302"/>
      <c r="DJ389" s="302"/>
      <c r="DK389" s="302"/>
      <c r="DL389" s="302"/>
      <c r="DM389" s="302"/>
      <c r="DN389" s="302"/>
      <c r="DO389" s="302"/>
      <c r="DP389" s="330"/>
      <c r="DQ389" s="5"/>
    </row>
    <row r="390">
      <c r="A390" s="3"/>
      <c r="B390" s="5"/>
      <c r="BJ390" s="8"/>
      <c r="CQ390" s="10"/>
      <c r="CR390" s="12"/>
      <c r="CS390" s="12"/>
      <c r="CU390" s="14"/>
      <c r="DP390" s="12"/>
      <c r="DQ390" s="5"/>
    </row>
    <row r="391">
      <c r="A391" s="3"/>
      <c r="B391" s="5"/>
      <c r="BJ391" s="8"/>
      <c r="CQ391" s="10"/>
      <c r="CR391" s="12"/>
      <c r="CS391" s="12"/>
      <c r="CU391" s="14"/>
      <c r="DP391" s="12"/>
      <c r="DQ391" s="5"/>
    </row>
    <row r="392">
      <c r="A392" s="3"/>
      <c r="B392" s="5"/>
      <c r="BJ392" s="8"/>
      <c r="CQ392" s="10"/>
      <c r="CR392" s="12"/>
      <c r="CS392" s="12"/>
      <c r="CU392" s="14"/>
      <c r="DP392" s="12"/>
      <c r="DQ392" s="5"/>
    </row>
    <row r="393">
      <c r="A393" s="3"/>
      <c r="B393" s="5"/>
      <c r="BJ393" s="8"/>
      <c r="CQ393" s="10"/>
      <c r="CR393" s="12"/>
      <c r="CS393" s="12"/>
      <c r="CU393" s="14"/>
      <c r="DP393" s="12"/>
      <c r="DQ393" s="5"/>
    </row>
    <row r="394">
      <c r="A394" s="3"/>
      <c r="B394" s="5"/>
      <c r="BJ394" s="8"/>
      <c r="CQ394" s="10"/>
      <c r="CR394" s="12"/>
      <c r="CS394" s="12"/>
      <c r="CU394" s="14"/>
      <c r="DP394" s="12"/>
      <c r="DQ394" s="5"/>
    </row>
    <row r="395">
      <c r="A395" s="3"/>
      <c r="B395" s="5"/>
      <c r="BJ395" s="8"/>
      <c r="CQ395" s="10"/>
      <c r="CR395" s="12"/>
      <c r="CS395" s="12"/>
      <c r="CU395" s="14"/>
      <c r="DP395" s="12"/>
      <c r="DQ395" s="5"/>
    </row>
    <row r="396">
      <c r="A396" s="3"/>
      <c r="B396" s="5"/>
      <c r="BJ396" s="8"/>
      <c r="CQ396" s="10"/>
      <c r="CR396" s="12"/>
      <c r="CS396" s="12"/>
      <c r="CU396" s="14"/>
      <c r="DP396" s="12"/>
      <c r="DQ396" s="5"/>
    </row>
    <row r="397">
      <c r="A397" s="3"/>
      <c r="B397" s="5"/>
      <c r="BJ397" s="8"/>
      <c r="CQ397" s="10"/>
      <c r="CR397" s="12"/>
      <c r="CS397" s="12"/>
      <c r="CU397" s="14"/>
      <c r="DP397" s="12"/>
      <c r="DQ397" s="5"/>
    </row>
    <row r="398">
      <c r="A398" s="3"/>
      <c r="B398" s="5"/>
      <c r="BJ398" s="8"/>
      <c r="CQ398" s="10"/>
      <c r="CR398" s="12"/>
      <c r="CS398" s="12"/>
      <c r="CU398" s="14"/>
      <c r="DP398" s="12"/>
      <c r="DQ398" s="5"/>
    </row>
    <row r="399">
      <c r="A399" s="3"/>
      <c r="B399" s="5"/>
      <c r="BJ399" s="8"/>
      <c r="CQ399" s="10"/>
      <c r="CR399" s="12"/>
      <c r="CS399" s="12"/>
      <c r="CU399" s="14"/>
      <c r="DP399" s="12"/>
      <c r="DQ399" s="5"/>
    </row>
    <row r="400">
      <c r="A400" s="3"/>
      <c r="B400" s="5"/>
      <c r="BJ400" s="8"/>
      <c r="CQ400" s="10"/>
      <c r="CR400" s="12"/>
      <c r="CS400" s="12"/>
      <c r="CU400" s="14"/>
      <c r="DP400" s="12"/>
      <c r="DQ400" s="5"/>
    </row>
    <row r="401">
      <c r="A401" s="3"/>
      <c r="B401" s="5"/>
      <c r="BJ401" s="8"/>
      <c r="CQ401" s="10"/>
      <c r="CR401" s="12"/>
      <c r="CS401" s="12"/>
      <c r="CU401" s="14"/>
      <c r="DP401" s="12"/>
      <c r="DQ401" s="5"/>
    </row>
    <row r="402">
      <c r="A402" s="3"/>
      <c r="B402" s="5"/>
      <c r="BJ402" s="8"/>
      <c r="CQ402" s="10"/>
      <c r="CR402" s="12"/>
      <c r="CS402" s="12"/>
      <c r="CU402" s="14"/>
      <c r="DP402" s="12"/>
      <c r="DQ402" s="5"/>
    </row>
    <row r="403">
      <c r="A403" s="3"/>
      <c r="B403" s="5"/>
      <c r="BJ403" s="8"/>
      <c r="CQ403" s="10"/>
      <c r="CR403" s="12"/>
      <c r="CS403" s="12"/>
      <c r="CU403" s="14"/>
      <c r="DP403" s="12"/>
      <c r="DQ403" s="5"/>
    </row>
    <row r="404">
      <c r="A404" s="3"/>
      <c r="B404" s="5"/>
      <c r="BJ404" s="8"/>
      <c r="CQ404" s="10"/>
      <c r="CR404" s="12"/>
      <c r="CS404" s="12"/>
      <c r="CU404" s="14"/>
      <c r="DP404" s="12"/>
      <c r="DQ404" s="5"/>
    </row>
    <row r="405">
      <c r="A405" s="3"/>
      <c r="B405" s="5"/>
      <c r="BJ405" s="8"/>
      <c r="CQ405" s="10"/>
      <c r="CR405" s="12"/>
      <c r="CS405" s="12"/>
      <c r="CU405" s="14"/>
      <c r="DP405" s="12"/>
      <c r="DQ405" s="5"/>
    </row>
    <row r="406">
      <c r="A406" s="3"/>
      <c r="B406" s="5"/>
      <c r="BJ406" s="8"/>
      <c r="CQ406" s="10"/>
      <c r="CR406" s="12"/>
      <c r="CS406" s="12"/>
      <c r="CU406" s="14"/>
      <c r="DP406" s="12"/>
      <c r="DQ406" s="5"/>
    </row>
    <row r="407">
      <c r="A407" s="3"/>
      <c r="B407" s="5"/>
      <c r="BJ407" s="8"/>
      <c r="CQ407" s="10"/>
      <c r="CR407" s="12"/>
      <c r="CS407" s="12"/>
      <c r="CU407" s="14"/>
      <c r="DP407" s="12"/>
      <c r="DQ407" s="5"/>
    </row>
    <row r="408">
      <c r="A408" s="3"/>
      <c r="B408" s="5"/>
      <c r="BJ408" s="8"/>
      <c r="CQ408" s="10"/>
      <c r="CR408" s="12"/>
      <c r="CS408" s="12"/>
      <c r="CU408" s="14"/>
      <c r="DP408" s="12"/>
      <c r="DQ408" s="5"/>
    </row>
    <row r="409">
      <c r="A409" s="3"/>
      <c r="B409" s="5"/>
      <c r="BJ409" s="8"/>
      <c r="CQ409" s="10"/>
      <c r="CR409" s="12"/>
      <c r="CS409" s="12"/>
      <c r="CU409" s="14"/>
      <c r="DP409" s="12"/>
      <c r="DQ409" s="5"/>
    </row>
    <row r="410">
      <c r="A410" s="3"/>
      <c r="B410" s="5"/>
      <c r="BJ410" s="8"/>
      <c r="CQ410" s="10"/>
      <c r="CR410" s="12"/>
      <c r="CS410" s="12"/>
      <c r="CU410" s="14"/>
      <c r="DP410" s="12"/>
      <c r="DQ410" s="5"/>
    </row>
    <row r="411">
      <c r="A411" s="3"/>
      <c r="B411" s="5"/>
      <c r="BJ411" s="8"/>
      <c r="CQ411" s="10"/>
      <c r="CR411" s="12"/>
      <c r="CS411" s="12"/>
      <c r="CU411" s="14"/>
      <c r="DP411" s="12"/>
      <c r="DQ411" s="5"/>
    </row>
    <row r="412">
      <c r="A412" s="3"/>
      <c r="B412" s="5"/>
      <c r="BJ412" s="8"/>
      <c r="CQ412" s="10"/>
      <c r="CR412" s="12"/>
      <c r="CS412" s="12"/>
      <c r="CU412" s="14"/>
      <c r="DP412" s="12"/>
      <c r="DQ412" s="5"/>
    </row>
    <row r="413">
      <c r="A413" s="3"/>
      <c r="B413" s="5"/>
      <c r="BJ413" s="8"/>
      <c r="CQ413" s="10"/>
      <c r="CR413" s="12"/>
      <c r="CS413" s="12"/>
      <c r="CU413" s="14"/>
      <c r="DP413" s="12"/>
      <c r="DQ413" s="5"/>
    </row>
    <row r="414">
      <c r="A414" s="3"/>
      <c r="B414" s="5"/>
      <c r="BJ414" s="8"/>
      <c r="CQ414" s="10"/>
      <c r="CR414" s="12"/>
      <c r="CS414" s="12"/>
      <c r="CU414" s="14"/>
      <c r="DP414" s="12"/>
      <c r="DQ414" s="5"/>
    </row>
    <row r="415">
      <c r="A415" s="3"/>
      <c r="B415" s="5"/>
      <c r="BJ415" s="8"/>
      <c r="CQ415" s="10"/>
      <c r="CR415" s="12"/>
      <c r="CS415" s="12"/>
      <c r="CU415" s="14"/>
      <c r="DP415" s="12"/>
      <c r="DQ415" s="5"/>
    </row>
    <row r="416">
      <c r="A416" s="3"/>
      <c r="B416" s="5"/>
      <c r="BJ416" s="8"/>
      <c r="CQ416" s="10"/>
      <c r="CR416" s="12"/>
      <c r="CS416" s="12"/>
      <c r="CU416" s="14"/>
      <c r="DP416" s="12"/>
      <c r="DQ416" s="5"/>
    </row>
    <row r="417">
      <c r="A417" s="3"/>
      <c r="B417" s="5"/>
      <c r="BJ417" s="8"/>
      <c r="CQ417" s="10"/>
      <c r="CR417" s="12"/>
      <c r="CS417" s="12"/>
      <c r="CU417" s="14"/>
      <c r="DP417" s="12"/>
      <c r="DQ417" s="5"/>
    </row>
    <row r="418">
      <c r="A418" s="3"/>
      <c r="B418" s="5"/>
      <c r="BJ418" s="8"/>
      <c r="CQ418" s="10"/>
      <c r="CR418" s="12"/>
      <c r="CS418" s="12"/>
      <c r="CU418" s="14"/>
      <c r="DP418" s="12"/>
      <c r="DQ418" s="5"/>
    </row>
    <row r="419">
      <c r="A419" s="3"/>
      <c r="B419" s="5"/>
      <c r="BJ419" s="8"/>
      <c r="CQ419" s="10"/>
      <c r="CR419" s="12"/>
      <c r="CS419" s="12"/>
      <c r="CU419" s="14"/>
      <c r="DP419" s="12"/>
      <c r="DQ419" s="5"/>
    </row>
    <row r="420">
      <c r="A420" s="3"/>
      <c r="B420" s="5"/>
      <c r="BJ420" s="8"/>
      <c r="CQ420" s="10"/>
      <c r="CR420" s="12"/>
      <c r="CS420" s="12"/>
      <c r="CU420" s="14"/>
      <c r="DP420" s="12"/>
      <c r="DQ420" s="5"/>
    </row>
    <row r="421">
      <c r="A421" s="3"/>
      <c r="B421" s="5"/>
      <c r="BJ421" s="8"/>
      <c r="CQ421" s="10"/>
      <c r="CR421" s="12"/>
      <c r="CS421" s="12"/>
      <c r="CU421" s="14"/>
      <c r="DP421" s="12"/>
      <c r="DQ421" s="5"/>
    </row>
    <row r="422">
      <c r="A422" s="3"/>
      <c r="B422" s="5"/>
      <c r="BJ422" s="8"/>
      <c r="CQ422" s="10"/>
      <c r="CR422" s="12"/>
      <c r="CS422" s="12"/>
      <c r="CU422" s="14"/>
      <c r="DP422" s="12"/>
      <c r="DQ422" s="5"/>
    </row>
    <row r="423">
      <c r="A423" s="3"/>
      <c r="B423" s="5"/>
      <c r="BJ423" s="8"/>
      <c r="CQ423" s="10"/>
      <c r="CR423" s="12"/>
      <c r="CS423" s="12"/>
      <c r="CU423" s="14"/>
      <c r="DP423" s="12"/>
      <c r="DQ423" s="5"/>
    </row>
    <row r="424">
      <c r="A424" s="3"/>
      <c r="B424" s="5"/>
      <c r="BJ424" s="8"/>
      <c r="CQ424" s="10"/>
      <c r="CR424" s="12"/>
      <c r="CS424" s="12"/>
      <c r="CU424" s="14"/>
      <c r="DP424" s="12"/>
      <c r="DQ424" s="5"/>
    </row>
    <row r="425">
      <c r="A425" s="3"/>
      <c r="B425" s="5"/>
      <c r="BJ425" s="8"/>
      <c r="CQ425" s="10"/>
      <c r="CR425" s="12"/>
      <c r="CS425" s="12"/>
      <c r="CU425" s="14"/>
      <c r="DP425" s="12"/>
      <c r="DQ425" s="5"/>
    </row>
    <row r="426">
      <c r="A426" s="3"/>
      <c r="B426" s="5"/>
      <c r="BJ426" s="8"/>
      <c r="CQ426" s="10"/>
      <c r="CR426" s="12"/>
      <c r="CS426" s="12"/>
      <c r="CU426" s="14"/>
      <c r="DP426" s="12"/>
      <c r="DQ426" s="5"/>
    </row>
    <row r="427">
      <c r="A427" s="3"/>
      <c r="B427" s="5"/>
      <c r="BJ427" s="8"/>
      <c r="CQ427" s="10"/>
      <c r="CR427" s="12"/>
      <c r="CS427" s="12"/>
      <c r="CU427" s="14"/>
      <c r="DP427" s="12"/>
      <c r="DQ427" s="5"/>
    </row>
    <row r="428">
      <c r="A428" s="3"/>
      <c r="B428" s="5"/>
      <c r="BJ428" s="8"/>
      <c r="CQ428" s="10"/>
      <c r="CR428" s="12"/>
      <c r="CS428" s="12"/>
      <c r="CU428" s="14"/>
      <c r="DP428" s="12"/>
      <c r="DQ428" s="5"/>
    </row>
    <row r="429">
      <c r="A429" s="3"/>
      <c r="B429" s="5"/>
      <c r="BJ429" s="8"/>
      <c r="CQ429" s="10"/>
      <c r="CR429" s="12"/>
      <c r="CS429" s="12"/>
      <c r="CU429" s="14"/>
      <c r="DP429" s="12"/>
      <c r="DQ429" s="5"/>
    </row>
    <row r="430">
      <c r="A430" s="3"/>
      <c r="B430" s="5"/>
      <c r="BJ430" s="8"/>
      <c r="CQ430" s="10"/>
      <c r="CR430" s="12"/>
      <c r="CS430" s="12"/>
      <c r="CU430" s="14"/>
      <c r="DP430" s="12"/>
      <c r="DQ430" s="5"/>
    </row>
    <row r="431">
      <c r="A431" s="3"/>
      <c r="B431" s="5"/>
      <c r="BJ431" s="8"/>
      <c r="CQ431" s="10"/>
      <c r="CR431" s="12"/>
      <c r="CS431" s="12"/>
      <c r="CU431" s="14"/>
      <c r="DP431" s="12"/>
      <c r="DQ431" s="5"/>
    </row>
    <row r="432">
      <c r="A432" s="3"/>
      <c r="B432" s="5"/>
      <c r="BJ432" s="8"/>
      <c r="CQ432" s="10"/>
      <c r="CR432" s="12"/>
      <c r="CS432" s="12"/>
      <c r="CU432" s="14"/>
      <c r="DP432" s="12"/>
      <c r="DQ432" s="5"/>
    </row>
    <row r="433">
      <c r="A433" s="3"/>
      <c r="B433" s="5"/>
      <c r="BJ433" s="8"/>
      <c r="CQ433" s="10"/>
      <c r="CR433" s="12"/>
      <c r="CS433" s="12"/>
      <c r="CU433" s="14"/>
      <c r="DP433" s="12"/>
      <c r="DQ433" s="5"/>
    </row>
    <row r="434">
      <c r="A434" s="3"/>
      <c r="B434" s="5"/>
      <c r="BJ434" s="8"/>
      <c r="CQ434" s="10"/>
      <c r="CR434" s="12"/>
      <c r="CS434" s="12"/>
      <c r="CU434" s="14"/>
      <c r="DP434" s="12"/>
      <c r="DQ434" s="5"/>
    </row>
    <row r="435">
      <c r="A435" s="3"/>
      <c r="B435" s="5"/>
      <c r="BJ435" s="8"/>
      <c r="CQ435" s="10"/>
      <c r="CR435" s="12"/>
      <c r="CS435" s="12"/>
      <c r="CU435" s="14"/>
      <c r="DP435" s="12"/>
      <c r="DQ435" s="5"/>
    </row>
    <row r="436">
      <c r="A436" s="3"/>
      <c r="B436" s="5"/>
      <c r="BJ436" s="8"/>
      <c r="CQ436" s="10"/>
      <c r="CR436" s="12"/>
      <c r="CS436" s="12"/>
      <c r="CU436" s="14"/>
      <c r="DP436" s="12"/>
      <c r="DQ436" s="5"/>
    </row>
    <row r="437">
      <c r="A437" s="3"/>
      <c r="B437" s="5"/>
      <c r="BJ437" s="8"/>
      <c r="CQ437" s="10"/>
      <c r="CR437" s="12"/>
      <c r="CS437" s="12"/>
      <c r="CU437" s="14"/>
      <c r="DP437" s="12"/>
      <c r="DQ437" s="5"/>
    </row>
    <row r="438">
      <c r="A438" s="3"/>
      <c r="B438" s="5"/>
      <c r="BJ438" s="8"/>
      <c r="CQ438" s="10"/>
      <c r="CR438" s="12"/>
      <c r="CS438" s="12"/>
      <c r="CU438" s="14"/>
      <c r="DP438" s="12"/>
      <c r="DQ438" s="5"/>
    </row>
    <row r="439">
      <c r="A439" s="3"/>
      <c r="B439" s="5"/>
      <c r="BJ439" s="8"/>
      <c r="CQ439" s="10"/>
      <c r="CR439" s="12"/>
      <c r="CS439" s="12"/>
      <c r="CU439" s="14"/>
      <c r="DP439" s="12"/>
      <c r="DQ439" s="5"/>
    </row>
    <row r="440">
      <c r="A440" s="3"/>
      <c r="B440" s="5"/>
      <c r="BJ440" s="8"/>
      <c r="CQ440" s="10"/>
      <c r="CR440" s="12"/>
      <c r="CS440" s="12"/>
      <c r="CU440" s="14"/>
      <c r="DP440" s="12"/>
      <c r="DQ440" s="5"/>
    </row>
    <row r="441">
      <c r="A441" s="3"/>
      <c r="B441" s="5"/>
      <c r="BJ441" s="8"/>
      <c r="CQ441" s="10"/>
      <c r="CR441" s="12"/>
      <c r="CS441" s="12"/>
      <c r="CU441" s="14"/>
      <c r="DP441" s="12"/>
      <c r="DQ441" s="5"/>
    </row>
    <row r="442">
      <c r="A442" s="3"/>
      <c r="B442" s="5"/>
      <c r="BJ442" s="8"/>
      <c r="CQ442" s="10"/>
      <c r="CR442" s="12"/>
      <c r="CS442" s="12"/>
      <c r="CU442" s="14"/>
      <c r="DP442" s="12"/>
      <c r="DQ442" s="5"/>
    </row>
    <row r="443">
      <c r="A443" s="3"/>
      <c r="B443" s="5"/>
      <c r="BJ443" s="8"/>
      <c r="CQ443" s="10"/>
      <c r="CR443" s="12"/>
      <c r="CS443" s="12"/>
      <c r="CU443" s="14"/>
      <c r="DP443" s="12"/>
      <c r="DQ443" s="5"/>
    </row>
    <row r="444">
      <c r="A444" s="3"/>
      <c r="B444" s="5"/>
      <c r="BJ444" s="8"/>
      <c r="CQ444" s="10"/>
      <c r="CR444" s="12"/>
      <c r="CS444" s="12"/>
      <c r="CU444" s="14"/>
      <c r="DP444" s="12"/>
      <c r="DQ444" s="5"/>
    </row>
    <row r="445">
      <c r="A445" s="3"/>
      <c r="B445" s="5"/>
      <c r="BJ445" s="8"/>
      <c r="CQ445" s="10"/>
      <c r="CR445" s="12"/>
      <c r="CS445" s="12"/>
      <c r="CU445" s="14"/>
      <c r="DP445" s="12"/>
      <c r="DQ445" s="5"/>
    </row>
    <row r="446">
      <c r="A446" s="3"/>
      <c r="B446" s="5"/>
      <c r="BJ446" s="8"/>
      <c r="CQ446" s="10"/>
      <c r="CR446" s="12"/>
      <c r="CS446" s="12"/>
      <c r="CU446" s="14"/>
      <c r="DP446" s="12"/>
      <c r="DQ446" s="5"/>
    </row>
    <row r="447">
      <c r="A447" s="3"/>
      <c r="B447" s="5"/>
      <c r="BJ447" s="8"/>
      <c r="CQ447" s="10"/>
      <c r="CR447" s="12"/>
      <c r="CS447" s="12"/>
      <c r="CU447" s="14"/>
      <c r="DP447" s="12"/>
      <c r="DQ447" s="5"/>
    </row>
    <row r="448">
      <c r="A448" s="3"/>
      <c r="B448" s="5"/>
      <c r="BJ448" s="8"/>
      <c r="CQ448" s="10"/>
      <c r="CR448" s="12"/>
      <c r="CS448" s="12"/>
      <c r="CU448" s="14"/>
      <c r="DP448" s="12"/>
      <c r="DQ448" s="5"/>
    </row>
    <row r="449">
      <c r="A449" s="3"/>
      <c r="B449" s="5"/>
      <c r="BJ449" s="8"/>
      <c r="CQ449" s="10"/>
      <c r="CR449" s="12"/>
      <c r="CS449" s="12"/>
      <c r="CU449" s="14"/>
      <c r="DP449" s="12"/>
      <c r="DQ449" s="5"/>
    </row>
    <row r="450">
      <c r="A450" s="3"/>
      <c r="B450" s="5"/>
      <c r="BJ450" s="8"/>
      <c r="CQ450" s="10"/>
      <c r="CR450" s="12"/>
      <c r="CS450" s="12"/>
      <c r="CU450" s="14"/>
      <c r="DP450" s="12"/>
      <c r="DQ450" s="5"/>
    </row>
    <row r="451">
      <c r="A451" s="3"/>
      <c r="B451" s="5"/>
      <c r="BJ451" s="8"/>
      <c r="CQ451" s="10"/>
      <c r="CR451" s="12"/>
      <c r="CS451" s="12"/>
      <c r="CU451" s="14"/>
      <c r="DP451" s="12"/>
      <c r="DQ451" s="5"/>
    </row>
    <row r="452">
      <c r="A452" s="3"/>
      <c r="B452" s="5"/>
      <c r="BJ452" s="8"/>
      <c r="CQ452" s="10"/>
      <c r="CR452" s="12"/>
      <c r="CS452" s="12"/>
      <c r="CU452" s="14"/>
      <c r="DP452" s="12"/>
      <c r="DQ452" s="5"/>
    </row>
    <row r="453">
      <c r="A453" s="3"/>
      <c r="B453" s="5"/>
      <c r="BJ453" s="8"/>
      <c r="CQ453" s="10"/>
      <c r="CR453" s="12"/>
      <c r="CS453" s="12"/>
      <c r="CU453" s="14"/>
      <c r="DP453" s="12"/>
      <c r="DQ453" s="5"/>
    </row>
    <row r="454">
      <c r="A454" s="3"/>
      <c r="B454" s="5"/>
      <c r="BJ454" s="8"/>
      <c r="CQ454" s="10"/>
      <c r="CR454" s="12"/>
      <c r="CS454" s="12"/>
      <c r="CU454" s="14"/>
      <c r="DP454" s="12"/>
      <c r="DQ454" s="5"/>
    </row>
    <row r="455">
      <c r="A455" s="3"/>
      <c r="B455" s="5"/>
      <c r="BJ455" s="8"/>
      <c r="CQ455" s="10"/>
      <c r="CR455" s="12"/>
      <c r="CS455" s="12"/>
      <c r="CU455" s="14"/>
      <c r="DP455" s="12"/>
      <c r="DQ455" s="5"/>
    </row>
    <row r="456">
      <c r="A456" s="3"/>
      <c r="B456" s="5"/>
      <c r="BJ456" s="8"/>
      <c r="CQ456" s="10"/>
      <c r="CR456" s="12"/>
      <c r="CS456" s="12"/>
      <c r="CU456" s="14"/>
      <c r="DP456" s="12"/>
      <c r="DQ456" s="5"/>
    </row>
    <row r="457">
      <c r="A457" s="3"/>
      <c r="B457" s="5"/>
      <c r="BJ457" s="8"/>
      <c r="CQ457" s="10"/>
      <c r="CR457" s="12"/>
      <c r="CS457" s="12"/>
      <c r="CU457" s="14"/>
      <c r="DP457" s="12"/>
      <c r="DQ457" s="5"/>
    </row>
    <row r="458">
      <c r="A458" s="3"/>
      <c r="B458" s="5"/>
      <c r="BJ458" s="8"/>
      <c r="CQ458" s="10"/>
      <c r="CR458" s="12"/>
      <c r="CS458" s="12"/>
      <c r="CU458" s="14"/>
      <c r="DP458" s="12"/>
      <c r="DQ458" s="5"/>
    </row>
    <row r="459">
      <c r="A459" s="3"/>
      <c r="B459" s="5"/>
      <c r="BJ459" s="8"/>
      <c r="CQ459" s="10"/>
      <c r="CR459" s="12"/>
      <c r="CS459" s="12"/>
      <c r="CU459" s="14"/>
      <c r="DP459" s="12"/>
      <c r="DQ459" s="5"/>
    </row>
    <row r="460">
      <c r="A460" s="3"/>
      <c r="B460" s="5"/>
      <c r="BJ460" s="8"/>
      <c r="CQ460" s="10"/>
      <c r="CR460" s="12"/>
      <c r="CS460" s="12"/>
      <c r="CU460" s="14"/>
      <c r="DP460" s="12"/>
      <c r="DQ460" s="5"/>
    </row>
    <row r="461">
      <c r="A461" s="3"/>
      <c r="B461" s="5"/>
      <c r="BJ461" s="8"/>
      <c r="CQ461" s="10"/>
      <c r="CR461" s="12"/>
      <c r="CS461" s="12"/>
      <c r="CU461" s="14"/>
      <c r="DP461" s="12"/>
      <c r="DQ461" s="5"/>
    </row>
    <row r="462">
      <c r="A462" s="3"/>
      <c r="B462" s="5"/>
      <c r="BJ462" s="8"/>
      <c r="CQ462" s="10"/>
      <c r="CR462" s="12"/>
      <c r="CS462" s="12"/>
      <c r="CU462" s="14"/>
      <c r="DP462" s="12"/>
      <c r="DQ462" s="5"/>
    </row>
    <row r="463">
      <c r="A463" s="3"/>
      <c r="B463" s="5"/>
      <c r="BJ463" s="8"/>
      <c r="CQ463" s="10"/>
      <c r="CR463" s="12"/>
      <c r="CS463" s="12"/>
      <c r="CU463" s="14"/>
      <c r="DP463" s="12"/>
      <c r="DQ463" s="5"/>
    </row>
    <row r="464">
      <c r="A464" s="3"/>
      <c r="B464" s="5"/>
      <c r="BJ464" s="8"/>
      <c r="CQ464" s="10"/>
      <c r="CR464" s="12"/>
      <c r="CS464" s="12"/>
      <c r="CU464" s="14"/>
      <c r="DP464" s="12"/>
      <c r="DQ464" s="5"/>
    </row>
    <row r="465">
      <c r="A465" s="3"/>
      <c r="B465" s="5"/>
      <c r="BJ465" s="8"/>
      <c r="CQ465" s="10"/>
      <c r="CR465" s="12"/>
      <c r="CS465" s="12"/>
      <c r="CU465" s="14"/>
      <c r="DP465" s="12"/>
      <c r="DQ465" s="5"/>
    </row>
    <row r="466">
      <c r="A466" s="3"/>
      <c r="B466" s="5"/>
      <c r="BJ466" s="8"/>
      <c r="CQ466" s="10"/>
      <c r="CR466" s="12"/>
      <c r="CS466" s="12"/>
      <c r="CU466" s="14"/>
      <c r="DP466" s="12"/>
      <c r="DQ466" s="5"/>
    </row>
    <row r="467">
      <c r="A467" s="3"/>
      <c r="B467" s="5"/>
      <c r="BJ467" s="8"/>
      <c r="CQ467" s="10"/>
      <c r="CR467" s="12"/>
      <c r="CS467" s="12"/>
      <c r="CU467" s="14"/>
      <c r="DP467" s="12"/>
      <c r="DQ467" s="5"/>
    </row>
    <row r="468">
      <c r="A468" s="3"/>
      <c r="B468" s="5"/>
      <c r="BJ468" s="8"/>
      <c r="CQ468" s="10"/>
      <c r="CR468" s="12"/>
      <c r="CS468" s="12"/>
      <c r="CU468" s="14"/>
      <c r="DP468" s="12"/>
      <c r="DQ468" s="5"/>
    </row>
    <row r="469">
      <c r="A469" s="3"/>
      <c r="B469" s="5"/>
      <c r="BJ469" s="8"/>
      <c r="CQ469" s="10"/>
      <c r="CR469" s="12"/>
      <c r="CS469" s="12"/>
      <c r="CU469" s="14"/>
      <c r="DP469" s="12"/>
      <c r="DQ469" s="5"/>
    </row>
    <row r="470">
      <c r="A470" s="3"/>
      <c r="B470" s="5"/>
      <c r="BJ470" s="8"/>
      <c r="CQ470" s="10"/>
      <c r="CR470" s="12"/>
      <c r="CS470" s="12"/>
      <c r="CU470" s="14"/>
      <c r="DP470" s="12"/>
      <c r="DQ470" s="5"/>
    </row>
    <row r="471">
      <c r="A471" s="3"/>
      <c r="B471" s="5"/>
      <c r="BJ471" s="8"/>
      <c r="CQ471" s="10"/>
      <c r="CR471" s="12"/>
      <c r="CS471" s="12"/>
      <c r="CU471" s="14"/>
      <c r="DP471" s="12"/>
      <c r="DQ471" s="5"/>
    </row>
    <row r="472">
      <c r="A472" s="3"/>
      <c r="B472" s="5"/>
      <c r="BJ472" s="8"/>
      <c r="CQ472" s="10"/>
      <c r="CR472" s="12"/>
      <c r="CS472" s="12"/>
      <c r="CU472" s="14"/>
      <c r="DP472" s="12"/>
      <c r="DQ472" s="5"/>
    </row>
    <row r="473">
      <c r="A473" s="3"/>
      <c r="B473" s="5"/>
      <c r="BJ473" s="8"/>
      <c r="CQ473" s="10"/>
      <c r="CR473" s="12"/>
      <c r="CS473" s="12"/>
      <c r="CU473" s="14"/>
      <c r="DP473" s="12"/>
      <c r="DQ473" s="5"/>
    </row>
    <row r="474">
      <c r="A474" s="3"/>
      <c r="B474" s="5"/>
      <c r="BJ474" s="8"/>
      <c r="CQ474" s="10"/>
      <c r="CR474" s="12"/>
      <c r="CS474" s="12"/>
      <c r="CU474" s="14"/>
      <c r="DP474" s="12"/>
      <c r="DQ474" s="5"/>
    </row>
    <row r="475">
      <c r="A475" s="3"/>
      <c r="B475" s="5"/>
      <c r="BJ475" s="8"/>
      <c r="CQ475" s="10"/>
      <c r="CR475" s="12"/>
      <c r="CS475" s="12"/>
      <c r="CU475" s="14"/>
      <c r="DP475" s="12"/>
      <c r="DQ475" s="5"/>
    </row>
    <row r="476">
      <c r="A476" s="3"/>
      <c r="B476" s="5"/>
      <c r="BJ476" s="8"/>
      <c r="CQ476" s="10"/>
      <c r="CR476" s="12"/>
      <c r="CS476" s="12"/>
      <c r="CU476" s="14"/>
      <c r="DP476" s="12"/>
      <c r="DQ476" s="5"/>
    </row>
    <row r="477">
      <c r="A477" s="3"/>
      <c r="B477" s="5"/>
      <c r="BJ477" s="8"/>
      <c r="CQ477" s="10"/>
      <c r="CR477" s="12"/>
      <c r="CS477" s="12"/>
      <c r="CU477" s="14"/>
      <c r="DP477" s="12"/>
      <c r="DQ477" s="5"/>
    </row>
    <row r="478">
      <c r="A478" s="3"/>
      <c r="B478" s="5"/>
      <c r="BJ478" s="8"/>
      <c r="CQ478" s="10"/>
      <c r="CR478" s="12"/>
      <c r="CS478" s="12"/>
      <c r="CU478" s="14"/>
      <c r="DP478" s="12"/>
      <c r="DQ478" s="5"/>
    </row>
    <row r="479">
      <c r="A479" s="3"/>
      <c r="B479" s="5"/>
      <c r="BJ479" s="8"/>
      <c r="CQ479" s="10"/>
      <c r="CR479" s="12"/>
      <c r="CS479" s="12"/>
      <c r="CU479" s="14"/>
      <c r="DP479" s="12"/>
      <c r="DQ479" s="5"/>
    </row>
    <row r="480">
      <c r="A480" s="3"/>
      <c r="B480" s="5"/>
      <c r="BJ480" s="8"/>
      <c r="CQ480" s="10"/>
      <c r="CR480" s="12"/>
      <c r="CS480" s="12"/>
      <c r="CU480" s="14"/>
      <c r="DP480" s="12"/>
      <c r="DQ480" s="5"/>
    </row>
    <row r="481">
      <c r="A481" s="3"/>
      <c r="B481" s="5"/>
      <c r="BJ481" s="8"/>
      <c r="CQ481" s="10"/>
      <c r="CR481" s="12"/>
      <c r="CS481" s="12"/>
      <c r="CU481" s="14"/>
      <c r="DP481" s="12"/>
      <c r="DQ481" s="5"/>
    </row>
    <row r="482">
      <c r="A482" s="3"/>
      <c r="B482" s="5"/>
      <c r="BJ482" s="8"/>
      <c r="CQ482" s="10"/>
      <c r="CR482" s="12"/>
      <c r="CS482" s="12"/>
      <c r="CU482" s="14"/>
      <c r="DP482" s="12"/>
      <c r="DQ482" s="5"/>
    </row>
    <row r="483">
      <c r="A483" s="3"/>
      <c r="B483" s="5"/>
      <c r="BJ483" s="8"/>
      <c r="CQ483" s="10"/>
      <c r="CR483" s="12"/>
      <c r="CS483" s="12"/>
      <c r="CU483" s="14"/>
      <c r="DP483" s="12"/>
      <c r="DQ483" s="5"/>
    </row>
    <row r="484">
      <c r="A484" s="3"/>
      <c r="B484" s="5"/>
      <c r="BJ484" s="8"/>
      <c r="CQ484" s="10"/>
      <c r="CR484" s="12"/>
      <c r="CS484" s="12"/>
      <c r="CU484" s="14"/>
      <c r="DP484" s="12"/>
      <c r="DQ484" s="5"/>
    </row>
    <row r="485">
      <c r="A485" s="3"/>
      <c r="B485" s="5"/>
      <c r="BJ485" s="8"/>
      <c r="CQ485" s="10"/>
      <c r="CR485" s="12"/>
      <c r="CS485" s="12"/>
      <c r="CU485" s="14"/>
      <c r="DP485" s="12"/>
      <c r="DQ485" s="5"/>
    </row>
    <row r="486">
      <c r="A486" s="3"/>
      <c r="B486" s="5"/>
      <c r="BJ486" s="8"/>
      <c r="CQ486" s="10"/>
      <c r="CR486" s="12"/>
      <c r="CS486" s="12"/>
      <c r="CU486" s="14"/>
      <c r="DP486" s="12"/>
      <c r="DQ486" s="5"/>
    </row>
    <row r="487">
      <c r="A487" s="3"/>
      <c r="B487" s="5"/>
      <c r="BJ487" s="8"/>
      <c r="CQ487" s="10"/>
      <c r="CR487" s="12"/>
      <c r="CS487" s="12"/>
      <c r="CU487" s="14"/>
      <c r="DP487" s="12"/>
      <c r="DQ487" s="5"/>
    </row>
    <row r="488">
      <c r="A488" s="3"/>
      <c r="B488" s="5"/>
      <c r="BJ488" s="8"/>
      <c r="CQ488" s="10"/>
      <c r="CR488" s="12"/>
      <c r="CS488" s="12"/>
      <c r="CU488" s="14"/>
      <c r="DP488" s="12"/>
      <c r="DQ488" s="5"/>
    </row>
    <row r="489">
      <c r="A489" s="3"/>
      <c r="B489" s="5"/>
      <c r="BJ489" s="8"/>
      <c r="CQ489" s="10"/>
      <c r="CR489" s="12"/>
      <c r="CS489" s="12"/>
      <c r="CU489" s="14"/>
      <c r="DP489" s="12"/>
      <c r="DQ489" s="5"/>
    </row>
    <row r="490">
      <c r="A490" s="3"/>
      <c r="B490" s="5"/>
      <c r="BJ490" s="8"/>
      <c r="CQ490" s="10"/>
      <c r="CR490" s="12"/>
      <c r="CS490" s="12"/>
      <c r="CU490" s="14"/>
      <c r="DP490" s="12"/>
      <c r="DQ490" s="5"/>
    </row>
    <row r="491">
      <c r="A491" s="3"/>
      <c r="B491" s="5"/>
      <c r="BJ491" s="8"/>
      <c r="CQ491" s="10"/>
      <c r="CR491" s="12"/>
      <c r="CS491" s="12"/>
      <c r="CU491" s="14"/>
      <c r="DP491" s="12"/>
      <c r="DQ491" s="5"/>
    </row>
    <row r="492">
      <c r="A492" s="3"/>
      <c r="B492" s="5"/>
      <c r="BJ492" s="8"/>
      <c r="CQ492" s="10"/>
      <c r="CR492" s="12"/>
      <c r="CS492" s="12"/>
      <c r="CU492" s="14"/>
      <c r="DP492" s="12"/>
      <c r="DQ492" s="5"/>
    </row>
    <row r="493">
      <c r="A493" s="3"/>
      <c r="B493" s="5"/>
      <c r="BJ493" s="8"/>
      <c r="CQ493" s="10"/>
      <c r="CR493" s="12"/>
      <c r="CS493" s="12"/>
      <c r="CU493" s="14"/>
      <c r="DP493" s="12"/>
      <c r="DQ493" s="5"/>
    </row>
    <row r="494">
      <c r="A494" s="3"/>
      <c r="B494" s="5"/>
      <c r="BJ494" s="8"/>
      <c r="CQ494" s="10"/>
      <c r="CR494" s="12"/>
      <c r="CS494" s="12"/>
      <c r="CU494" s="14"/>
      <c r="DP494" s="12"/>
      <c r="DQ494" s="5"/>
    </row>
    <row r="495">
      <c r="A495" s="3"/>
      <c r="B495" s="5"/>
      <c r="BJ495" s="8"/>
      <c r="CQ495" s="10"/>
      <c r="CR495" s="12"/>
      <c r="CS495" s="12"/>
      <c r="CU495" s="14"/>
      <c r="DP495" s="12"/>
      <c r="DQ495" s="5"/>
    </row>
    <row r="496">
      <c r="A496" s="3"/>
      <c r="B496" s="5"/>
      <c r="BJ496" s="8"/>
      <c r="CQ496" s="10"/>
      <c r="CR496" s="12"/>
      <c r="CS496" s="12"/>
      <c r="CU496" s="14"/>
      <c r="DP496" s="12"/>
      <c r="DQ496" s="5"/>
    </row>
    <row r="497">
      <c r="A497" s="3"/>
      <c r="B497" s="5"/>
      <c r="BJ497" s="8"/>
      <c r="CQ497" s="10"/>
      <c r="CR497" s="12"/>
      <c r="CS497" s="12"/>
      <c r="CU497" s="14"/>
      <c r="DP497" s="12"/>
      <c r="DQ497" s="5"/>
    </row>
    <row r="498">
      <c r="A498" s="3"/>
      <c r="B498" s="5"/>
      <c r="BJ498" s="8"/>
      <c r="CQ498" s="10"/>
      <c r="CR498" s="12"/>
      <c r="CS498" s="12"/>
      <c r="CU498" s="14"/>
      <c r="DP498" s="12"/>
      <c r="DQ498" s="5"/>
    </row>
    <row r="499">
      <c r="A499" s="3"/>
      <c r="B499" s="5"/>
      <c r="BJ499" s="8"/>
      <c r="CQ499" s="10"/>
      <c r="CR499" s="12"/>
      <c r="CS499" s="12"/>
      <c r="CU499" s="14"/>
      <c r="DP499" s="12"/>
      <c r="DQ499" s="5"/>
    </row>
    <row r="500">
      <c r="A500" s="3"/>
      <c r="B500" s="5"/>
      <c r="BJ500" s="8"/>
      <c r="CQ500" s="10"/>
      <c r="CR500" s="12"/>
      <c r="CS500" s="12"/>
      <c r="CU500" s="14"/>
      <c r="DP500" s="12"/>
      <c r="DQ500" s="5"/>
    </row>
    <row r="501">
      <c r="A501" s="3"/>
      <c r="B501" s="5"/>
      <c r="BJ501" s="8"/>
      <c r="CQ501" s="10"/>
      <c r="CR501" s="12"/>
      <c r="CS501" s="12"/>
      <c r="CU501" s="14"/>
      <c r="DP501" s="12"/>
      <c r="DQ501" s="5"/>
    </row>
    <row r="502">
      <c r="A502" s="3"/>
      <c r="B502" s="5"/>
      <c r="BJ502" s="8"/>
      <c r="CQ502" s="10"/>
      <c r="CR502" s="12"/>
      <c r="CS502" s="12"/>
      <c r="CU502" s="14"/>
      <c r="DP502" s="12"/>
      <c r="DQ502" s="5"/>
    </row>
    <row r="503">
      <c r="A503" s="3"/>
      <c r="B503" s="5"/>
      <c r="BJ503" s="8"/>
      <c r="CQ503" s="10"/>
      <c r="CR503" s="12"/>
      <c r="CS503" s="12"/>
      <c r="CU503" s="14"/>
      <c r="DP503" s="12"/>
      <c r="DQ503" s="5"/>
    </row>
    <row r="504">
      <c r="A504" s="3"/>
      <c r="B504" s="5"/>
      <c r="BJ504" s="8"/>
      <c r="CQ504" s="10"/>
      <c r="CR504" s="12"/>
      <c r="CS504" s="12"/>
      <c r="CU504" s="14"/>
      <c r="DP504" s="12"/>
      <c r="DQ504" s="5"/>
    </row>
    <row r="505">
      <c r="A505" s="3"/>
      <c r="B505" s="5"/>
      <c r="BJ505" s="8"/>
      <c r="CQ505" s="10"/>
      <c r="CR505" s="12"/>
      <c r="CS505" s="12"/>
      <c r="CU505" s="14"/>
      <c r="DP505" s="12"/>
      <c r="DQ505" s="5"/>
    </row>
    <row r="506">
      <c r="A506" s="3"/>
      <c r="B506" s="5"/>
      <c r="BJ506" s="8"/>
      <c r="CQ506" s="10"/>
      <c r="CR506" s="12"/>
      <c r="CS506" s="12"/>
      <c r="CU506" s="14"/>
      <c r="DP506" s="12"/>
      <c r="DQ506" s="5"/>
    </row>
    <row r="507">
      <c r="A507" s="3"/>
      <c r="B507" s="5"/>
      <c r="BJ507" s="8"/>
      <c r="CQ507" s="10"/>
      <c r="CR507" s="12"/>
      <c r="CS507" s="12"/>
      <c r="CU507" s="14"/>
      <c r="DP507" s="12"/>
      <c r="DQ507" s="5"/>
    </row>
    <row r="508">
      <c r="A508" s="3"/>
      <c r="B508" s="5"/>
      <c r="BJ508" s="8"/>
      <c r="CQ508" s="10"/>
      <c r="CR508" s="12"/>
      <c r="CS508" s="12"/>
      <c r="CU508" s="14"/>
      <c r="DP508" s="12"/>
      <c r="DQ508" s="5"/>
    </row>
    <row r="509">
      <c r="A509" s="3"/>
      <c r="B509" s="5"/>
      <c r="BJ509" s="8"/>
      <c r="CQ509" s="10"/>
      <c r="CR509" s="12"/>
      <c r="CS509" s="12"/>
      <c r="CU509" s="14"/>
      <c r="DP509" s="12"/>
      <c r="DQ509" s="5"/>
    </row>
    <row r="510">
      <c r="A510" s="3"/>
      <c r="B510" s="5"/>
      <c r="BJ510" s="8"/>
      <c r="CQ510" s="10"/>
      <c r="CR510" s="12"/>
      <c r="CS510" s="12"/>
      <c r="CU510" s="14"/>
      <c r="DP510" s="12"/>
      <c r="DQ510" s="5"/>
    </row>
    <row r="511">
      <c r="A511" s="3"/>
      <c r="B511" s="5"/>
      <c r="BJ511" s="8"/>
      <c r="CQ511" s="10"/>
      <c r="CR511" s="12"/>
      <c r="CS511" s="12"/>
      <c r="CU511" s="14"/>
      <c r="DP511" s="12"/>
      <c r="DQ511" s="5"/>
    </row>
    <row r="512">
      <c r="A512" s="3"/>
      <c r="B512" s="5"/>
      <c r="BJ512" s="8"/>
      <c r="CQ512" s="10"/>
      <c r="CR512" s="12"/>
      <c r="CS512" s="12"/>
      <c r="CU512" s="14"/>
      <c r="DP512" s="12"/>
      <c r="DQ512" s="5"/>
    </row>
    <row r="513">
      <c r="A513" s="3"/>
      <c r="B513" s="5"/>
      <c r="BJ513" s="8"/>
      <c r="CQ513" s="10"/>
      <c r="CR513" s="12"/>
      <c r="CS513" s="12"/>
      <c r="CU513" s="14"/>
      <c r="DP513" s="12"/>
      <c r="DQ513" s="5"/>
    </row>
    <row r="514">
      <c r="A514" s="3"/>
      <c r="B514" s="5"/>
      <c r="BJ514" s="8"/>
      <c r="CQ514" s="10"/>
      <c r="CR514" s="12"/>
      <c r="CS514" s="12"/>
      <c r="CU514" s="14"/>
      <c r="DP514" s="12"/>
      <c r="DQ514" s="5"/>
    </row>
    <row r="515">
      <c r="A515" s="3"/>
      <c r="B515" s="5"/>
      <c r="BJ515" s="8"/>
      <c r="CQ515" s="10"/>
      <c r="CR515" s="12"/>
      <c r="CS515" s="12"/>
      <c r="CU515" s="14"/>
      <c r="DP515" s="12"/>
      <c r="DQ515" s="5"/>
    </row>
    <row r="516">
      <c r="A516" s="3"/>
      <c r="B516" s="5"/>
      <c r="BJ516" s="8"/>
      <c r="CQ516" s="10"/>
      <c r="CR516" s="12"/>
      <c r="CS516" s="12"/>
      <c r="CU516" s="14"/>
      <c r="DP516" s="12"/>
      <c r="DQ516" s="5"/>
    </row>
    <row r="517">
      <c r="A517" s="3"/>
      <c r="B517" s="5"/>
      <c r="BJ517" s="8"/>
      <c r="CQ517" s="10"/>
      <c r="CR517" s="12"/>
      <c r="CS517" s="12"/>
      <c r="CU517" s="14"/>
      <c r="DP517" s="12"/>
      <c r="DQ517" s="5"/>
    </row>
    <row r="518">
      <c r="A518" s="3"/>
      <c r="B518" s="5"/>
      <c r="BJ518" s="8"/>
      <c r="CQ518" s="10"/>
      <c r="CR518" s="12"/>
      <c r="CS518" s="12"/>
      <c r="CU518" s="14"/>
      <c r="DP518" s="12"/>
      <c r="DQ518" s="5"/>
    </row>
    <row r="519">
      <c r="A519" s="3"/>
      <c r="B519" s="5"/>
      <c r="BJ519" s="8"/>
      <c r="CQ519" s="10"/>
      <c r="CR519" s="12"/>
      <c r="CS519" s="12"/>
      <c r="CU519" s="14"/>
      <c r="DP519" s="12"/>
      <c r="DQ519" s="5"/>
    </row>
    <row r="520">
      <c r="A520" s="3"/>
      <c r="B520" s="5"/>
      <c r="BJ520" s="8"/>
      <c r="CQ520" s="10"/>
      <c r="CR520" s="12"/>
      <c r="CS520" s="12"/>
      <c r="CU520" s="14"/>
      <c r="DP520" s="12"/>
      <c r="DQ520" s="5"/>
    </row>
    <row r="521">
      <c r="A521" s="3"/>
      <c r="B521" s="5"/>
      <c r="BJ521" s="8"/>
      <c r="CQ521" s="10"/>
      <c r="CR521" s="12"/>
      <c r="CS521" s="12"/>
      <c r="CU521" s="14"/>
      <c r="DP521" s="12"/>
      <c r="DQ521" s="5"/>
    </row>
    <row r="522">
      <c r="A522" s="3"/>
      <c r="B522" s="5"/>
      <c r="BJ522" s="8"/>
      <c r="CQ522" s="10"/>
      <c r="CR522" s="12"/>
      <c r="CS522" s="12"/>
      <c r="CU522" s="14"/>
      <c r="DP522" s="12"/>
      <c r="DQ522" s="5"/>
    </row>
    <row r="523">
      <c r="A523" s="3"/>
      <c r="B523" s="5"/>
      <c r="BJ523" s="8"/>
      <c r="CQ523" s="10"/>
      <c r="CR523" s="12"/>
      <c r="CS523" s="12"/>
      <c r="CU523" s="14"/>
      <c r="DP523" s="12"/>
      <c r="DQ523" s="5"/>
    </row>
    <row r="524">
      <c r="A524" s="3"/>
      <c r="B524" s="5"/>
      <c r="BJ524" s="8"/>
      <c r="CQ524" s="10"/>
      <c r="CR524" s="12"/>
      <c r="CS524" s="12"/>
      <c r="CU524" s="14"/>
      <c r="DP524" s="12"/>
      <c r="DQ524" s="5"/>
    </row>
    <row r="525">
      <c r="A525" s="3"/>
      <c r="B525" s="5"/>
      <c r="BJ525" s="8"/>
      <c r="CQ525" s="10"/>
      <c r="CR525" s="12"/>
      <c r="CS525" s="12"/>
      <c r="CU525" s="14"/>
      <c r="DP525" s="12"/>
      <c r="DQ525" s="5"/>
    </row>
    <row r="526">
      <c r="A526" s="3"/>
      <c r="B526" s="5"/>
      <c r="BJ526" s="8"/>
      <c r="CQ526" s="10"/>
      <c r="CR526" s="12"/>
      <c r="CS526" s="12"/>
      <c r="CU526" s="14"/>
      <c r="DP526" s="12"/>
      <c r="DQ526" s="5"/>
    </row>
    <row r="527">
      <c r="A527" s="3"/>
      <c r="B527" s="5"/>
      <c r="BJ527" s="8"/>
      <c r="CQ527" s="10"/>
      <c r="CR527" s="12"/>
      <c r="CS527" s="12"/>
      <c r="CU527" s="14"/>
      <c r="DP527" s="12"/>
      <c r="DQ527" s="5"/>
    </row>
    <row r="528">
      <c r="A528" s="3"/>
      <c r="B528" s="5"/>
      <c r="BJ528" s="8"/>
      <c r="CQ528" s="10"/>
      <c r="CR528" s="12"/>
      <c r="CS528" s="12"/>
      <c r="CU528" s="14"/>
      <c r="DP528" s="12"/>
      <c r="DQ528" s="5"/>
    </row>
    <row r="529">
      <c r="A529" s="3"/>
      <c r="B529" s="5"/>
      <c r="BJ529" s="8"/>
      <c r="CQ529" s="10"/>
      <c r="CR529" s="12"/>
      <c r="CS529" s="12"/>
      <c r="CU529" s="14"/>
      <c r="DP529" s="12"/>
      <c r="DQ529" s="5"/>
    </row>
    <row r="530">
      <c r="A530" s="3"/>
      <c r="B530" s="5"/>
      <c r="BJ530" s="8"/>
      <c r="CQ530" s="10"/>
      <c r="CR530" s="12"/>
      <c r="CS530" s="12"/>
      <c r="CU530" s="14"/>
      <c r="DP530" s="12"/>
      <c r="DQ530" s="5"/>
    </row>
    <row r="531">
      <c r="A531" s="3"/>
      <c r="B531" s="5"/>
      <c r="BJ531" s="8"/>
      <c r="CQ531" s="10"/>
      <c r="CR531" s="12"/>
      <c r="CS531" s="12"/>
      <c r="CU531" s="14"/>
      <c r="DP531" s="12"/>
      <c r="DQ531" s="5"/>
    </row>
    <row r="532">
      <c r="A532" s="3"/>
      <c r="B532" s="5"/>
      <c r="BJ532" s="8"/>
      <c r="CQ532" s="10"/>
      <c r="CR532" s="12"/>
      <c r="CS532" s="12"/>
      <c r="CU532" s="14"/>
      <c r="DP532" s="12"/>
      <c r="DQ532" s="5"/>
    </row>
    <row r="533">
      <c r="A533" s="3"/>
      <c r="B533" s="5"/>
      <c r="BJ533" s="8"/>
      <c r="CQ533" s="10"/>
      <c r="CR533" s="12"/>
      <c r="CS533" s="12"/>
      <c r="CU533" s="14"/>
      <c r="DP533" s="12"/>
      <c r="DQ533" s="5"/>
    </row>
    <row r="534">
      <c r="A534" s="3"/>
      <c r="B534" s="5"/>
      <c r="BJ534" s="8"/>
      <c r="CQ534" s="10"/>
      <c r="CR534" s="12"/>
      <c r="CS534" s="12"/>
      <c r="CU534" s="14"/>
      <c r="DP534" s="12"/>
      <c r="DQ534" s="5"/>
    </row>
    <row r="535">
      <c r="A535" s="3"/>
      <c r="B535" s="5"/>
      <c r="BJ535" s="8"/>
      <c r="CQ535" s="10"/>
      <c r="CR535" s="12"/>
      <c r="CS535" s="12"/>
      <c r="CU535" s="14"/>
      <c r="DP535" s="12"/>
      <c r="DQ535" s="5"/>
    </row>
    <row r="536">
      <c r="A536" s="3"/>
      <c r="B536" s="5"/>
      <c r="BJ536" s="8"/>
      <c r="CQ536" s="10"/>
      <c r="CR536" s="12"/>
      <c r="CS536" s="12"/>
      <c r="CU536" s="14"/>
      <c r="DP536" s="12"/>
      <c r="DQ536" s="5"/>
    </row>
    <row r="537">
      <c r="A537" s="3"/>
      <c r="B537" s="5"/>
      <c r="BJ537" s="8"/>
      <c r="CQ537" s="10"/>
      <c r="CR537" s="12"/>
      <c r="CS537" s="12"/>
      <c r="CU537" s="14"/>
      <c r="DP537" s="12"/>
      <c r="DQ537" s="5"/>
    </row>
    <row r="538">
      <c r="A538" s="3"/>
      <c r="B538" s="5"/>
      <c r="BJ538" s="8"/>
      <c r="CQ538" s="10"/>
      <c r="CR538" s="12"/>
      <c r="CS538" s="12"/>
      <c r="CU538" s="14"/>
      <c r="DP538" s="12"/>
      <c r="DQ538" s="5"/>
    </row>
    <row r="539">
      <c r="A539" s="3"/>
      <c r="B539" s="5"/>
      <c r="BJ539" s="8"/>
      <c r="CQ539" s="10"/>
      <c r="CR539" s="12"/>
      <c r="CS539" s="12"/>
      <c r="CU539" s="14"/>
      <c r="DP539" s="12"/>
      <c r="DQ539" s="5"/>
    </row>
    <row r="540">
      <c r="A540" s="3"/>
      <c r="B540" s="5"/>
      <c r="BJ540" s="8"/>
      <c r="CQ540" s="10"/>
      <c r="CR540" s="12"/>
      <c r="CS540" s="12"/>
      <c r="CU540" s="14"/>
      <c r="DP540" s="12"/>
      <c r="DQ540" s="5"/>
    </row>
    <row r="541">
      <c r="A541" s="3"/>
      <c r="B541" s="5"/>
      <c r="BJ541" s="8"/>
      <c r="CQ541" s="10"/>
      <c r="CR541" s="12"/>
      <c r="CS541" s="12"/>
      <c r="CU541" s="14"/>
      <c r="DP541" s="12"/>
      <c r="DQ541" s="5"/>
    </row>
    <row r="542">
      <c r="A542" s="3"/>
      <c r="B542" s="5"/>
      <c r="BJ542" s="8"/>
      <c r="CQ542" s="10"/>
      <c r="CR542" s="12"/>
      <c r="CS542" s="12"/>
      <c r="CU542" s="14"/>
      <c r="DP542" s="12"/>
      <c r="DQ542" s="5"/>
    </row>
    <row r="543">
      <c r="A543" s="3"/>
      <c r="B543" s="5"/>
      <c r="BJ543" s="8"/>
      <c r="CQ543" s="10"/>
      <c r="CR543" s="12"/>
      <c r="CS543" s="12"/>
      <c r="CU543" s="14"/>
      <c r="DP543" s="12"/>
      <c r="DQ543" s="5"/>
    </row>
    <row r="544">
      <c r="A544" s="3"/>
      <c r="B544" s="5"/>
      <c r="BJ544" s="8"/>
      <c r="CQ544" s="10"/>
      <c r="CR544" s="12"/>
      <c r="CS544" s="12"/>
      <c r="CU544" s="14"/>
      <c r="DP544" s="12"/>
      <c r="DQ544" s="5"/>
    </row>
    <row r="545">
      <c r="A545" s="3"/>
      <c r="B545" s="5"/>
      <c r="BJ545" s="8"/>
      <c r="CQ545" s="10"/>
      <c r="CR545" s="12"/>
      <c r="CS545" s="12"/>
      <c r="CU545" s="14"/>
      <c r="DP545" s="12"/>
      <c r="DQ545" s="5"/>
    </row>
    <row r="546">
      <c r="A546" s="3"/>
      <c r="B546" s="5"/>
      <c r="BJ546" s="8"/>
      <c r="CQ546" s="10"/>
      <c r="CR546" s="12"/>
      <c r="CS546" s="12"/>
      <c r="CU546" s="14"/>
      <c r="DP546" s="12"/>
      <c r="DQ546" s="5"/>
    </row>
    <row r="547">
      <c r="A547" s="3"/>
      <c r="B547" s="5"/>
      <c r="BJ547" s="8"/>
      <c r="CQ547" s="10"/>
      <c r="CR547" s="12"/>
      <c r="CS547" s="12"/>
      <c r="CU547" s="14"/>
      <c r="DP547" s="12"/>
      <c r="DQ547" s="5"/>
    </row>
    <row r="548">
      <c r="A548" s="3"/>
      <c r="B548" s="5"/>
      <c r="BJ548" s="8"/>
      <c r="CQ548" s="10"/>
      <c r="CR548" s="12"/>
      <c r="CS548" s="12"/>
      <c r="CU548" s="14"/>
      <c r="DP548" s="12"/>
      <c r="DQ548" s="5"/>
    </row>
    <row r="549">
      <c r="A549" s="3"/>
      <c r="B549" s="5"/>
      <c r="BJ549" s="8"/>
      <c r="CQ549" s="10"/>
      <c r="CR549" s="12"/>
      <c r="CS549" s="12"/>
      <c r="CU549" s="14"/>
      <c r="DP549" s="12"/>
      <c r="DQ549" s="5"/>
    </row>
    <row r="550">
      <c r="A550" s="3"/>
      <c r="B550" s="5"/>
      <c r="BJ550" s="8"/>
      <c r="CQ550" s="10"/>
      <c r="CR550" s="12"/>
      <c r="CS550" s="12"/>
      <c r="CU550" s="14"/>
      <c r="DP550" s="12"/>
      <c r="DQ550" s="5"/>
    </row>
    <row r="551">
      <c r="A551" s="3"/>
      <c r="B551" s="5"/>
      <c r="BJ551" s="8"/>
      <c r="CQ551" s="10"/>
      <c r="CR551" s="12"/>
      <c r="CS551" s="12"/>
      <c r="CU551" s="14"/>
      <c r="DP551" s="12"/>
      <c r="DQ551" s="5"/>
    </row>
    <row r="552">
      <c r="A552" s="3"/>
      <c r="B552" s="5"/>
      <c r="BJ552" s="8"/>
      <c r="CQ552" s="10"/>
      <c r="CR552" s="12"/>
      <c r="CS552" s="12"/>
      <c r="CU552" s="14"/>
      <c r="DP552" s="12"/>
      <c r="DQ552" s="5"/>
    </row>
    <row r="553">
      <c r="A553" s="3"/>
      <c r="B553" s="5"/>
      <c r="BJ553" s="8"/>
      <c r="CQ553" s="10"/>
      <c r="CR553" s="12"/>
      <c r="CS553" s="12"/>
      <c r="CU553" s="14"/>
      <c r="DP553" s="12"/>
      <c r="DQ553" s="5"/>
    </row>
    <row r="554">
      <c r="A554" s="3"/>
      <c r="B554" s="5"/>
      <c r="BJ554" s="8"/>
      <c r="CQ554" s="10"/>
      <c r="CR554" s="12"/>
      <c r="CS554" s="12"/>
      <c r="CU554" s="14"/>
      <c r="DP554" s="12"/>
      <c r="DQ554" s="5"/>
    </row>
    <row r="555">
      <c r="A555" s="3"/>
      <c r="B555" s="5"/>
      <c r="BJ555" s="8"/>
      <c r="CQ555" s="10"/>
      <c r="CR555" s="12"/>
      <c r="CS555" s="12"/>
      <c r="CU555" s="14"/>
      <c r="DP555" s="12"/>
      <c r="DQ555" s="5"/>
    </row>
    <row r="556">
      <c r="A556" s="3"/>
      <c r="B556" s="5"/>
      <c r="BJ556" s="8"/>
      <c r="CQ556" s="10"/>
      <c r="CR556" s="12"/>
      <c r="CS556" s="12"/>
      <c r="CU556" s="14"/>
      <c r="DP556" s="12"/>
      <c r="DQ556" s="5"/>
    </row>
    <row r="557">
      <c r="A557" s="3"/>
      <c r="B557" s="5"/>
      <c r="BJ557" s="8"/>
      <c r="CQ557" s="10"/>
      <c r="CR557" s="12"/>
      <c r="CS557" s="12"/>
      <c r="CU557" s="14"/>
      <c r="DP557" s="12"/>
      <c r="DQ557" s="5"/>
    </row>
    <row r="558">
      <c r="A558" s="3"/>
      <c r="B558" s="5"/>
      <c r="BJ558" s="8"/>
      <c r="CQ558" s="10"/>
      <c r="CR558" s="12"/>
      <c r="CS558" s="12"/>
      <c r="CU558" s="14"/>
      <c r="DP558" s="12"/>
      <c r="DQ558" s="5"/>
    </row>
    <row r="559">
      <c r="A559" s="3"/>
      <c r="B559" s="5"/>
      <c r="BJ559" s="8"/>
      <c r="CQ559" s="10"/>
      <c r="CR559" s="12"/>
      <c r="CS559" s="12"/>
      <c r="CU559" s="14"/>
      <c r="DP559" s="12"/>
      <c r="DQ559" s="5"/>
    </row>
    <row r="560">
      <c r="A560" s="3"/>
      <c r="B560" s="5"/>
      <c r="BJ560" s="8"/>
      <c r="CQ560" s="10"/>
      <c r="CR560" s="12"/>
      <c r="CS560" s="12"/>
      <c r="CU560" s="14"/>
      <c r="DP560" s="12"/>
      <c r="DQ560" s="5"/>
    </row>
    <row r="561">
      <c r="A561" s="3"/>
      <c r="B561" s="5"/>
      <c r="BJ561" s="8"/>
      <c r="CQ561" s="10"/>
      <c r="CR561" s="12"/>
      <c r="CS561" s="12"/>
      <c r="CU561" s="14"/>
      <c r="DP561" s="12"/>
      <c r="DQ561" s="5"/>
    </row>
    <row r="562">
      <c r="A562" s="3"/>
      <c r="B562" s="5"/>
      <c r="BJ562" s="8"/>
      <c r="CQ562" s="10"/>
      <c r="CR562" s="12"/>
      <c r="CS562" s="12"/>
      <c r="CU562" s="14"/>
      <c r="DP562" s="12"/>
      <c r="DQ562" s="5"/>
    </row>
    <row r="563">
      <c r="A563" s="3"/>
      <c r="B563" s="5"/>
      <c r="BJ563" s="8"/>
      <c r="CQ563" s="10"/>
      <c r="CR563" s="12"/>
      <c r="CS563" s="12"/>
      <c r="CU563" s="14"/>
      <c r="DP563" s="12"/>
      <c r="DQ563" s="5"/>
    </row>
    <row r="564">
      <c r="A564" s="3"/>
      <c r="B564" s="5"/>
      <c r="BJ564" s="8"/>
      <c r="CQ564" s="10"/>
      <c r="CR564" s="12"/>
      <c r="CS564" s="12"/>
      <c r="CU564" s="14"/>
      <c r="DP564" s="12"/>
      <c r="DQ564" s="5"/>
    </row>
    <row r="565">
      <c r="A565" s="3"/>
      <c r="B565" s="5"/>
      <c r="BJ565" s="8"/>
      <c r="CQ565" s="10"/>
      <c r="CR565" s="12"/>
      <c r="CS565" s="12"/>
      <c r="CU565" s="14"/>
      <c r="DP565" s="12"/>
      <c r="DQ565" s="5"/>
    </row>
    <row r="566">
      <c r="A566" s="3"/>
      <c r="B566" s="5"/>
      <c r="BJ566" s="8"/>
      <c r="CQ566" s="10"/>
      <c r="CR566" s="12"/>
      <c r="CS566" s="12"/>
      <c r="CU566" s="14"/>
      <c r="DP566" s="12"/>
      <c r="DQ566" s="5"/>
    </row>
    <row r="567">
      <c r="A567" s="3"/>
      <c r="B567" s="5"/>
      <c r="BJ567" s="8"/>
      <c r="CQ567" s="10"/>
      <c r="CR567" s="12"/>
      <c r="CS567" s="12"/>
      <c r="CU567" s="14"/>
      <c r="DP567" s="12"/>
      <c r="DQ567" s="5"/>
    </row>
    <row r="568">
      <c r="A568" s="3"/>
      <c r="B568" s="5"/>
      <c r="BJ568" s="8"/>
      <c r="CQ568" s="10"/>
      <c r="CR568" s="12"/>
      <c r="CS568" s="12"/>
      <c r="CU568" s="14"/>
      <c r="DP568" s="12"/>
      <c r="DQ568" s="5"/>
    </row>
    <row r="569">
      <c r="A569" s="3"/>
      <c r="B569" s="5"/>
      <c r="BJ569" s="8"/>
      <c r="CQ569" s="10"/>
      <c r="CR569" s="12"/>
      <c r="CS569" s="12"/>
      <c r="CU569" s="14"/>
      <c r="DP569" s="12"/>
      <c r="DQ569" s="5"/>
    </row>
    <row r="570">
      <c r="A570" s="3"/>
      <c r="B570" s="5"/>
      <c r="BJ570" s="8"/>
      <c r="CQ570" s="10"/>
      <c r="CR570" s="12"/>
      <c r="CS570" s="12"/>
      <c r="CU570" s="14"/>
      <c r="DP570" s="12"/>
      <c r="DQ570" s="5"/>
    </row>
    <row r="571">
      <c r="A571" s="3"/>
      <c r="B571" s="5"/>
      <c r="BJ571" s="8"/>
      <c r="CQ571" s="10"/>
      <c r="CR571" s="12"/>
      <c r="CS571" s="12"/>
      <c r="CU571" s="14"/>
      <c r="DP571" s="12"/>
      <c r="DQ571" s="5"/>
    </row>
    <row r="572">
      <c r="A572" s="3"/>
      <c r="B572" s="5"/>
      <c r="BJ572" s="8"/>
      <c r="CQ572" s="10"/>
      <c r="CR572" s="12"/>
      <c r="CS572" s="12"/>
      <c r="CU572" s="14"/>
      <c r="DP572" s="12"/>
      <c r="DQ572" s="5"/>
    </row>
    <row r="573">
      <c r="A573" s="3"/>
      <c r="B573" s="5"/>
      <c r="BJ573" s="8"/>
      <c r="CQ573" s="10"/>
      <c r="CR573" s="12"/>
      <c r="CS573" s="12"/>
      <c r="CU573" s="14"/>
      <c r="DP573" s="12"/>
      <c r="DQ573" s="5"/>
    </row>
    <row r="574">
      <c r="A574" s="3"/>
      <c r="B574" s="5"/>
      <c r="BJ574" s="8"/>
      <c r="CQ574" s="10"/>
      <c r="CR574" s="12"/>
      <c r="CS574" s="12"/>
      <c r="CU574" s="14"/>
      <c r="DP574" s="12"/>
      <c r="DQ574" s="5"/>
    </row>
    <row r="575">
      <c r="A575" s="3"/>
      <c r="B575" s="5"/>
      <c r="BJ575" s="8"/>
      <c r="CQ575" s="10"/>
      <c r="CR575" s="12"/>
      <c r="CS575" s="12"/>
      <c r="CU575" s="14"/>
      <c r="DP575" s="12"/>
      <c r="DQ575" s="5"/>
    </row>
    <row r="576">
      <c r="A576" s="3"/>
      <c r="B576" s="5"/>
      <c r="BJ576" s="8"/>
      <c r="CQ576" s="10"/>
      <c r="CR576" s="12"/>
      <c r="CS576" s="12"/>
      <c r="CU576" s="14"/>
      <c r="DP576" s="12"/>
      <c r="DQ576" s="5"/>
    </row>
    <row r="577">
      <c r="A577" s="3"/>
      <c r="B577" s="5"/>
      <c r="BJ577" s="8"/>
      <c r="CQ577" s="10"/>
      <c r="CR577" s="12"/>
      <c r="CS577" s="12"/>
      <c r="CU577" s="14"/>
      <c r="DP577" s="12"/>
      <c r="DQ577" s="5"/>
    </row>
    <row r="578">
      <c r="A578" s="3"/>
      <c r="B578" s="5"/>
      <c r="BJ578" s="8"/>
      <c r="CQ578" s="10"/>
      <c r="CR578" s="12"/>
      <c r="CS578" s="12"/>
      <c r="CU578" s="14"/>
      <c r="DP578" s="12"/>
      <c r="DQ578" s="5"/>
    </row>
    <row r="579">
      <c r="A579" s="3"/>
      <c r="B579" s="5"/>
      <c r="BJ579" s="8"/>
      <c r="CQ579" s="10"/>
      <c r="CR579" s="12"/>
      <c r="CS579" s="12"/>
      <c r="CU579" s="14"/>
      <c r="DP579" s="12"/>
      <c r="DQ579" s="5"/>
    </row>
    <row r="580">
      <c r="A580" s="3"/>
      <c r="B580" s="5"/>
      <c r="BJ580" s="8"/>
      <c r="CQ580" s="10"/>
      <c r="CR580" s="12"/>
      <c r="CS580" s="12"/>
      <c r="CU580" s="14"/>
      <c r="DP580" s="12"/>
      <c r="DQ580" s="5"/>
    </row>
    <row r="581">
      <c r="A581" s="3"/>
      <c r="B581" s="5"/>
      <c r="BJ581" s="8"/>
      <c r="CQ581" s="10"/>
      <c r="CR581" s="12"/>
      <c r="CS581" s="12"/>
      <c r="CU581" s="14"/>
      <c r="DP581" s="12"/>
      <c r="DQ581" s="5"/>
    </row>
    <row r="582">
      <c r="A582" s="3"/>
      <c r="B582" s="5"/>
      <c r="BJ582" s="8"/>
      <c r="CQ582" s="10"/>
      <c r="CR582" s="12"/>
      <c r="CS582" s="12"/>
      <c r="CU582" s="14"/>
      <c r="DP582" s="12"/>
      <c r="DQ582" s="5"/>
    </row>
    <row r="583">
      <c r="A583" s="3"/>
      <c r="B583" s="5"/>
      <c r="BJ583" s="8"/>
      <c r="CQ583" s="10"/>
      <c r="CR583" s="12"/>
      <c r="CS583" s="12"/>
      <c r="CU583" s="14"/>
      <c r="DP583" s="12"/>
      <c r="DQ583" s="5"/>
    </row>
    <row r="584">
      <c r="A584" s="3"/>
      <c r="B584" s="5"/>
      <c r="BJ584" s="8"/>
      <c r="CQ584" s="10"/>
      <c r="CR584" s="12"/>
      <c r="CS584" s="12"/>
      <c r="CU584" s="14"/>
      <c r="DP584" s="12"/>
      <c r="DQ584" s="5"/>
    </row>
    <row r="585">
      <c r="A585" s="3"/>
      <c r="B585" s="5"/>
      <c r="BJ585" s="8"/>
      <c r="CQ585" s="10"/>
      <c r="CR585" s="12"/>
      <c r="CS585" s="12"/>
      <c r="CU585" s="14"/>
      <c r="DP585" s="12"/>
      <c r="DQ585" s="5"/>
    </row>
    <row r="586">
      <c r="A586" s="3"/>
      <c r="B586" s="5"/>
      <c r="BJ586" s="8"/>
      <c r="CQ586" s="10"/>
      <c r="CR586" s="12"/>
      <c r="CS586" s="12"/>
      <c r="CU586" s="14"/>
      <c r="DP586" s="12"/>
      <c r="DQ586" s="5"/>
    </row>
    <row r="587">
      <c r="A587" s="3"/>
      <c r="B587" s="5"/>
      <c r="BJ587" s="8"/>
      <c r="CQ587" s="10"/>
      <c r="CR587" s="12"/>
      <c r="CS587" s="12"/>
      <c r="CU587" s="14"/>
      <c r="DP587" s="12"/>
      <c r="DQ587" s="5"/>
    </row>
    <row r="588">
      <c r="A588" s="3"/>
      <c r="B588" s="5"/>
      <c r="BJ588" s="8"/>
      <c r="CQ588" s="10"/>
      <c r="CR588" s="12"/>
      <c r="CS588" s="12"/>
      <c r="CU588" s="14"/>
      <c r="DP588" s="12"/>
      <c r="DQ588" s="5"/>
    </row>
    <row r="589">
      <c r="A589" s="3"/>
      <c r="B589" s="5"/>
      <c r="BJ589" s="8"/>
      <c r="CQ589" s="10"/>
      <c r="CR589" s="12"/>
      <c r="CS589" s="12"/>
      <c r="CU589" s="14"/>
      <c r="DP589" s="12"/>
      <c r="DQ589" s="5"/>
    </row>
    <row r="590">
      <c r="A590" s="3"/>
      <c r="B590" s="5"/>
      <c r="BJ590" s="8"/>
      <c r="CQ590" s="10"/>
      <c r="CR590" s="12"/>
      <c r="CS590" s="12"/>
      <c r="CU590" s="14"/>
      <c r="DP590" s="12"/>
      <c r="DQ590" s="5"/>
    </row>
    <row r="591">
      <c r="A591" s="3"/>
      <c r="B591" s="5"/>
      <c r="BJ591" s="8"/>
      <c r="CQ591" s="10"/>
      <c r="CR591" s="12"/>
      <c r="CS591" s="12"/>
      <c r="CU591" s="14"/>
      <c r="DP591" s="12"/>
      <c r="DQ591" s="5"/>
    </row>
    <row r="592">
      <c r="A592" s="3"/>
      <c r="B592" s="5"/>
      <c r="BJ592" s="8"/>
      <c r="CQ592" s="10"/>
      <c r="CR592" s="12"/>
      <c r="CS592" s="12"/>
      <c r="CU592" s="14"/>
      <c r="DP592" s="12"/>
      <c r="DQ592" s="5"/>
    </row>
    <row r="593">
      <c r="A593" s="3"/>
      <c r="B593" s="5"/>
      <c r="BJ593" s="8"/>
      <c r="CQ593" s="10"/>
      <c r="CR593" s="12"/>
      <c r="CS593" s="12"/>
      <c r="CU593" s="14"/>
      <c r="DP593" s="12"/>
      <c r="DQ593" s="5"/>
    </row>
    <row r="594">
      <c r="A594" s="3"/>
      <c r="B594" s="5"/>
      <c r="BJ594" s="8"/>
      <c r="CQ594" s="10"/>
      <c r="CR594" s="12"/>
      <c r="CS594" s="12"/>
      <c r="CU594" s="14"/>
      <c r="DP594" s="12"/>
      <c r="DQ594" s="5"/>
    </row>
    <row r="595">
      <c r="A595" s="3"/>
      <c r="B595" s="5"/>
      <c r="BJ595" s="8"/>
      <c r="CQ595" s="10"/>
      <c r="CR595" s="12"/>
      <c r="CS595" s="12"/>
      <c r="CU595" s="14"/>
      <c r="DP595" s="12"/>
      <c r="DQ595" s="5"/>
    </row>
    <row r="596">
      <c r="A596" s="3"/>
      <c r="B596" s="5"/>
      <c r="BJ596" s="8"/>
      <c r="CQ596" s="10"/>
      <c r="CR596" s="12"/>
      <c r="CS596" s="12"/>
      <c r="CU596" s="14"/>
      <c r="DP596" s="12"/>
      <c r="DQ596" s="5"/>
    </row>
    <row r="597">
      <c r="A597" s="3"/>
      <c r="B597" s="5"/>
      <c r="BJ597" s="8"/>
      <c r="CQ597" s="10"/>
      <c r="CR597" s="12"/>
      <c r="CS597" s="12"/>
      <c r="CU597" s="14"/>
      <c r="DP597" s="12"/>
      <c r="DQ597" s="5"/>
    </row>
    <row r="598">
      <c r="A598" s="3"/>
      <c r="B598" s="5"/>
      <c r="BJ598" s="8"/>
      <c r="CQ598" s="10"/>
      <c r="CR598" s="12"/>
      <c r="CS598" s="12"/>
      <c r="CU598" s="14"/>
      <c r="DP598" s="12"/>
      <c r="DQ598" s="5"/>
    </row>
    <row r="599">
      <c r="A599" s="3"/>
      <c r="B599" s="5"/>
      <c r="BJ599" s="8"/>
      <c r="CQ599" s="10"/>
      <c r="CR599" s="12"/>
      <c r="CS599" s="12"/>
      <c r="CU599" s="14"/>
      <c r="DP599" s="12"/>
      <c r="DQ599" s="5"/>
    </row>
    <row r="600">
      <c r="A600" s="3"/>
      <c r="B600" s="5"/>
      <c r="BJ600" s="8"/>
      <c r="CQ600" s="10"/>
      <c r="CR600" s="12"/>
      <c r="CS600" s="12"/>
      <c r="CU600" s="14"/>
      <c r="DP600" s="12"/>
      <c r="DQ600" s="5"/>
    </row>
    <row r="601">
      <c r="A601" s="3"/>
      <c r="B601" s="5"/>
      <c r="BJ601" s="8"/>
      <c r="CQ601" s="10"/>
      <c r="CR601" s="12"/>
      <c r="CS601" s="12"/>
      <c r="CU601" s="14"/>
      <c r="DP601" s="12"/>
      <c r="DQ601" s="5"/>
    </row>
    <row r="602">
      <c r="A602" s="3"/>
      <c r="B602" s="5"/>
      <c r="BJ602" s="8"/>
      <c r="CQ602" s="10"/>
      <c r="CR602" s="12"/>
      <c r="CS602" s="12"/>
      <c r="CU602" s="14"/>
      <c r="DP602" s="12"/>
      <c r="DQ602" s="5"/>
    </row>
    <row r="603">
      <c r="A603" s="3"/>
      <c r="B603" s="5"/>
      <c r="BJ603" s="8"/>
      <c r="CQ603" s="10"/>
      <c r="CR603" s="12"/>
      <c r="CS603" s="12"/>
      <c r="CU603" s="14"/>
      <c r="DP603" s="12"/>
      <c r="DQ603" s="5"/>
    </row>
    <row r="604">
      <c r="A604" s="3"/>
      <c r="B604" s="5"/>
      <c r="BJ604" s="8"/>
      <c r="CQ604" s="10"/>
      <c r="CR604" s="12"/>
      <c r="CS604" s="12"/>
      <c r="CU604" s="14"/>
      <c r="DP604" s="12"/>
      <c r="DQ604" s="5"/>
    </row>
    <row r="605">
      <c r="A605" s="3"/>
      <c r="B605" s="5"/>
      <c r="BJ605" s="8"/>
      <c r="CQ605" s="10"/>
      <c r="CR605" s="12"/>
      <c r="CS605" s="12"/>
      <c r="CU605" s="14"/>
      <c r="DP605" s="12"/>
      <c r="DQ605" s="5"/>
    </row>
    <row r="606">
      <c r="A606" s="3"/>
      <c r="B606" s="5"/>
      <c r="BJ606" s="8"/>
      <c r="CQ606" s="10"/>
      <c r="CR606" s="12"/>
      <c r="CS606" s="12"/>
      <c r="CU606" s="14"/>
      <c r="DP606" s="12"/>
      <c r="DQ606" s="5"/>
    </row>
    <row r="607">
      <c r="A607" s="3"/>
      <c r="B607" s="5"/>
      <c r="BJ607" s="8"/>
      <c r="CQ607" s="10"/>
      <c r="CR607" s="12"/>
      <c r="CS607" s="12"/>
      <c r="CU607" s="14"/>
      <c r="DP607" s="12"/>
      <c r="DQ607" s="5"/>
    </row>
    <row r="608">
      <c r="A608" s="3"/>
      <c r="B608" s="5"/>
      <c r="BJ608" s="8"/>
      <c r="CQ608" s="10"/>
      <c r="CR608" s="12"/>
      <c r="CS608" s="12"/>
      <c r="CU608" s="14"/>
      <c r="DP608" s="12"/>
      <c r="DQ608" s="5"/>
    </row>
    <row r="609">
      <c r="A609" s="3"/>
      <c r="B609" s="5"/>
      <c r="BJ609" s="8"/>
      <c r="CQ609" s="10"/>
      <c r="CR609" s="12"/>
      <c r="CS609" s="12"/>
      <c r="CU609" s="14"/>
      <c r="DP609" s="12"/>
      <c r="DQ609" s="5"/>
    </row>
    <row r="610">
      <c r="A610" s="3"/>
      <c r="B610" s="5"/>
      <c r="BJ610" s="8"/>
      <c r="CQ610" s="10"/>
      <c r="CR610" s="12"/>
      <c r="CS610" s="12"/>
      <c r="CU610" s="14"/>
      <c r="DP610" s="12"/>
      <c r="DQ610" s="5"/>
    </row>
    <row r="611">
      <c r="A611" s="3"/>
      <c r="B611" s="5"/>
      <c r="BJ611" s="8"/>
      <c r="CQ611" s="10"/>
      <c r="CR611" s="12"/>
      <c r="CS611" s="12"/>
      <c r="CU611" s="14"/>
      <c r="DP611" s="12"/>
      <c r="DQ611" s="5"/>
    </row>
    <row r="612">
      <c r="A612" s="3"/>
      <c r="B612" s="5"/>
      <c r="BJ612" s="8"/>
      <c r="CQ612" s="10"/>
      <c r="CR612" s="12"/>
      <c r="CS612" s="12"/>
      <c r="CU612" s="14"/>
      <c r="DP612" s="12"/>
      <c r="DQ612" s="5"/>
    </row>
    <row r="613">
      <c r="A613" s="3"/>
      <c r="B613" s="5"/>
      <c r="BJ613" s="8"/>
      <c r="CQ613" s="10"/>
      <c r="CR613" s="12"/>
      <c r="CS613" s="12"/>
      <c r="CU613" s="14"/>
      <c r="DP613" s="12"/>
      <c r="DQ613" s="5"/>
    </row>
    <row r="614">
      <c r="A614" s="3"/>
      <c r="B614" s="5"/>
      <c r="BJ614" s="8"/>
      <c r="CQ614" s="10"/>
      <c r="CR614" s="12"/>
      <c r="CS614" s="12"/>
      <c r="CU614" s="14"/>
      <c r="DP614" s="12"/>
      <c r="DQ614" s="5"/>
    </row>
    <row r="615">
      <c r="A615" s="3"/>
      <c r="B615" s="5"/>
      <c r="BJ615" s="8"/>
      <c r="CQ615" s="10"/>
      <c r="CR615" s="12"/>
      <c r="CS615" s="12"/>
      <c r="CU615" s="14"/>
      <c r="DP615" s="12"/>
      <c r="DQ615" s="5"/>
    </row>
    <row r="616">
      <c r="A616" s="3"/>
      <c r="B616" s="5"/>
      <c r="BJ616" s="8"/>
      <c r="CQ616" s="10"/>
      <c r="CR616" s="12"/>
      <c r="CS616" s="12"/>
      <c r="CU616" s="14"/>
      <c r="DP616" s="12"/>
      <c r="DQ616" s="5"/>
    </row>
    <row r="617">
      <c r="A617" s="3"/>
      <c r="B617" s="5"/>
      <c r="BJ617" s="8"/>
      <c r="CQ617" s="10"/>
      <c r="CR617" s="12"/>
      <c r="CS617" s="12"/>
      <c r="CU617" s="14"/>
      <c r="DP617" s="12"/>
      <c r="DQ617" s="5"/>
    </row>
    <row r="618">
      <c r="A618" s="3"/>
      <c r="B618" s="5"/>
      <c r="BJ618" s="8"/>
      <c r="CQ618" s="10"/>
      <c r="CR618" s="12"/>
      <c r="CS618" s="12"/>
      <c r="CU618" s="14"/>
      <c r="DP618" s="12"/>
      <c r="DQ618" s="5"/>
    </row>
    <row r="619">
      <c r="A619" s="3"/>
      <c r="B619" s="5"/>
      <c r="BJ619" s="8"/>
      <c r="CQ619" s="10"/>
      <c r="CR619" s="12"/>
      <c r="CS619" s="12"/>
      <c r="CU619" s="14"/>
      <c r="DP619" s="12"/>
      <c r="DQ619" s="5"/>
    </row>
    <row r="620">
      <c r="A620" s="3"/>
      <c r="B620" s="5"/>
      <c r="BJ620" s="8"/>
      <c r="CQ620" s="10"/>
      <c r="CR620" s="12"/>
      <c r="CS620" s="12"/>
      <c r="CU620" s="14"/>
      <c r="DP620" s="12"/>
      <c r="DQ620" s="5"/>
    </row>
    <row r="621">
      <c r="A621" s="3"/>
      <c r="B621" s="5"/>
      <c r="BJ621" s="8"/>
      <c r="CQ621" s="10"/>
      <c r="CR621" s="12"/>
      <c r="CS621" s="12"/>
      <c r="CU621" s="14"/>
      <c r="DP621" s="12"/>
      <c r="DQ621" s="5"/>
    </row>
    <row r="622">
      <c r="A622" s="3"/>
      <c r="B622" s="5"/>
      <c r="BJ622" s="8"/>
      <c r="CQ622" s="10"/>
      <c r="CR622" s="12"/>
      <c r="CS622" s="12"/>
      <c r="CU622" s="14"/>
      <c r="DP622" s="12"/>
      <c r="DQ622" s="5"/>
    </row>
    <row r="623">
      <c r="A623" s="3"/>
      <c r="B623" s="5"/>
      <c r="BJ623" s="8"/>
      <c r="CQ623" s="10"/>
      <c r="CR623" s="12"/>
      <c r="CS623" s="12"/>
      <c r="CU623" s="14"/>
      <c r="DP623" s="12"/>
      <c r="DQ623" s="5"/>
    </row>
    <row r="624">
      <c r="A624" s="3"/>
      <c r="B624" s="5"/>
      <c r="BJ624" s="8"/>
      <c r="CQ624" s="10"/>
      <c r="CR624" s="12"/>
      <c r="CS624" s="12"/>
      <c r="CU624" s="14"/>
      <c r="DP624" s="12"/>
      <c r="DQ624" s="5"/>
    </row>
    <row r="625">
      <c r="A625" s="3"/>
      <c r="B625" s="5"/>
      <c r="BJ625" s="8"/>
      <c r="CQ625" s="10"/>
      <c r="CR625" s="12"/>
      <c r="CS625" s="12"/>
      <c r="CU625" s="14"/>
      <c r="DP625" s="12"/>
      <c r="DQ625" s="5"/>
    </row>
    <row r="626">
      <c r="A626" s="3"/>
      <c r="B626" s="5"/>
      <c r="BJ626" s="8"/>
      <c r="CQ626" s="10"/>
      <c r="CR626" s="12"/>
      <c r="CS626" s="12"/>
      <c r="CU626" s="14"/>
      <c r="DP626" s="12"/>
      <c r="DQ626" s="5"/>
    </row>
    <row r="627">
      <c r="A627" s="3"/>
      <c r="B627" s="5"/>
      <c r="BJ627" s="8"/>
      <c r="CQ627" s="10"/>
      <c r="CR627" s="12"/>
      <c r="CS627" s="12"/>
      <c r="CU627" s="14"/>
      <c r="DP627" s="12"/>
      <c r="DQ627" s="5"/>
    </row>
    <row r="628">
      <c r="A628" s="3"/>
      <c r="B628" s="5"/>
      <c r="BJ628" s="8"/>
      <c r="CQ628" s="10"/>
      <c r="CR628" s="12"/>
      <c r="CS628" s="12"/>
      <c r="CU628" s="14"/>
      <c r="DP628" s="12"/>
      <c r="DQ628" s="5"/>
    </row>
    <row r="629">
      <c r="A629" s="3"/>
      <c r="B629" s="5"/>
      <c r="BJ629" s="8"/>
      <c r="CQ629" s="10"/>
      <c r="CR629" s="12"/>
      <c r="CS629" s="12"/>
      <c r="CU629" s="14"/>
      <c r="DP629" s="12"/>
      <c r="DQ629" s="5"/>
    </row>
    <row r="630">
      <c r="A630" s="3"/>
      <c r="B630" s="5"/>
      <c r="BJ630" s="8"/>
      <c r="CQ630" s="10"/>
      <c r="CR630" s="12"/>
      <c r="CS630" s="12"/>
      <c r="CU630" s="14"/>
      <c r="DP630" s="12"/>
      <c r="DQ630" s="5"/>
    </row>
    <row r="631">
      <c r="A631" s="3"/>
      <c r="B631" s="5"/>
      <c r="BJ631" s="8"/>
      <c r="CQ631" s="10"/>
      <c r="CR631" s="12"/>
      <c r="CS631" s="12"/>
      <c r="CU631" s="14"/>
      <c r="DP631" s="12"/>
      <c r="DQ631" s="5"/>
    </row>
    <row r="632">
      <c r="A632" s="3"/>
      <c r="B632" s="5"/>
      <c r="BJ632" s="8"/>
      <c r="CQ632" s="10"/>
      <c r="CR632" s="12"/>
      <c r="CS632" s="12"/>
      <c r="CU632" s="14"/>
      <c r="DP632" s="12"/>
      <c r="DQ632" s="5"/>
    </row>
    <row r="633">
      <c r="A633" s="3"/>
      <c r="B633" s="5"/>
      <c r="BJ633" s="8"/>
      <c r="CQ633" s="10"/>
      <c r="CR633" s="12"/>
      <c r="CS633" s="12"/>
      <c r="CU633" s="14"/>
      <c r="DP633" s="12"/>
      <c r="DQ633" s="5"/>
    </row>
    <row r="634">
      <c r="A634" s="3"/>
      <c r="B634" s="5"/>
      <c r="BJ634" s="8"/>
      <c r="CQ634" s="10"/>
      <c r="CR634" s="12"/>
      <c r="CS634" s="12"/>
      <c r="CU634" s="14"/>
      <c r="DP634" s="12"/>
      <c r="DQ634" s="5"/>
    </row>
    <row r="635">
      <c r="A635" s="3"/>
      <c r="B635" s="5"/>
      <c r="BJ635" s="8"/>
      <c r="CQ635" s="10"/>
      <c r="CR635" s="12"/>
      <c r="CS635" s="12"/>
      <c r="CU635" s="14"/>
      <c r="DP635" s="12"/>
      <c r="DQ635" s="5"/>
    </row>
    <row r="636">
      <c r="A636" s="3"/>
      <c r="B636" s="5"/>
      <c r="BJ636" s="8"/>
      <c r="CQ636" s="10"/>
      <c r="CR636" s="12"/>
      <c r="CS636" s="12"/>
      <c r="CU636" s="14"/>
      <c r="DP636" s="12"/>
      <c r="DQ636" s="5"/>
    </row>
    <row r="637">
      <c r="A637" s="3"/>
      <c r="B637" s="5"/>
      <c r="BJ637" s="8"/>
      <c r="CQ637" s="10"/>
      <c r="CR637" s="12"/>
      <c r="CS637" s="12"/>
      <c r="CU637" s="14"/>
      <c r="DP637" s="12"/>
      <c r="DQ637" s="5"/>
    </row>
    <row r="638">
      <c r="A638" s="3"/>
      <c r="B638" s="5"/>
      <c r="BJ638" s="8"/>
      <c r="CQ638" s="10"/>
      <c r="CR638" s="12"/>
      <c r="CS638" s="12"/>
      <c r="CU638" s="14"/>
      <c r="DP638" s="12"/>
      <c r="DQ638" s="5"/>
    </row>
    <row r="639">
      <c r="A639" s="3"/>
      <c r="B639" s="5"/>
      <c r="BJ639" s="8"/>
      <c r="CQ639" s="10"/>
      <c r="CR639" s="12"/>
      <c r="CS639" s="12"/>
      <c r="CU639" s="14"/>
      <c r="DP639" s="12"/>
      <c r="DQ639" s="5"/>
    </row>
    <row r="640">
      <c r="A640" s="3"/>
      <c r="B640" s="5"/>
      <c r="BJ640" s="8"/>
      <c r="CQ640" s="10"/>
      <c r="CR640" s="12"/>
      <c r="CS640" s="12"/>
      <c r="CU640" s="14"/>
      <c r="DP640" s="12"/>
      <c r="DQ640" s="5"/>
    </row>
    <row r="641">
      <c r="A641" s="3"/>
      <c r="B641" s="5"/>
      <c r="BJ641" s="8"/>
      <c r="CQ641" s="10"/>
      <c r="CR641" s="12"/>
      <c r="CS641" s="12"/>
      <c r="CU641" s="14"/>
      <c r="DP641" s="12"/>
      <c r="DQ641" s="5"/>
    </row>
    <row r="642">
      <c r="A642" s="3"/>
      <c r="B642" s="5"/>
      <c r="BJ642" s="8"/>
      <c r="CQ642" s="10"/>
      <c r="CR642" s="12"/>
      <c r="CS642" s="12"/>
      <c r="CU642" s="14"/>
      <c r="DP642" s="12"/>
      <c r="DQ642" s="5"/>
    </row>
    <row r="643">
      <c r="A643" s="3"/>
      <c r="B643" s="5"/>
      <c r="BJ643" s="8"/>
      <c r="CQ643" s="10"/>
      <c r="CR643" s="12"/>
      <c r="CS643" s="12"/>
      <c r="CU643" s="14"/>
      <c r="DP643" s="12"/>
      <c r="DQ643" s="5"/>
    </row>
    <row r="644">
      <c r="A644" s="3"/>
      <c r="B644" s="5"/>
      <c r="BJ644" s="8"/>
      <c r="CQ644" s="10"/>
      <c r="CR644" s="12"/>
      <c r="CS644" s="12"/>
      <c r="CU644" s="14"/>
      <c r="DP644" s="12"/>
      <c r="DQ644" s="5"/>
    </row>
    <row r="645">
      <c r="A645" s="3"/>
      <c r="B645" s="5"/>
      <c r="BJ645" s="8"/>
      <c r="CQ645" s="10"/>
      <c r="CR645" s="12"/>
      <c r="CS645" s="12"/>
      <c r="CU645" s="14"/>
      <c r="DP645" s="12"/>
      <c r="DQ645" s="5"/>
    </row>
    <row r="646">
      <c r="A646" s="3"/>
      <c r="B646" s="5"/>
      <c r="BJ646" s="8"/>
      <c r="CQ646" s="10"/>
      <c r="CR646" s="12"/>
      <c r="CS646" s="12"/>
      <c r="CU646" s="14"/>
      <c r="DP646" s="12"/>
      <c r="DQ646" s="5"/>
    </row>
    <row r="647">
      <c r="A647" s="3"/>
      <c r="B647" s="5"/>
      <c r="BJ647" s="8"/>
      <c r="CQ647" s="10"/>
      <c r="CR647" s="12"/>
      <c r="CS647" s="12"/>
      <c r="CU647" s="14"/>
      <c r="DP647" s="12"/>
      <c r="DQ647" s="5"/>
    </row>
    <row r="648">
      <c r="A648" s="3"/>
      <c r="B648" s="5"/>
      <c r="BJ648" s="8"/>
      <c r="CQ648" s="10"/>
      <c r="CR648" s="12"/>
      <c r="CS648" s="12"/>
      <c r="CU648" s="14"/>
      <c r="DP648" s="12"/>
      <c r="DQ648" s="5"/>
    </row>
    <row r="649">
      <c r="A649" s="3"/>
      <c r="B649" s="5"/>
      <c r="BJ649" s="8"/>
      <c r="CQ649" s="10"/>
      <c r="CR649" s="12"/>
      <c r="CS649" s="12"/>
      <c r="CU649" s="14"/>
      <c r="DP649" s="12"/>
      <c r="DQ649" s="5"/>
    </row>
    <row r="650">
      <c r="A650" s="3"/>
      <c r="B650" s="5"/>
      <c r="BJ650" s="8"/>
      <c r="CQ650" s="10"/>
      <c r="CR650" s="12"/>
      <c r="CS650" s="12"/>
      <c r="CU650" s="14"/>
      <c r="DP650" s="12"/>
      <c r="DQ650" s="5"/>
    </row>
    <row r="651">
      <c r="A651" s="3"/>
      <c r="B651" s="5"/>
      <c r="BJ651" s="8"/>
      <c r="CQ651" s="10"/>
      <c r="CR651" s="12"/>
      <c r="CS651" s="12"/>
      <c r="CU651" s="14"/>
      <c r="DP651" s="12"/>
      <c r="DQ651" s="5"/>
    </row>
    <row r="652">
      <c r="A652" s="3"/>
      <c r="B652" s="5"/>
      <c r="BJ652" s="8"/>
      <c r="CQ652" s="10"/>
      <c r="CR652" s="12"/>
      <c r="CS652" s="12"/>
      <c r="CU652" s="14"/>
      <c r="DP652" s="12"/>
      <c r="DQ652" s="5"/>
    </row>
    <row r="653">
      <c r="A653" s="3"/>
      <c r="B653" s="5"/>
      <c r="BJ653" s="8"/>
      <c r="CQ653" s="10"/>
      <c r="CR653" s="12"/>
      <c r="CS653" s="12"/>
      <c r="CU653" s="14"/>
      <c r="DP653" s="12"/>
      <c r="DQ653" s="5"/>
    </row>
    <row r="654">
      <c r="A654" s="3"/>
      <c r="B654" s="5"/>
      <c r="BJ654" s="8"/>
      <c r="CQ654" s="10"/>
      <c r="CR654" s="12"/>
      <c r="CS654" s="12"/>
      <c r="CU654" s="14"/>
      <c r="DP654" s="12"/>
      <c r="DQ654" s="5"/>
    </row>
    <row r="655">
      <c r="A655" s="3"/>
      <c r="B655" s="5"/>
      <c r="BJ655" s="8"/>
      <c r="CQ655" s="10"/>
      <c r="CR655" s="12"/>
      <c r="CS655" s="12"/>
      <c r="CU655" s="14"/>
      <c r="DP655" s="12"/>
      <c r="DQ655" s="5"/>
    </row>
    <row r="656">
      <c r="A656" s="3"/>
      <c r="B656" s="5"/>
      <c r="BJ656" s="8"/>
      <c r="CQ656" s="10"/>
      <c r="CR656" s="12"/>
      <c r="CS656" s="12"/>
      <c r="CU656" s="14"/>
      <c r="DP656" s="12"/>
      <c r="DQ656" s="5"/>
    </row>
    <row r="657">
      <c r="A657" s="3"/>
      <c r="B657" s="5"/>
      <c r="BJ657" s="8"/>
      <c r="CQ657" s="10"/>
      <c r="CR657" s="12"/>
      <c r="CS657" s="12"/>
      <c r="CU657" s="14"/>
      <c r="DP657" s="12"/>
      <c r="DQ657" s="5"/>
    </row>
    <row r="658">
      <c r="A658" s="3"/>
      <c r="B658" s="5"/>
      <c r="BJ658" s="8"/>
      <c r="CQ658" s="10"/>
      <c r="CR658" s="12"/>
      <c r="CS658" s="12"/>
      <c r="CU658" s="14"/>
      <c r="DP658" s="12"/>
      <c r="DQ658" s="5"/>
    </row>
    <row r="659">
      <c r="A659" s="3"/>
      <c r="B659" s="5"/>
      <c r="BJ659" s="8"/>
      <c r="CQ659" s="10"/>
      <c r="CR659" s="12"/>
      <c r="CS659" s="12"/>
      <c r="CU659" s="14"/>
      <c r="DP659" s="12"/>
      <c r="DQ659" s="5"/>
    </row>
    <row r="660">
      <c r="A660" s="3"/>
      <c r="B660" s="5"/>
      <c r="BJ660" s="8"/>
      <c r="CQ660" s="10"/>
      <c r="CR660" s="12"/>
      <c r="CS660" s="12"/>
      <c r="CU660" s="14"/>
      <c r="DP660" s="12"/>
      <c r="DQ660" s="5"/>
    </row>
    <row r="661">
      <c r="A661" s="3"/>
      <c r="B661" s="5"/>
      <c r="BJ661" s="8"/>
      <c r="CQ661" s="10"/>
      <c r="CR661" s="12"/>
      <c r="CS661" s="12"/>
      <c r="CU661" s="14"/>
      <c r="DP661" s="12"/>
      <c r="DQ661" s="5"/>
    </row>
    <row r="662">
      <c r="A662" s="3"/>
      <c r="B662" s="5"/>
      <c r="BJ662" s="8"/>
      <c r="CQ662" s="10"/>
      <c r="CR662" s="12"/>
      <c r="CS662" s="12"/>
      <c r="CU662" s="14"/>
      <c r="DP662" s="12"/>
      <c r="DQ662" s="5"/>
    </row>
    <row r="663">
      <c r="A663" s="3"/>
      <c r="B663" s="5"/>
      <c r="BJ663" s="8"/>
      <c r="CQ663" s="10"/>
      <c r="CR663" s="12"/>
      <c r="CS663" s="12"/>
      <c r="CU663" s="14"/>
      <c r="DP663" s="12"/>
      <c r="DQ663" s="5"/>
    </row>
    <row r="664">
      <c r="A664" s="3"/>
      <c r="B664" s="5"/>
      <c r="BJ664" s="8"/>
      <c r="CQ664" s="10"/>
      <c r="CR664" s="12"/>
      <c r="CS664" s="12"/>
      <c r="CU664" s="14"/>
      <c r="DP664" s="12"/>
      <c r="DQ664" s="5"/>
    </row>
    <row r="665">
      <c r="A665" s="3"/>
      <c r="B665" s="5"/>
      <c r="BJ665" s="8"/>
      <c r="CQ665" s="10"/>
      <c r="CR665" s="12"/>
      <c r="CS665" s="12"/>
      <c r="CU665" s="14"/>
      <c r="DP665" s="12"/>
      <c r="DQ665" s="5"/>
    </row>
    <row r="666">
      <c r="A666" s="3"/>
      <c r="B666" s="5"/>
      <c r="BJ666" s="8"/>
      <c r="CQ666" s="10"/>
      <c r="CR666" s="12"/>
      <c r="CS666" s="12"/>
      <c r="CU666" s="14"/>
      <c r="DP666" s="12"/>
      <c r="DQ666" s="5"/>
    </row>
    <row r="667">
      <c r="A667" s="3"/>
      <c r="B667" s="5"/>
      <c r="BJ667" s="8"/>
      <c r="CQ667" s="10"/>
      <c r="CR667" s="12"/>
      <c r="CS667" s="12"/>
      <c r="CU667" s="14"/>
      <c r="DP667" s="12"/>
      <c r="DQ667" s="5"/>
    </row>
    <row r="668">
      <c r="A668" s="3"/>
      <c r="B668" s="5"/>
      <c r="BJ668" s="8"/>
      <c r="CQ668" s="10"/>
      <c r="CR668" s="12"/>
      <c r="CS668" s="12"/>
      <c r="CU668" s="14"/>
      <c r="DP668" s="12"/>
      <c r="DQ668" s="5"/>
    </row>
    <row r="669">
      <c r="A669" s="3"/>
      <c r="B669" s="5"/>
      <c r="BJ669" s="8"/>
      <c r="CQ669" s="10"/>
      <c r="CR669" s="12"/>
      <c r="CS669" s="12"/>
      <c r="CU669" s="14"/>
      <c r="DP669" s="12"/>
      <c r="DQ669" s="5"/>
    </row>
    <row r="670">
      <c r="A670" s="3"/>
      <c r="B670" s="5"/>
      <c r="BJ670" s="8"/>
      <c r="CQ670" s="10"/>
      <c r="CR670" s="12"/>
      <c r="CS670" s="12"/>
      <c r="CU670" s="14"/>
      <c r="DP670" s="12"/>
      <c r="DQ670" s="5"/>
    </row>
    <row r="671">
      <c r="A671" s="3"/>
      <c r="B671" s="5"/>
      <c r="BJ671" s="8"/>
      <c r="CQ671" s="10"/>
      <c r="CR671" s="12"/>
      <c r="CS671" s="12"/>
      <c r="CU671" s="14"/>
      <c r="DP671" s="12"/>
      <c r="DQ671" s="5"/>
    </row>
    <row r="672">
      <c r="A672" s="3"/>
      <c r="B672" s="5"/>
      <c r="BJ672" s="8"/>
      <c r="CQ672" s="10"/>
      <c r="CR672" s="12"/>
      <c r="CS672" s="12"/>
      <c r="CU672" s="14"/>
      <c r="DP672" s="12"/>
      <c r="DQ672" s="5"/>
    </row>
    <row r="673">
      <c r="A673" s="3"/>
      <c r="B673" s="5"/>
      <c r="BJ673" s="8"/>
      <c r="CQ673" s="10"/>
      <c r="CR673" s="12"/>
      <c r="CS673" s="12"/>
      <c r="CU673" s="14"/>
      <c r="DP673" s="12"/>
      <c r="DQ673" s="5"/>
    </row>
    <row r="674">
      <c r="A674" s="3"/>
      <c r="B674" s="5"/>
      <c r="BJ674" s="8"/>
      <c r="CQ674" s="10"/>
      <c r="CR674" s="12"/>
      <c r="CS674" s="12"/>
      <c r="CU674" s="14"/>
      <c r="DP674" s="12"/>
      <c r="DQ674" s="5"/>
    </row>
    <row r="675">
      <c r="A675" s="3"/>
      <c r="B675" s="5"/>
      <c r="BJ675" s="8"/>
      <c r="CQ675" s="10"/>
      <c r="CR675" s="12"/>
      <c r="CS675" s="12"/>
      <c r="CU675" s="14"/>
      <c r="DP675" s="12"/>
      <c r="DQ675" s="5"/>
    </row>
    <row r="676">
      <c r="A676" s="3"/>
      <c r="B676" s="5"/>
      <c r="BJ676" s="8"/>
      <c r="CQ676" s="10"/>
      <c r="CR676" s="12"/>
      <c r="CS676" s="12"/>
      <c r="CU676" s="14"/>
      <c r="DP676" s="12"/>
      <c r="DQ676" s="5"/>
    </row>
    <row r="677">
      <c r="A677" s="3"/>
      <c r="B677" s="5"/>
      <c r="BJ677" s="8"/>
      <c r="CQ677" s="10"/>
      <c r="CR677" s="12"/>
      <c r="CS677" s="12"/>
      <c r="CU677" s="14"/>
      <c r="DP677" s="12"/>
      <c r="DQ677" s="5"/>
    </row>
    <row r="678">
      <c r="A678" s="3"/>
      <c r="B678" s="5"/>
      <c r="BJ678" s="8"/>
      <c r="CQ678" s="10"/>
      <c r="CR678" s="12"/>
      <c r="CS678" s="12"/>
      <c r="CU678" s="14"/>
      <c r="DP678" s="12"/>
      <c r="DQ678" s="5"/>
    </row>
    <row r="679">
      <c r="A679" s="3"/>
      <c r="B679" s="5"/>
      <c r="BJ679" s="8"/>
      <c r="CQ679" s="10"/>
      <c r="CR679" s="12"/>
      <c r="CS679" s="12"/>
      <c r="CU679" s="14"/>
      <c r="DP679" s="12"/>
      <c r="DQ679" s="5"/>
    </row>
    <row r="680">
      <c r="A680" s="3"/>
      <c r="B680" s="5"/>
      <c r="BJ680" s="8"/>
      <c r="CQ680" s="10"/>
      <c r="CR680" s="12"/>
      <c r="CS680" s="12"/>
      <c r="CU680" s="14"/>
      <c r="DP680" s="12"/>
      <c r="DQ680" s="5"/>
    </row>
    <row r="681">
      <c r="A681" s="3"/>
      <c r="B681" s="5"/>
      <c r="BJ681" s="8"/>
      <c r="CQ681" s="10"/>
      <c r="CR681" s="12"/>
      <c r="CS681" s="12"/>
      <c r="CU681" s="14"/>
      <c r="DP681" s="12"/>
      <c r="DQ681" s="5"/>
    </row>
    <row r="682">
      <c r="A682" s="3"/>
      <c r="B682" s="5"/>
      <c r="BJ682" s="8"/>
      <c r="CQ682" s="10"/>
      <c r="CR682" s="12"/>
      <c r="CS682" s="12"/>
      <c r="CU682" s="14"/>
      <c r="DP682" s="12"/>
      <c r="DQ682" s="5"/>
    </row>
    <row r="683">
      <c r="A683" s="3"/>
      <c r="B683" s="5"/>
      <c r="BJ683" s="8"/>
      <c r="CQ683" s="10"/>
      <c r="CR683" s="12"/>
      <c r="CS683" s="12"/>
      <c r="CU683" s="14"/>
      <c r="DP683" s="12"/>
      <c r="DQ683" s="5"/>
    </row>
    <row r="684">
      <c r="A684" s="3"/>
      <c r="B684" s="5"/>
      <c r="BJ684" s="8"/>
      <c r="CQ684" s="10"/>
      <c r="CR684" s="12"/>
      <c r="CS684" s="12"/>
      <c r="CU684" s="14"/>
      <c r="DP684" s="12"/>
      <c r="DQ684" s="5"/>
    </row>
    <row r="685">
      <c r="A685" s="3"/>
      <c r="B685" s="5"/>
      <c r="BJ685" s="8"/>
      <c r="CQ685" s="10"/>
      <c r="CR685" s="12"/>
      <c r="CS685" s="12"/>
      <c r="CU685" s="14"/>
      <c r="DP685" s="12"/>
      <c r="DQ685" s="5"/>
    </row>
    <row r="686">
      <c r="A686" s="3"/>
      <c r="B686" s="5"/>
      <c r="BJ686" s="8"/>
      <c r="CQ686" s="10"/>
      <c r="CR686" s="12"/>
      <c r="CS686" s="12"/>
      <c r="CU686" s="14"/>
      <c r="DP686" s="12"/>
      <c r="DQ686" s="5"/>
    </row>
    <row r="687">
      <c r="A687" s="3"/>
      <c r="B687" s="5"/>
      <c r="BJ687" s="8"/>
      <c r="CQ687" s="10"/>
      <c r="CR687" s="12"/>
      <c r="CS687" s="12"/>
      <c r="CU687" s="14"/>
      <c r="DP687" s="12"/>
      <c r="DQ687" s="5"/>
    </row>
    <row r="688">
      <c r="A688" s="3"/>
      <c r="B688" s="5"/>
      <c r="BJ688" s="8"/>
      <c r="CQ688" s="10"/>
      <c r="CR688" s="12"/>
      <c r="CS688" s="12"/>
      <c r="CU688" s="14"/>
      <c r="DP688" s="12"/>
      <c r="DQ688" s="5"/>
    </row>
    <row r="689">
      <c r="A689" s="3"/>
      <c r="B689" s="5"/>
      <c r="BJ689" s="8"/>
      <c r="CQ689" s="10"/>
      <c r="CR689" s="12"/>
      <c r="CS689" s="12"/>
      <c r="CU689" s="14"/>
      <c r="DP689" s="12"/>
      <c r="DQ689" s="5"/>
    </row>
    <row r="690">
      <c r="A690" s="3"/>
      <c r="B690" s="5"/>
      <c r="BJ690" s="8"/>
      <c r="CQ690" s="10"/>
      <c r="CR690" s="12"/>
      <c r="CS690" s="12"/>
      <c r="CU690" s="14"/>
      <c r="DP690" s="12"/>
      <c r="DQ690" s="5"/>
    </row>
    <row r="691">
      <c r="A691" s="3"/>
      <c r="B691" s="5"/>
      <c r="BJ691" s="8"/>
      <c r="CQ691" s="10"/>
      <c r="CR691" s="12"/>
      <c r="CS691" s="12"/>
      <c r="CU691" s="14"/>
      <c r="DP691" s="12"/>
      <c r="DQ691" s="5"/>
    </row>
    <row r="692">
      <c r="A692" s="3"/>
      <c r="B692" s="5"/>
      <c r="BJ692" s="8"/>
      <c r="CQ692" s="10"/>
      <c r="CR692" s="12"/>
      <c r="CS692" s="12"/>
      <c r="CU692" s="14"/>
      <c r="DP692" s="12"/>
      <c r="DQ692" s="5"/>
    </row>
    <row r="693">
      <c r="A693" s="3"/>
      <c r="B693" s="5"/>
      <c r="BJ693" s="8"/>
      <c r="CQ693" s="10"/>
      <c r="CR693" s="12"/>
      <c r="CS693" s="12"/>
      <c r="CU693" s="14"/>
      <c r="DP693" s="12"/>
      <c r="DQ693" s="5"/>
    </row>
    <row r="694">
      <c r="A694" s="3"/>
      <c r="B694" s="5"/>
      <c r="BJ694" s="8"/>
      <c r="CQ694" s="10"/>
      <c r="CR694" s="12"/>
      <c r="CS694" s="12"/>
      <c r="CU694" s="14"/>
      <c r="DP694" s="12"/>
      <c r="DQ694" s="5"/>
    </row>
    <row r="695">
      <c r="A695" s="3"/>
      <c r="B695" s="5"/>
      <c r="BJ695" s="8"/>
      <c r="CQ695" s="10"/>
      <c r="CR695" s="12"/>
      <c r="CS695" s="12"/>
      <c r="CU695" s="14"/>
      <c r="DP695" s="12"/>
      <c r="DQ695" s="5"/>
    </row>
    <row r="696">
      <c r="A696" s="3"/>
      <c r="B696" s="5"/>
      <c r="BJ696" s="8"/>
      <c r="CQ696" s="10"/>
      <c r="CR696" s="12"/>
      <c r="CS696" s="12"/>
      <c r="CU696" s="14"/>
      <c r="DP696" s="12"/>
      <c r="DQ696" s="5"/>
    </row>
    <row r="697">
      <c r="A697" s="3"/>
      <c r="B697" s="5"/>
      <c r="BJ697" s="8"/>
      <c r="CQ697" s="10"/>
      <c r="CR697" s="12"/>
      <c r="CS697" s="12"/>
      <c r="CU697" s="14"/>
      <c r="DP697" s="12"/>
      <c r="DQ697" s="5"/>
    </row>
    <row r="698">
      <c r="A698" s="3"/>
      <c r="B698" s="5"/>
      <c r="BJ698" s="8"/>
      <c r="CQ698" s="10"/>
      <c r="CR698" s="12"/>
      <c r="CS698" s="12"/>
      <c r="CU698" s="14"/>
      <c r="DP698" s="12"/>
      <c r="DQ698" s="5"/>
    </row>
    <row r="699">
      <c r="A699" s="3"/>
      <c r="B699" s="5"/>
      <c r="BJ699" s="8"/>
      <c r="CQ699" s="10"/>
      <c r="CR699" s="12"/>
      <c r="CS699" s="12"/>
      <c r="CU699" s="14"/>
      <c r="DP699" s="12"/>
      <c r="DQ699" s="5"/>
    </row>
    <row r="700">
      <c r="A700" s="3"/>
      <c r="B700" s="5"/>
      <c r="BJ700" s="8"/>
      <c r="CQ700" s="10"/>
      <c r="CR700" s="12"/>
      <c r="CS700" s="12"/>
      <c r="CU700" s="14"/>
      <c r="DP700" s="12"/>
      <c r="DQ700" s="5"/>
    </row>
    <row r="701">
      <c r="A701" s="3"/>
      <c r="B701" s="5"/>
      <c r="BJ701" s="8"/>
      <c r="CQ701" s="10"/>
      <c r="CR701" s="12"/>
      <c r="CS701" s="12"/>
      <c r="CU701" s="14"/>
      <c r="DP701" s="12"/>
      <c r="DQ701" s="5"/>
    </row>
    <row r="702">
      <c r="A702" s="3"/>
      <c r="B702" s="5"/>
      <c r="BJ702" s="8"/>
      <c r="CQ702" s="10"/>
      <c r="CR702" s="12"/>
      <c r="CS702" s="12"/>
      <c r="CU702" s="14"/>
      <c r="DP702" s="12"/>
      <c r="DQ702" s="5"/>
    </row>
    <row r="703">
      <c r="A703" s="3"/>
      <c r="B703" s="5"/>
      <c r="BJ703" s="8"/>
      <c r="CQ703" s="10"/>
      <c r="CR703" s="12"/>
      <c r="CS703" s="12"/>
      <c r="CU703" s="14"/>
      <c r="DP703" s="12"/>
      <c r="DQ703" s="5"/>
    </row>
    <row r="704">
      <c r="A704" s="3"/>
      <c r="B704" s="5"/>
      <c r="BJ704" s="8"/>
      <c r="CQ704" s="10"/>
      <c r="CR704" s="12"/>
      <c r="CS704" s="12"/>
      <c r="CU704" s="14"/>
      <c r="DP704" s="12"/>
      <c r="DQ704" s="5"/>
    </row>
    <row r="705">
      <c r="A705" s="3"/>
      <c r="B705" s="5"/>
      <c r="BJ705" s="8"/>
      <c r="CQ705" s="10"/>
      <c r="CR705" s="12"/>
      <c r="CS705" s="12"/>
      <c r="CU705" s="14"/>
      <c r="DP705" s="12"/>
      <c r="DQ705" s="5"/>
    </row>
    <row r="706">
      <c r="A706" s="3"/>
      <c r="B706" s="5"/>
      <c r="BJ706" s="8"/>
      <c r="CQ706" s="10"/>
      <c r="CR706" s="12"/>
      <c r="CS706" s="12"/>
      <c r="CU706" s="14"/>
      <c r="DP706" s="12"/>
      <c r="DQ706" s="5"/>
    </row>
    <row r="707">
      <c r="A707" s="3"/>
      <c r="B707" s="5"/>
      <c r="BJ707" s="8"/>
      <c r="CQ707" s="10"/>
      <c r="CR707" s="12"/>
      <c r="CS707" s="12"/>
      <c r="CU707" s="14"/>
      <c r="DP707" s="12"/>
      <c r="DQ707" s="5"/>
    </row>
    <row r="708">
      <c r="A708" s="3"/>
      <c r="B708" s="5"/>
      <c r="BJ708" s="8"/>
      <c r="CQ708" s="10"/>
      <c r="CR708" s="12"/>
      <c r="CS708" s="12"/>
      <c r="CU708" s="14"/>
      <c r="DP708" s="12"/>
      <c r="DQ708" s="5"/>
    </row>
    <row r="709">
      <c r="A709" s="3"/>
      <c r="B709" s="5"/>
      <c r="BJ709" s="8"/>
      <c r="CQ709" s="10"/>
      <c r="CR709" s="12"/>
      <c r="CS709" s="12"/>
      <c r="CU709" s="14"/>
      <c r="DP709" s="12"/>
      <c r="DQ709" s="5"/>
    </row>
    <row r="710">
      <c r="A710" s="3"/>
      <c r="B710" s="5"/>
      <c r="BJ710" s="8"/>
      <c r="CQ710" s="10"/>
      <c r="CR710" s="12"/>
      <c r="CS710" s="12"/>
      <c r="CU710" s="14"/>
      <c r="DP710" s="12"/>
      <c r="DQ710" s="5"/>
    </row>
    <row r="711">
      <c r="A711" s="3"/>
      <c r="B711" s="5"/>
      <c r="BJ711" s="8"/>
      <c r="CQ711" s="10"/>
      <c r="CR711" s="12"/>
      <c r="CS711" s="12"/>
      <c r="CU711" s="14"/>
      <c r="DP711" s="12"/>
      <c r="DQ711" s="5"/>
    </row>
    <row r="712">
      <c r="A712" s="3"/>
      <c r="B712" s="5"/>
      <c r="BJ712" s="8"/>
      <c r="CQ712" s="10"/>
      <c r="CR712" s="12"/>
      <c r="CS712" s="12"/>
      <c r="CU712" s="14"/>
      <c r="DP712" s="12"/>
      <c r="DQ712" s="5"/>
    </row>
    <row r="713">
      <c r="A713" s="3"/>
      <c r="B713" s="5"/>
      <c r="BJ713" s="8"/>
      <c r="CQ713" s="10"/>
      <c r="CR713" s="12"/>
      <c r="CS713" s="12"/>
      <c r="CU713" s="14"/>
      <c r="DP713" s="12"/>
      <c r="DQ713" s="5"/>
    </row>
    <row r="714">
      <c r="A714" s="3"/>
      <c r="B714" s="5"/>
      <c r="BJ714" s="8"/>
      <c r="CQ714" s="10"/>
      <c r="CR714" s="12"/>
      <c r="CS714" s="12"/>
      <c r="CU714" s="14"/>
      <c r="DP714" s="12"/>
      <c r="DQ714" s="5"/>
    </row>
    <row r="715">
      <c r="A715" s="3"/>
      <c r="B715" s="5"/>
      <c r="BJ715" s="8"/>
      <c r="CQ715" s="10"/>
      <c r="CR715" s="12"/>
      <c r="CS715" s="12"/>
      <c r="CU715" s="14"/>
      <c r="DP715" s="12"/>
      <c r="DQ715" s="5"/>
    </row>
    <row r="716">
      <c r="A716" s="3"/>
      <c r="B716" s="5"/>
      <c r="BJ716" s="8"/>
      <c r="CQ716" s="10"/>
      <c r="CR716" s="12"/>
      <c r="CS716" s="12"/>
      <c r="CU716" s="14"/>
      <c r="DP716" s="12"/>
      <c r="DQ716" s="5"/>
    </row>
    <row r="717">
      <c r="A717" s="3"/>
      <c r="B717" s="5"/>
      <c r="BJ717" s="8"/>
      <c r="CQ717" s="10"/>
      <c r="CR717" s="12"/>
      <c r="CS717" s="12"/>
      <c r="CU717" s="14"/>
      <c r="DP717" s="12"/>
      <c r="DQ717" s="5"/>
    </row>
    <row r="718">
      <c r="A718" s="3"/>
      <c r="B718" s="5"/>
      <c r="BJ718" s="8"/>
      <c r="CQ718" s="10"/>
      <c r="CR718" s="12"/>
      <c r="CS718" s="12"/>
      <c r="CU718" s="14"/>
      <c r="DP718" s="12"/>
      <c r="DQ718" s="5"/>
    </row>
    <row r="719">
      <c r="A719" s="3"/>
      <c r="B719" s="5"/>
      <c r="BJ719" s="8"/>
      <c r="CQ719" s="10"/>
      <c r="CR719" s="12"/>
      <c r="CS719" s="12"/>
      <c r="CU719" s="14"/>
      <c r="DP719" s="12"/>
      <c r="DQ719" s="5"/>
    </row>
    <row r="720">
      <c r="A720" s="3"/>
      <c r="B720" s="5"/>
      <c r="BJ720" s="8"/>
      <c r="CQ720" s="10"/>
      <c r="CR720" s="12"/>
      <c r="CS720" s="12"/>
      <c r="CU720" s="14"/>
      <c r="DP720" s="12"/>
      <c r="DQ720" s="5"/>
    </row>
    <row r="721">
      <c r="A721" s="3"/>
      <c r="B721" s="5"/>
      <c r="BJ721" s="8"/>
      <c r="CQ721" s="10"/>
      <c r="CR721" s="12"/>
      <c r="CS721" s="12"/>
      <c r="CU721" s="14"/>
      <c r="DP721" s="12"/>
      <c r="DQ721" s="5"/>
    </row>
    <row r="722">
      <c r="A722" s="3"/>
      <c r="B722" s="5"/>
      <c r="BJ722" s="8"/>
      <c r="CQ722" s="10"/>
      <c r="CR722" s="12"/>
      <c r="CS722" s="12"/>
      <c r="CU722" s="14"/>
      <c r="DP722" s="12"/>
      <c r="DQ722" s="5"/>
    </row>
    <row r="723">
      <c r="A723" s="3"/>
      <c r="B723" s="5"/>
      <c r="BJ723" s="8"/>
      <c r="CQ723" s="10"/>
      <c r="CR723" s="12"/>
      <c r="CS723" s="12"/>
      <c r="CU723" s="14"/>
      <c r="DP723" s="12"/>
      <c r="DQ723" s="5"/>
    </row>
    <row r="724">
      <c r="A724" s="3"/>
      <c r="B724" s="5"/>
      <c r="BJ724" s="8"/>
      <c r="CQ724" s="10"/>
      <c r="CR724" s="12"/>
      <c r="CS724" s="12"/>
      <c r="CU724" s="14"/>
      <c r="DP724" s="12"/>
      <c r="DQ724" s="5"/>
    </row>
    <row r="725">
      <c r="A725" s="3"/>
      <c r="B725" s="5"/>
      <c r="BJ725" s="8"/>
      <c r="CQ725" s="10"/>
      <c r="CR725" s="12"/>
      <c r="CS725" s="12"/>
      <c r="CU725" s="14"/>
      <c r="DP725" s="12"/>
      <c r="DQ725" s="5"/>
    </row>
    <row r="726">
      <c r="A726" s="3"/>
      <c r="B726" s="5"/>
      <c r="BJ726" s="8"/>
      <c r="CQ726" s="10"/>
      <c r="CR726" s="12"/>
      <c r="CS726" s="12"/>
      <c r="CU726" s="14"/>
      <c r="DP726" s="12"/>
      <c r="DQ726" s="5"/>
    </row>
    <row r="727">
      <c r="A727" s="3"/>
      <c r="B727" s="5"/>
      <c r="BJ727" s="8"/>
      <c r="CQ727" s="10"/>
      <c r="CR727" s="12"/>
      <c r="CS727" s="12"/>
      <c r="CU727" s="14"/>
      <c r="DP727" s="12"/>
      <c r="DQ727" s="5"/>
    </row>
    <row r="728">
      <c r="A728" s="3"/>
      <c r="B728" s="5"/>
      <c r="BJ728" s="8"/>
      <c r="CQ728" s="10"/>
      <c r="CR728" s="12"/>
      <c r="CS728" s="12"/>
      <c r="CU728" s="14"/>
      <c r="DP728" s="12"/>
      <c r="DQ728" s="5"/>
    </row>
    <row r="729">
      <c r="A729" s="3"/>
      <c r="B729" s="5"/>
      <c r="BJ729" s="8"/>
      <c r="CQ729" s="10"/>
      <c r="CR729" s="12"/>
      <c r="CS729" s="12"/>
      <c r="CU729" s="14"/>
      <c r="DP729" s="12"/>
      <c r="DQ729" s="5"/>
    </row>
    <row r="730">
      <c r="A730" s="3"/>
      <c r="B730" s="5"/>
      <c r="BJ730" s="8"/>
      <c r="CQ730" s="10"/>
      <c r="CR730" s="12"/>
      <c r="CS730" s="12"/>
      <c r="CU730" s="14"/>
      <c r="DP730" s="12"/>
      <c r="DQ730" s="5"/>
    </row>
    <row r="731">
      <c r="A731" s="3"/>
      <c r="B731" s="5"/>
      <c r="BJ731" s="8"/>
      <c r="CQ731" s="10"/>
      <c r="CR731" s="12"/>
      <c r="CS731" s="12"/>
      <c r="CU731" s="14"/>
      <c r="DP731" s="12"/>
      <c r="DQ731" s="5"/>
    </row>
    <row r="732">
      <c r="A732" s="3"/>
      <c r="B732" s="5"/>
      <c r="BJ732" s="8"/>
      <c r="CQ732" s="10"/>
      <c r="CR732" s="12"/>
      <c r="CS732" s="12"/>
      <c r="CU732" s="14"/>
      <c r="DP732" s="12"/>
      <c r="DQ732" s="5"/>
    </row>
    <row r="733">
      <c r="A733" s="3"/>
      <c r="B733" s="5"/>
      <c r="BJ733" s="8"/>
      <c r="CQ733" s="10"/>
      <c r="CR733" s="12"/>
      <c r="CS733" s="12"/>
      <c r="CU733" s="14"/>
      <c r="DP733" s="12"/>
      <c r="DQ733" s="5"/>
    </row>
    <row r="734">
      <c r="A734" s="3"/>
      <c r="B734" s="5"/>
      <c r="BJ734" s="8"/>
      <c r="CQ734" s="10"/>
      <c r="CR734" s="12"/>
      <c r="CS734" s="12"/>
      <c r="CU734" s="14"/>
      <c r="DP734" s="12"/>
      <c r="DQ734" s="5"/>
    </row>
    <row r="735">
      <c r="A735" s="3"/>
      <c r="B735" s="5"/>
      <c r="BJ735" s="8"/>
      <c r="CQ735" s="10"/>
      <c r="CR735" s="12"/>
      <c r="CS735" s="12"/>
      <c r="CU735" s="14"/>
      <c r="DP735" s="12"/>
      <c r="DQ735" s="5"/>
    </row>
    <row r="736">
      <c r="A736" s="3"/>
      <c r="B736" s="5"/>
      <c r="BJ736" s="8"/>
      <c r="CQ736" s="10"/>
      <c r="CR736" s="12"/>
      <c r="CS736" s="12"/>
      <c r="CU736" s="14"/>
      <c r="DP736" s="12"/>
      <c r="DQ736" s="5"/>
    </row>
    <row r="737">
      <c r="A737" s="3"/>
      <c r="B737" s="5"/>
      <c r="BJ737" s="8"/>
      <c r="CQ737" s="10"/>
      <c r="CR737" s="12"/>
      <c r="CS737" s="12"/>
      <c r="CU737" s="14"/>
      <c r="DP737" s="12"/>
      <c r="DQ737" s="5"/>
    </row>
    <row r="738">
      <c r="A738" s="3"/>
      <c r="B738" s="5"/>
      <c r="BJ738" s="8"/>
      <c r="CQ738" s="10"/>
      <c r="CR738" s="12"/>
      <c r="CS738" s="12"/>
      <c r="CU738" s="14"/>
      <c r="DP738" s="12"/>
      <c r="DQ738" s="5"/>
    </row>
    <row r="739">
      <c r="A739" s="3"/>
      <c r="B739" s="5"/>
      <c r="BJ739" s="8"/>
      <c r="CQ739" s="10"/>
      <c r="CR739" s="12"/>
      <c r="CS739" s="12"/>
      <c r="CU739" s="14"/>
      <c r="DP739" s="12"/>
      <c r="DQ739" s="5"/>
    </row>
    <row r="740">
      <c r="A740" s="3"/>
      <c r="B740" s="5"/>
      <c r="BJ740" s="8"/>
      <c r="CQ740" s="10"/>
      <c r="CR740" s="12"/>
      <c r="CS740" s="12"/>
      <c r="CU740" s="14"/>
      <c r="DP740" s="12"/>
      <c r="DQ740" s="5"/>
    </row>
    <row r="741">
      <c r="A741" s="3"/>
      <c r="B741" s="5"/>
      <c r="BJ741" s="8"/>
      <c r="CQ741" s="10"/>
      <c r="CR741" s="12"/>
      <c r="CS741" s="12"/>
      <c r="CU741" s="14"/>
      <c r="DP741" s="12"/>
      <c r="DQ741" s="5"/>
    </row>
    <row r="742">
      <c r="A742" s="3"/>
      <c r="B742" s="5"/>
      <c r="BJ742" s="8"/>
      <c r="CQ742" s="10"/>
      <c r="CR742" s="12"/>
      <c r="CS742" s="12"/>
      <c r="CU742" s="14"/>
      <c r="DP742" s="12"/>
      <c r="DQ742" s="5"/>
    </row>
    <row r="743">
      <c r="A743" s="3"/>
      <c r="B743" s="5"/>
      <c r="BJ743" s="8"/>
      <c r="CQ743" s="10"/>
      <c r="CR743" s="12"/>
      <c r="CS743" s="12"/>
      <c r="CU743" s="14"/>
      <c r="DP743" s="12"/>
      <c r="DQ743" s="5"/>
    </row>
    <row r="744">
      <c r="A744" s="3"/>
      <c r="B744" s="5"/>
      <c r="BJ744" s="8"/>
      <c r="CQ744" s="10"/>
      <c r="CR744" s="12"/>
      <c r="CS744" s="12"/>
      <c r="CU744" s="14"/>
      <c r="DP744" s="12"/>
      <c r="DQ744" s="5"/>
    </row>
    <row r="745">
      <c r="A745" s="3"/>
      <c r="B745" s="5"/>
      <c r="BJ745" s="8"/>
      <c r="CQ745" s="10"/>
      <c r="CR745" s="12"/>
      <c r="CS745" s="12"/>
      <c r="CU745" s="14"/>
      <c r="DP745" s="12"/>
      <c r="DQ745" s="5"/>
    </row>
    <row r="746">
      <c r="A746" s="3"/>
      <c r="B746" s="5"/>
      <c r="BJ746" s="8"/>
      <c r="CQ746" s="10"/>
      <c r="CR746" s="12"/>
      <c r="CS746" s="12"/>
      <c r="CU746" s="14"/>
      <c r="DP746" s="12"/>
      <c r="DQ746" s="5"/>
    </row>
    <row r="747">
      <c r="A747" s="3"/>
      <c r="B747" s="5"/>
      <c r="BJ747" s="8"/>
      <c r="CQ747" s="10"/>
      <c r="CR747" s="12"/>
      <c r="CS747" s="12"/>
      <c r="CU747" s="14"/>
      <c r="DP747" s="12"/>
      <c r="DQ747" s="5"/>
    </row>
    <row r="748">
      <c r="A748" s="3"/>
      <c r="B748" s="5"/>
      <c r="BJ748" s="8"/>
      <c r="CQ748" s="10"/>
      <c r="CR748" s="12"/>
      <c r="CS748" s="12"/>
      <c r="CU748" s="14"/>
      <c r="DP748" s="12"/>
      <c r="DQ748" s="5"/>
    </row>
    <row r="749">
      <c r="A749" s="3"/>
      <c r="B749" s="5"/>
      <c r="BJ749" s="8"/>
      <c r="CQ749" s="10"/>
      <c r="CR749" s="12"/>
      <c r="CS749" s="12"/>
      <c r="CU749" s="14"/>
      <c r="DP749" s="12"/>
      <c r="DQ749" s="5"/>
    </row>
    <row r="750">
      <c r="A750" s="3"/>
      <c r="B750" s="5"/>
      <c r="BJ750" s="8"/>
      <c r="CQ750" s="10"/>
      <c r="CR750" s="12"/>
      <c r="CS750" s="12"/>
      <c r="CU750" s="14"/>
      <c r="DP750" s="12"/>
      <c r="DQ750" s="5"/>
    </row>
    <row r="751">
      <c r="A751" s="3"/>
      <c r="B751" s="5"/>
      <c r="BJ751" s="8"/>
      <c r="CQ751" s="10"/>
      <c r="CR751" s="12"/>
      <c r="CS751" s="12"/>
      <c r="CU751" s="14"/>
      <c r="DP751" s="12"/>
      <c r="DQ751" s="5"/>
    </row>
    <row r="752">
      <c r="A752" s="3"/>
      <c r="B752" s="5"/>
      <c r="BJ752" s="8"/>
      <c r="CQ752" s="10"/>
      <c r="CR752" s="12"/>
      <c r="CS752" s="12"/>
      <c r="CU752" s="14"/>
      <c r="DP752" s="12"/>
      <c r="DQ752" s="5"/>
    </row>
    <row r="753">
      <c r="A753" s="3"/>
      <c r="B753" s="5"/>
      <c r="BJ753" s="8"/>
      <c r="CQ753" s="10"/>
      <c r="CR753" s="12"/>
      <c r="CS753" s="12"/>
      <c r="CU753" s="14"/>
      <c r="DP753" s="12"/>
      <c r="DQ753" s="5"/>
    </row>
    <row r="754">
      <c r="A754" s="3"/>
      <c r="B754" s="5"/>
      <c r="BJ754" s="8"/>
      <c r="CQ754" s="10"/>
      <c r="CR754" s="12"/>
      <c r="CS754" s="12"/>
      <c r="CU754" s="14"/>
      <c r="DP754" s="12"/>
      <c r="DQ754" s="5"/>
    </row>
    <row r="755">
      <c r="A755" s="3"/>
      <c r="B755" s="5"/>
      <c r="BJ755" s="8"/>
      <c r="CQ755" s="10"/>
      <c r="CR755" s="12"/>
      <c r="CS755" s="12"/>
      <c r="CU755" s="14"/>
      <c r="DP755" s="12"/>
      <c r="DQ755" s="5"/>
    </row>
    <row r="756">
      <c r="A756" s="3"/>
      <c r="B756" s="5"/>
      <c r="BJ756" s="8"/>
      <c r="CQ756" s="10"/>
      <c r="CR756" s="12"/>
      <c r="CS756" s="12"/>
      <c r="CU756" s="14"/>
      <c r="DP756" s="12"/>
      <c r="DQ756" s="5"/>
    </row>
    <row r="757">
      <c r="A757" s="3"/>
      <c r="B757" s="5"/>
      <c r="BJ757" s="8"/>
      <c r="CQ757" s="10"/>
      <c r="CR757" s="12"/>
      <c r="CS757" s="12"/>
      <c r="CU757" s="14"/>
      <c r="DP757" s="12"/>
      <c r="DQ757" s="5"/>
    </row>
    <row r="758">
      <c r="A758" s="3"/>
      <c r="B758" s="5"/>
      <c r="BJ758" s="8"/>
      <c r="CQ758" s="10"/>
      <c r="CR758" s="12"/>
      <c r="CS758" s="12"/>
      <c r="CU758" s="14"/>
      <c r="DP758" s="12"/>
      <c r="DQ758" s="5"/>
    </row>
    <row r="759">
      <c r="A759" s="3"/>
      <c r="B759" s="5"/>
      <c r="BJ759" s="8"/>
      <c r="CQ759" s="10"/>
      <c r="CR759" s="12"/>
      <c r="CS759" s="12"/>
      <c r="CU759" s="14"/>
      <c r="DP759" s="12"/>
      <c r="DQ759" s="5"/>
    </row>
    <row r="760">
      <c r="A760" s="3"/>
      <c r="B760" s="5"/>
      <c r="BJ760" s="8"/>
      <c r="CQ760" s="10"/>
      <c r="CR760" s="12"/>
      <c r="CS760" s="12"/>
      <c r="CU760" s="14"/>
      <c r="DP760" s="12"/>
      <c r="DQ760" s="5"/>
    </row>
    <row r="761">
      <c r="A761" s="3"/>
      <c r="B761" s="5"/>
      <c r="BJ761" s="8"/>
      <c r="CQ761" s="10"/>
      <c r="CR761" s="12"/>
      <c r="CS761" s="12"/>
      <c r="CU761" s="14"/>
      <c r="DP761" s="12"/>
      <c r="DQ761" s="5"/>
    </row>
    <row r="762">
      <c r="A762" s="3"/>
      <c r="B762" s="5"/>
      <c r="BJ762" s="8"/>
      <c r="CQ762" s="10"/>
      <c r="CR762" s="12"/>
      <c r="CS762" s="12"/>
      <c r="CU762" s="14"/>
      <c r="DP762" s="12"/>
      <c r="DQ762" s="5"/>
    </row>
    <row r="763">
      <c r="A763" s="3"/>
      <c r="B763" s="5"/>
      <c r="BJ763" s="8"/>
      <c r="CQ763" s="10"/>
      <c r="CR763" s="12"/>
      <c r="CS763" s="12"/>
      <c r="CU763" s="14"/>
      <c r="DP763" s="12"/>
      <c r="DQ763" s="5"/>
    </row>
    <row r="764">
      <c r="A764" s="3"/>
      <c r="B764" s="5"/>
      <c r="BJ764" s="8"/>
      <c r="CQ764" s="10"/>
      <c r="CR764" s="12"/>
      <c r="CS764" s="12"/>
      <c r="CU764" s="14"/>
      <c r="DP764" s="12"/>
      <c r="DQ764" s="5"/>
    </row>
    <row r="765">
      <c r="A765" s="3"/>
      <c r="B765" s="5"/>
      <c r="BJ765" s="8"/>
      <c r="CQ765" s="10"/>
      <c r="CR765" s="12"/>
      <c r="CS765" s="12"/>
      <c r="CU765" s="14"/>
      <c r="DP765" s="12"/>
      <c r="DQ765" s="5"/>
    </row>
    <row r="766">
      <c r="A766" s="3"/>
      <c r="B766" s="5"/>
      <c r="BJ766" s="8"/>
      <c r="CQ766" s="10"/>
      <c r="CR766" s="12"/>
      <c r="CS766" s="12"/>
      <c r="CU766" s="14"/>
      <c r="DP766" s="12"/>
      <c r="DQ766" s="5"/>
    </row>
    <row r="767">
      <c r="A767" s="3"/>
      <c r="B767" s="5"/>
      <c r="BJ767" s="8"/>
      <c r="CQ767" s="10"/>
      <c r="CR767" s="12"/>
      <c r="CS767" s="12"/>
      <c r="CU767" s="14"/>
      <c r="DP767" s="12"/>
      <c r="DQ767" s="5"/>
    </row>
    <row r="768">
      <c r="A768" s="3"/>
      <c r="B768" s="5"/>
      <c r="BJ768" s="8"/>
      <c r="CQ768" s="10"/>
      <c r="CR768" s="12"/>
      <c r="CS768" s="12"/>
      <c r="CU768" s="14"/>
      <c r="DP768" s="12"/>
      <c r="DQ768" s="5"/>
    </row>
    <row r="769">
      <c r="A769" s="3"/>
      <c r="B769" s="5"/>
      <c r="BJ769" s="8"/>
      <c r="CQ769" s="10"/>
      <c r="CR769" s="12"/>
      <c r="CS769" s="12"/>
      <c r="CU769" s="14"/>
      <c r="DP769" s="12"/>
      <c r="DQ769" s="5"/>
    </row>
    <row r="770">
      <c r="A770" s="3"/>
      <c r="B770" s="5"/>
      <c r="BJ770" s="8"/>
      <c r="CQ770" s="10"/>
      <c r="CR770" s="12"/>
      <c r="CS770" s="12"/>
      <c r="CU770" s="14"/>
      <c r="DP770" s="12"/>
      <c r="DQ770" s="5"/>
    </row>
    <row r="771">
      <c r="A771" s="3"/>
      <c r="B771" s="5"/>
      <c r="BJ771" s="8"/>
      <c r="CQ771" s="10"/>
      <c r="CR771" s="12"/>
      <c r="CS771" s="12"/>
      <c r="CU771" s="14"/>
      <c r="DP771" s="12"/>
      <c r="DQ771" s="5"/>
    </row>
    <row r="772">
      <c r="A772" s="3"/>
      <c r="B772" s="5"/>
      <c r="BJ772" s="8"/>
      <c r="CQ772" s="10"/>
      <c r="CR772" s="12"/>
      <c r="CS772" s="12"/>
      <c r="CU772" s="14"/>
      <c r="DP772" s="12"/>
      <c r="DQ772" s="5"/>
    </row>
    <row r="773">
      <c r="A773" s="3"/>
      <c r="B773" s="5"/>
      <c r="BJ773" s="8"/>
      <c r="CQ773" s="10"/>
      <c r="CR773" s="12"/>
      <c r="CS773" s="12"/>
      <c r="CU773" s="14"/>
      <c r="DP773" s="12"/>
      <c r="DQ773" s="5"/>
    </row>
    <row r="774">
      <c r="A774" s="3"/>
      <c r="B774" s="5"/>
      <c r="BJ774" s="8"/>
      <c r="CQ774" s="10"/>
      <c r="CR774" s="12"/>
      <c r="CS774" s="12"/>
      <c r="CU774" s="14"/>
      <c r="DP774" s="12"/>
      <c r="DQ774" s="5"/>
    </row>
    <row r="775">
      <c r="A775" s="3"/>
      <c r="B775" s="5"/>
      <c r="BJ775" s="8"/>
      <c r="CQ775" s="10"/>
      <c r="CR775" s="12"/>
      <c r="CS775" s="12"/>
      <c r="CU775" s="14"/>
      <c r="DP775" s="12"/>
      <c r="DQ775" s="5"/>
    </row>
    <row r="776">
      <c r="A776" s="3"/>
      <c r="B776" s="5"/>
      <c r="BJ776" s="8"/>
      <c r="CQ776" s="10"/>
      <c r="CR776" s="12"/>
      <c r="CS776" s="12"/>
      <c r="CU776" s="14"/>
      <c r="DP776" s="12"/>
      <c r="DQ776" s="5"/>
    </row>
    <row r="777">
      <c r="A777" s="3"/>
      <c r="B777" s="5"/>
      <c r="BJ777" s="8"/>
      <c r="CQ777" s="10"/>
      <c r="CR777" s="12"/>
      <c r="CS777" s="12"/>
      <c r="CU777" s="14"/>
      <c r="DP777" s="12"/>
      <c r="DQ777" s="5"/>
    </row>
    <row r="778">
      <c r="A778" s="3"/>
      <c r="B778" s="5"/>
      <c r="BJ778" s="8"/>
      <c r="CQ778" s="10"/>
      <c r="CR778" s="12"/>
      <c r="CS778" s="12"/>
      <c r="CU778" s="14"/>
      <c r="DP778" s="12"/>
      <c r="DQ778" s="5"/>
    </row>
    <row r="779">
      <c r="A779" s="3"/>
      <c r="B779" s="5"/>
      <c r="BJ779" s="8"/>
      <c r="CQ779" s="10"/>
      <c r="CR779" s="12"/>
      <c r="CS779" s="12"/>
      <c r="CU779" s="14"/>
      <c r="DP779" s="12"/>
      <c r="DQ779" s="5"/>
    </row>
    <row r="780">
      <c r="A780" s="3"/>
      <c r="B780" s="5"/>
      <c r="BJ780" s="8"/>
      <c r="CQ780" s="10"/>
      <c r="CR780" s="12"/>
      <c r="CS780" s="12"/>
      <c r="CU780" s="14"/>
      <c r="DP780" s="12"/>
      <c r="DQ780" s="5"/>
    </row>
    <row r="781">
      <c r="A781" s="3"/>
      <c r="B781" s="5"/>
      <c r="BJ781" s="8"/>
      <c r="CQ781" s="10"/>
      <c r="CR781" s="12"/>
      <c r="CS781" s="12"/>
      <c r="CU781" s="14"/>
      <c r="DP781" s="12"/>
      <c r="DQ781" s="5"/>
    </row>
    <row r="782">
      <c r="A782" s="3"/>
      <c r="B782" s="5"/>
      <c r="BJ782" s="8"/>
      <c r="CQ782" s="10"/>
      <c r="CR782" s="12"/>
      <c r="CS782" s="12"/>
      <c r="CU782" s="14"/>
      <c r="DP782" s="12"/>
      <c r="DQ782" s="5"/>
    </row>
    <row r="783">
      <c r="A783" s="3"/>
      <c r="B783" s="5"/>
      <c r="BJ783" s="8"/>
      <c r="CQ783" s="10"/>
      <c r="CR783" s="12"/>
      <c r="CS783" s="12"/>
      <c r="CU783" s="14"/>
      <c r="DP783" s="12"/>
      <c r="DQ783" s="5"/>
    </row>
    <row r="784">
      <c r="A784" s="3"/>
      <c r="B784" s="5"/>
      <c r="BJ784" s="8"/>
      <c r="CQ784" s="10"/>
      <c r="CR784" s="12"/>
      <c r="CS784" s="12"/>
      <c r="CU784" s="14"/>
      <c r="DP784" s="12"/>
      <c r="DQ784" s="5"/>
    </row>
    <row r="785">
      <c r="A785" s="3"/>
      <c r="B785" s="5"/>
      <c r="BJ785" s="8"/>
      <c r="CQ785" s="10"/>
      <c r="CR785" s="12"/>
      <c r="CS785" s="12"/>
      <c r="CU785" s="14"/>
      <c r="DP785" s="12"/>
      <c r="DQ785" s="5"/>
    </row>
    <row r="786">
      <c r="A786" s="3"/>
      <c r="B786" s="5"/>
      <c r="BJ786" s="8"/>
      <c r="CQ786" s="10"/>
      <c r="CR786" s="12"/>
      <c r="CS786" s="12"/>
      <c r="CU786" s="14"/>
      <c r="DP786" s="12"/>
      <c r="DQ786" s="5"/>
    </row>
    <row r="787">
      <c r="A787" s="3"/>
      <c r="B787" s="5"/>
      <c r="BJ787" s="8"/>
      <c r="CQ787" s="10"/>
      <c r="CR787" s="12"/>
      <c r="CS787" s="12"/>
      <c r="CU787" s="14"/>
      <c r="DP787" s="12"/>
      <c r="DQ787" s="5"/>
    </row>
    <row r="788">
      <c r="A788" s="3"/>
      <c r="B788" s="5"/>
      <c r="BJ788" s="8"/>
      <c r="CQ788" s="10"/>
      <c r="CR788" s="12"/>
      <c r="CS788" s="12"/>
      <c r="CU788" s="14"/>
      <c r="DP788" s="12"/>
      <c r="DQ788" s="5"/>
    </row>
    <row r="789">
      <c r="A789" s="3"/>
      <c r="B789" s="5"/>
      <c r="BJ789" s="8"/>
      <c r="CQ789" s="10"/>
      <c r="CR789" s="12"/>
      <c r="CS789" s="12"/>
      <c r="CU789" s="14"/>
      <c r="DP789" s="12"/>
      <c r="DQ789" s="5"/>
    </row>
    <row r="790">
      <c r="A790" s="3"/>
      <c r="B790" s="5"/>
      <c r="BJ790" s="8"/>
      <c r="CQ790" s="10"/>
      <c r="CR790" s="12"/>
      <c r="CS790" s="12"/>
      <c r="CU790" s="14"/>
      <c r="DP790" s="12"/>
      <c r="DQ790" s="5"/>
    </row>
    <row r="791">
      <c r="A791" s="3"/>
      <c r="B791" s="5"/>
      <c r="BJ791" s="8"/>
      <c r="CQ791" s="10"/>
      <c r="CR791" s="12"/>
      <c r="CS791" s="12"/>
      <c r="CU791" s="14"/>
      <c r="DP791" s="12"/>
      <c r="DQ791" s="5"/>
    </row>
    <row r="792">
      <c r="A792" s="3"/>
      <c r="B792" s="5"/>
      <c r="BJ792" s="8"/>
      <c r="CQ792" s="10"/>
      <c r="CR792" s="12"/>
      <c r="CS792" s="12"/>
      <c r="CU792" s="14"/>
      <c r="DP792" s="12"/>
      <c r="DQ792" s="5"/>
    </row>
    <row r="793">
      <c r="A793" s="3"/>
      <c r="B793" s="5"/>
      <c r="BJ793" s="8"/>
      <c r="CQ793" s="10"/>
      <c r="CR793" s="12"/>
      <c r="CS793" s="12"/>
      <c r="CU793" s="14"/>
      <c r="DP793" s="12"/>
      <c r="DQ793" s="5"/>
    </row>
    <row r="794">
      <c r="A794" s="3"/>
      <c r="B794" s="5"/>
      <c r="BJ794" s="8"/>
      <c r="CQ794" s="10"/>
      <c r="CR794" s="12"/>
      <c r="CS794" s="12"/>
      <c r="CU794" s="14"/>
      <c r="DP794" s="12"/>
      <c r="DQ794" s="5"/>
    </row>
    <row r="795">
      <c r="A795" s="3"/>
      <c r="B795" s="5"/>
      <c r="BJ795" s="8"/>
      <c r="CQ795" s="10"/>
      <c r="CR795" s="12"/>
      <c r="CS795" s="12"/>
      <c r="CU795" s="14"/>
      <c r="DP795" s="12"/>
      <c r="DQ795" s="5"/>
    </row>
    <row r="796">
      <c r="A796" s="3"/>
      <c r="B796" s="5"/>
      <c r="BJ796" s="8"/>
      <c r="CQ796" s="10"/>
      <c r="CR796" s="12"/>
      <c r="CS796" s="12"/>
      <c r="CU796" s="14"/>
      <c r="DP796" s="12"/>
      <c r="DQ796" s="5"/>
    </row>
    <row r="797">
      <c r="A797" s="3"/>
      <c r="B797" s="5"/>
      <c r="BJ797" s="8"/>
      <c r="CQ797" s="10"/>
      <c r="CR797" s="12"/>
      <c r="CS797" s="12"/>
      <c r="CU797" s="14"/>
      <c r="DP797" s="12"/>
      <c r="DQ797" s="5"/>
    </row>
    <row r="798">
      <c r="A798" s="3"/>
      <c r="B798" s="5"/>
      <c r="BJ798" s="8"/>
      <c r="CQ798" s="10"/>
      <c r="CR798" s="12"/>
      <c r="CS798" s="12"/>
      <c r="CU798" s="14"/>
      <c r="DP798" s="12"/>
      <c r="DQ798" s="5"/>
    </row>
    <row r="799">
      <c r="A799" s="3"/>
      <c r="B799" s="5"/>
      <c r="BJ799" s="8"/>
      <c r="CQ799" s="10"/>
      <c r="CR799" s="12"/>
      <c r="CS799" s="12"/>
      <c r="CU799" s="14"/>
      <c r="DP799" s="12"/>
      <c r="DQ799" s="5"/>
    </row>
    <row r="800">
      <c r="A800" s="3"/>
      <c r="B800" s="5"/>
      <c r="BJ800" s="8"/>
      <c r="CQ800" s="10"/>
      <c r="CR800" s="12"/>
      <c r="CS800" s="12"/>
      <c r="CU800" s="14"/>
      <c r="DP800" s="12"/>
      <c r="DQ800" s="5"/>
    </row>
    <row r="801">
      <c r="A801" s="3"/>
      <c r="B801" s="5"/>
      <c r="BJ801" s="8"/>
      <c r="CQ801" s="10"/>
      <c r="CR801" s="12"/>
      <c r="CS801" s="12"/>
      <c r="CU801" s="14"/>
      <c r="DP801" s="12"/>
      <c r="DQ801" s="5"/>
    </row>
    <row r="802">
      <c r="A802" s="3"/>
      <c r="B802" s="5"/>
      <c r="BJ802" s="8"/>
      <c r="CQ802" s="10"/>
      <c r="CR802" s="12"/>
      <c r="CS802" s="12"/>
      <c r="CU802" s="14"/>
      <c r="DP802" s="12"/>
      <c r="DQ802" s="5"/>
    </row>
    <row r="803">
      <c r="A803" s="3"/>
      <c r="B803" s="5"/>
      <c r="BJ803" s="8"/>
      <c r="CQ803" s="10"/>
      <c r="CR803" s="12"/>
      <c r="CS803" s="12"/>
      <c r="CU803" s="14"/>
      <c r="DP803" s="12"/>
      <c r="DQ803" s="5"/>
    </row>
    <row r="804">
      <c r="A804" s="3"/>
      <c r="B804" s="5"/>
      <c r="BJ804" s="8"/>
      <c r="CQ804" s="10"/>
      <c r="CR804" s="12"/>
      <c r="CS804" s="12"/>
      <c r="CU804" s="14"/>
      <c r="DP804" s="12"/>
      <c r="DQ804" s="5"/>
    </row>
    <row r="805">
      <c r="A805" s="3"/>
      <c r="B805" s="5"/>
      <c r="BJ805" s="8"/>
      <c r="CQ805" s="10"/>
      <c r="CR805" s="12"/>
      <c r="CS805" s="12"/>
      <c r="CU805" s="14"/>
      <c r="DP805" s="12"/>
      <c r="DQ805" s="5"/>
    </row>
    <row r="806">
      <c r="A806" s="3"/>
      <c r="B806" s="5"/>
      <c r="BJ806" s="8"/>
      <c r="CQ806" s="10"/>
      <c r="CR806" s="12"/>
      <c r="CS806" s="12"/>
      <c r="CU806" s="14"/>
      <c r="DP806" s="12"/>
      <c r="DQ806" s="5"/>
    </row>
    <row r="807">
      <c r="A807" s="3"/>
      <c r="B807" s="5"/>
      <c r="BJ807" s="8"/>
      <c r="CQ807" s="10"/>
      <c r="CR807" s="12"/>
      <c r="CS807" s="12"/>
      <c r="CU807" s="14"/>
      <c r="DP807" s="12"/>
      <c r="DQ807" s="5"/>
    </row>
    <row r="808">
      <c r="A808" s="3"/>
      <c r="B808" s="5"/>
      <c r="BJ808" s="8"/>
      <c r="CQ808" s="10"/>
      <c r="CR808" s="12"/>
      <c r="CS808" s="12"/>
      <c r="CU808" s="14"/>
      <c r="DP808" s="12"/>
      <c r="DQ808" s="5"/>
    </row>
    <row r="809">
      <c r="A809" s="3"/>
      <c r="B809" s="5"/>
      <c r="BJ809" s="8"/>
      <c r="CQ809" s="10"/>
      <c r="CR809" s="12"/>
      <c r="CS809" s="12"/>
      <c r="CU809" s="14"/>
      <c r="DP809" s="12"/>
      <c r="DQ809" s="5"/>
    </row>
    <row r="810">
      <c r="A810" s="3"/>
      <c r="B810" s="5"/>
      <c r="BJ810" s="8"/>
      <c r="CQ810" s="10"/>
      <c r="CR810" s="12"/>
      <c r="CS810" s="12"/>
      <c r="CU810" s="14"/>
      <c r="DP810" s="12"/>
      <c r="DQ810" s="5"/>
    </row>
    <row r="811">
      <c r="A811" s="3"/>
      <c r="B811" s="5"/>
      <c r="BJ811" s="8"/>
      <c r="CQ811" s="10"/>
      <c r="CR811" s="12"/>
      <c r="CS811" s="12"/>
      <c r="CU811" s="14"/>
      <c r="DP811" s="12"/>
      <c r="DQ811" s="5"/>
    </row>
    <row r="812">
      <c r="A812" s="3"/>
      <c r="B812" s="5"/>
      <c r="BJ812" s="8"/>
      <c r="CQ812" s="10"/>
      <c r="CR812" s="12"/>
      <c r="CS812" s="12"/>
      <c r="CU812" s="14"/>
      <c r="DP812" s="12"/>
      <c r="DQ812" s="5"/>
    </row>
    <row r="813">
      <c r="A813" s="3"/>
      <c r="B813" s="5"/>
      <c r="BJ813" s="8"/>
      <c r="CQ813" s="10"/>
      <c r="CR813" s="12"/>
      <c r="CS813" s="12"/>
      <c r="CU813" s="14"/>
      <c r="DP813" s="12"/>
      <c r="DQ813" s="5"/>
    </row>
    <row r="814">
      <c r="A814" s="3"/>
      <c r="B814" s="5"/>
      <c r="BJ814" s="8"/>
      <c r="CQ814" s="10"/>
      <c r="CR814" s="12"/>
      <c r="CS814" s="12"/>
      <c r="CU814" s="14"/>
      <c r="DP814" s="12"/>
      <c r="DQ814" s="5"/>
    </row>
    <row r="815">
      <c r="A815" s="3"/>
      <c r="B815" s="5"/>
      <c r="BJ815" s="8"/>
      <c r="CQ815" s="10"/>
      <c r="CR815" s="12"/>
      <c r="CS815" s="12"/>
      <c r="CU815" s="14"/>
      <c r="DP815" s="12"/>
      <c r="DQ815" s="5"/>
    </row>
    <row r="816">
      <c r="A816" s="3"/>
      <c r="B816" s="5"/>
      <c r="BJ816" s="8"/>
      <c r="CQ816" s="10"/>
      <c r="CR816" s="12"/>
      <c r="CS816" s="12"/>
      <c r="CU816" s="14"/>
      <c r="DP816" s="12"/>
      <c r="DQ816" s="5"/>
    </row>
    <row r="817">
      <c r="A817" s="3"/>
      <c r="B817" s="5"/>
      <c r="BJ817" s="8"/>
      <c r="CQ817" s="10"/>
      <c r="CR817" s="12"/>
      <c r="CS817" s="12"/>
      <c r="CU817" s="14"/>
      <c r="DP817" s="12"/>
      <c r="DQ817" s="5"/>
    </row>
    <row r="818">
      <c r="A818" s="3"/>
      <c r="B818" s="5"/>
      <c r="BJ818" s="8"/>
      <c r="CQ818" s="10"/>
      <c r="CR818" s="12"/>
      <c r="CS818" s="12"/>
      <c r="CU818" s="14"/>
      <c r="DP818" s="12"/>
      <c r="DQ818" s="5"/>
    </row>
    <row r="819">
      <c r="A819" s="3"/>
      <c r="B819" s="5"/>
      <c r="BJ819" s="8"/>
      <c r="CQ819" s="10"/>
      <c r="CR819" s="12"/>
      <c r="CS819" s="12"/>
      <c r="CU819" s="14"/>
      <c r="DP819" s="12"/>
      <c r="DQ819" s="5"/>
    </row>
    <row r="820">
      <c r="A820" s="3"/>
      <c r="B820" s="5"/>
      <c r="BJ820" s="8"/>
      <c r="CQ820" s="10"/>
      <c r="CR820" s="12"/>
      <c r="CS820" s="12"/>
      <c r="CU820" s="14"/>
      <c r="DP820" s="12"/>
      <c r="DQ820" s="5"/>
    </row>
    <row r="821">
      <c r="A821" s="3"/>
      <c r="B821" s="5"/>
      <c r="BJ821" s="8"/>
      <c r="CQ821" s="10"/>
      <c r="CR821" s="12"/>
      <c r="CS821" s="12"/>
      <c r="CU821" s="14"/>
      <c r="DP821" s="12"/>
      <c r="DQ821" s="5"/>
    </row>
    <row r="822">
      <c r="A822" s="3"/>
      <c r="B822" s="5"/>
      <c r="BJ822" s="8"/>
      <c r="CQ822" s="10"/>
      <c r="CR822" s="12"/>
      <c r="CS822" s="12"/>
      <c r="CU822" s="14"/>
      <c r="DP822" s="12"/>
      <c r="DQ822" s="5"/>
    </row>
    <row r="823">
      <c r="A823" s="3"/>
      <c r="B823" s="5"/>
      <c r="BJ823" s="8"/>
      <c r="CQ823" s="10"/>
      <c r="CR823" s="12"/>
      <c r="CS823" s="12"/>
      <c r="CU823" s="14"/>
      <c r="DP823" s="12"/>
      <c r="DQ823" s="5"/>
    </row>
    <row r="824">
      <c r="A824" s="3"/>
      <c r="B824" s="5"/>
      <c r="BJ824" s="8"/>
      <c r="CQ824" s="10"/>
      <c r="CR824" s="12"/>
      <c r="CS824" s="12"/>
      <c r="CU824" s="14"/>
      <c r="DP824" s="12"/>
      <c r="DQ824" s="5"/>
    </row>
    <row r="825">
      <c r="A825" s="3"/>
      <c r="B825" s="5"/>
      <c r="BJ825" s="8"/>
      <c r="CQ825" s="10"/>
      <c r="CR825" s="12"/>
      <c r="CS825" s="12"/>
      <c r="CU825" s="14"/>
      <c r="DP825" s="12"/>
      <c r="DQ825" s="5"/>
    </row>
    <row r="826">
      <c r="A826" s="3"/>
      <c r="B826" s="5"/>
      <c r="BJ826" s="8"/>
      <c r="CQ826" s="10"/>
      <c r="CR826" s="12"/>
      <c r="CS826" s="12"/>
      <c r="CU826" s="14"/>
      <c r="DP826" s="12"/>
      <c r="DQ826" s="5"/>
    </row>
    <row r="827">
      <c r="A827" s="3"/>
      <c r="B827" s="5"/>
      <c r="BJ827" s="8"/>
      <c r="CQ827" s="10"/>
      <c r="CR827" s="12"/>
      <c r="CS827" s="12"/>
      <c r="CU827" s="14"/>
      <c r="DP827" s="12"/>
      <c r="DQ827" s="5"/>
    </row>
    <row r="828">
      <c r="A828" s="3"/>
      <c r="B828" s="5"/>
      <c r="BJ828" s="8"/>
      <c r="CQ828" s="10"/>
      <c r="CR828" s="12"/>
      <c r="CS828" s="12"/>
      <c r="CU828" s="14"/>
      <c r="DP828" s="12"/>
      <c r="DQ828" s="5"/>
    </row>
    <row r="829">
      <c r="A829" s="3"/>
      <c r="B829" s="5"/>
      <c r="BJ829" s="8"/>
      <c r="CQ829" s="10"/>
      <c r="CR829" s="12"/>
      <c r="CS829" s="12"/>
      <c r="CU829" s="14"/>
      <c r="DP829" s="12"/>
      <c r="DQ829" s="5"/>
    </row>
    <row r="830">
      <c r="A830" s="3"/>
      <c r="B830" s="5"/>
      <c r="BJ830" s="8"/>
      <c r="CQ830" s="10"/>
      <c r="CR830" s="12"/>
      <c r="CS830" s="12"/>
      <c r="CU830" s="14"/>
      <c r="DP830" s="12"/>
      <c r="DQ830" s="5"/>
    </row>
    <row r="831">
      <c r="A831" s="3"/>
      <c r="B831" s="5"/>
      <c r="BJ831" s="8"/>
      <c r="CQ831" s="10"/>
      <c r="CR831" s="12"/>
      <c r="CS831" s="12"/>
      <c r="CU831" s="14"/>
      <c r="DP831" s="12"/>
      <c r="DQ831" s="5"/>
    </row>
    <row r="832">
      <c r="A832" s="3"/>
      <c r="B832" s="5"/>
      <c r="BJ832" s="8"/>
      <c r="CQ832" s="10"/>
      <c r="CR832" s="12"/>
      <c r="CS832" s="12"/>
      <c r="CU832" s="14"/>
      <c r="DP832" s="12"/>
      <c r="DQ832" s="5"/>
    </row>
    <row r="833">
      <c r="A833" s="3"/>
      <c r="B833" s="5"/>
      <c r="BJ833" s="8"/>
      <c r="CQ833" s="10"/>
      <c r="CR833" s="12"/>
      <c r="CS833" s="12"/>
      <c r="CU833" s="14"/>
      <c r="DP833" s="12"/>
      <c r="DQ833" s="5"/>
    </row>
    <row r="834">
      <c r="A834" s="3"/>
      <c r="B834" s="5"/>
      <c r="BJ834" s="8"/>
      <c r="CQ834" s="10"/>
      <c r="CR834" s="12"/>
      <c r="CS834" s="12"/>
      <c r="CU834" s="14"/>
      <c r="DP834" s="12"/>
      <c r="DQ834" s="5"/>
    </row>
    <row r="835">
      <c r="A835" s="3"/>
      <c r="B835" s="5"/>
      <c r="BJ835" s="8"/>
      <c r="CQ835" s="10"/>
      <c r="CR835" s="12"/>
      <c r="CS835" s="12"/>
      <c r="CU835" s="14"/>
      <c r="DP835" s="12"/>
      <c r="DQ835" s="5"/>
    </row>
    <row r="836">
      <c r="A836" s="3"/>
      <c r="B836" s="5"/>
      <c r="BJ836" s="8"/>
      <c r="CQ836" s="10"/>
      <c r="CR836" s="12"/>
      <c r="CS836" s="12"/>
      <c r="CU836" s="14"/>
      <c r="DP836" s="12"/>
      <c r="DQ836" s="5"/>
    </row>
    <row r="837">
      <c r="A837" s="3"/>
      <c r="B837" s="5"/>
      <c r="BJ837" s="8"/>
      <c r="CQ837" s="10"/>
      <c r="CR837" s="12"/>
      <c r="CS837" s="12"/>
      <c r="CU837" s="14"/>
      <c r="DP837" s="12"/>
      <c r="DQ837" s="5"/>
    </row>
    <row r="838">
      <c r="A838" s="3"/>
      <c r="B838" s="5"/>
      <c r="BJ838" s="8"/>
      <c r="CQ838" s="10"/>
      <c r="CR838" s="12"/>
      <c r="CS838" s="12"/>
      <c r="CU838" s="14"/>
      <c r="DP838" s="12"/>
      <c r="DQ838" s="5"/>
    </row>
    <row r="839">
      <c r="A839" s="3"/>
      <c r="B839" s="5"/>
      <c r="BJ839" s="8"/>
      <c r="CQ839" s="10"/>
      <c r="CR839" s="12"/>
      <c r="CS839" s="12"/>
      <c r="CU839" s="14"/>
      <c r="DP839" s="12"/>
      <c r="DQ839" s="5"/>
    </row>
    <row r="840">
      <c r="A840" s="3"/>
      <c r="B840" s="5"/>
      <c r="BJ840" s="8"/>
      <c r="CQ840" s="10"/>
      <c r="CR840" s="12"/>
      <c r="CS840" s="12"/>
      <c r="CU840" s="14"/>
      <c r="DP840" s="12"/>
      <c r="DQ840" s="5"/>
    </row>
    <row r="841">
      <c r="A841" s="3"/>
      <c r="B841" s="5"/>
      <c r="BJ841" s="8"/>
      <c r="CQ841" s="10"/>
      <c r="CR841" s="12"/>
      <c r="CS841" s="12"/>
      <c r="CU841" s="14"/>
      <c r="DP841" s="12"/>
      <c r="DQ841" s="5"/>
    </row>
    <row r="842">
      <c r="A842" s="3"/>
      <c r="B842" s="5"/>
      <c r="BJ842" s="8"/>
      <c r="CQ842" s="10"/>
      <c r="CR842" s="12"/>
      <c r="CS842" s="12"/>
      <c r="CU842" s="14"/>
      <c r="DP842" s="12"/>
      <c r="DQ842" s="5"/>
    </row>
    <row r="843">
      <c r="A843" s="3"/>
      <c r="B843" s="5"/>
      <c r="BJ843" s="8"/>
      <c r="CQ843" s="10"/>
      <c r="CR843" s="12"/>
      <c r="CS843" s="12"/>
      <c r="CU843" s="14"/>
      <c r="DP843" s="12"/>
      <c r="DQ843" s="5"/>
    </row>
    <row r="844">
      <c r="A844" s="3"/>
      <c r="B844" s="5"/>
      <c r="BJ844" s="8"/>
      <c r="CQ844" s="10"/>
      <c r="CR844" s="12"/>
      <c r="CS844" s="12"/>
      <c r="CU844" s="14"/>
      <c r="DP844" s="12"/>
      <c r="DQ844" s="5"/>
    </row>
    <row r="845">
      <c r="A845" s="3"/>
      <c r="B845" s="5"/>
      <c r="BJ845" s="8"/>
      <c r="CQ845" s="10"/>
      <c r="CR845" s="12"/>
      <c r="CS845" s="12"/>
      <c r="CU845" s="14"/>
      <c r="DP845" s="12"/>
      <c r="DQ845" s="5"/>
    </row>
    <row r="846">
      <c r="A846" s="3"/>
      <c r="B846" s="5"/>
      <c r="BJ846" s="8"/>
      <c r="CQ846" s="10"/>
      <c r="CR846" s="12"/>
      <c r="CS846" s="12"/>
      <c r="CU846" s="14"/>
      <c r="DP846" s="12"/>
      <c r="DQ846" s="5"/>
    </row>
    <row r="847">
      <c r="A847" s="3"/>
      <c r="B847" s="5"/>
      <c r="BJ847" s="8"/>
      <c r="CQ847" s="10"/>
      <c r="CR847" s="12"/>
      <c r="CS847" s="12"/>
      <c r="CU847" s="14"/>
      <c r="DP847" s="12"/>
      <c r="DQ847" s="5"/>
    </row>
    <row r="848">
      <c r="A848" s="3"/>
      <c r="B848" s="5"/>
      <c r="BJ848" s="8"/>
      <c r="CQ848" s="10"/>
      <c r="CR848" s="12"/>
      <c r="CS848" s="12"/>
      <c r="CU848" s="14"/>
      <c r="DP848" s="12"/>
      <c r="DQ848" s="5"/>
    </row>
    <row r="849">
      <c r="A849" s="3"/>
      <c r="B849" s="5"/>
      <c r="BJ849" s="8"/>
      <c r="CQ849" s="10"/>
      <c r="CR849" s="12"/>
      <c r="CS849" s="12"/>
      <c r="CU849" s="14"/>
      <c r="DP849" s="12"/>
      <c r="DQ849" s="5"/>
    </row>
    <row r="850">
      <c r="A850" s="3"/>
      <c r="B850" s="5"/>
      <c r="BJ850" s="8"/>
      <c r="CQ850" s="10"/>
      <c r="CR850" s="12"/>
      <c r="CS850" s="12"/>
      <c r="CU850" s="14"/>
      <c r="DP850" s="12"/>
      <c r="DQ850" s="5"/>
    </row>
    <row r="851">
      <c r="A851" s="3"/>
      <c r="B851" s="5"/>
      <c r="BJ851" s="8"/>
      <c r="CQ851" s="10"/>
      <c r="CR851" s="12"/>
      <c r="CS851" s="12"/>
      <c r="CU851" s="14"/>
      <c r="DP851" s="12"/>
      <c r="DQ851" s="5"/>
    </row>
    <row r="852">
      <c r="A852" s="3"/>
      <c r="B852" s="5"/>
      <c r="BJ852" s="8"/>
      <c r="CQ852" s="10"/>
      <c r="CR852" s="12"/>
      <c r="CS852" s="12"/>
      <c r="CU852" s="14"/>
      <c r="DP852" s="12"/>
      <c r="DQ852" s="5"/>
    </row>
    <row r="853">
      <c r="A853" s="3"/>
      <c r="B853" s="5"/>
      <c r="BJ853" s="8"/>
      <c r="CQ853" s="10"/>
      <c r="CR853" s="12"/>
      <c r="CS853" s="12"/>
      <c r="CU853" s="14"/>
      <c r="DP853" s="12"/>
      <c r="DQ853" s="5"/>
    </row>
    <row r="854">
      <c r="A854" s="3"/>
      <c r="B854" s="5"/>
      <c r="BJ854" s="8"/>
      <c r="CQ854" s="10"/>
      <c r="CR854" s="12"/>
      <c r="CS854" s="12"/>
      <c r="CU854" s="14"/>
      <c r="DP854" s="12"/>
      <c r="DQ854" s="5"/>
    </row>
    <row r="855">
      <c r="A855" s="3"/>
      <c r="B855" s="5"/>
      <c r="BJ855" s="8"/>
      <c r="CQ855" s="10"/>
      <c r="CR855" s="12"/>
      <c r="CS855" s="12"/>
      <c r="CU855" s="14"/>
      <c r="DP855" s="12"/>
      <c r="DQ855" s="5"/>
    </row>
    <row r="856">
      <c r="A856" s="3"/>
      <c r="B856" s="5"/>
      <c r="BJ856" s="8"/>
      <c r="CQ856" s="10"/>
      <c r="CR856" s="12"/>
      <c r="CS856" s="12"/>
      <c r="CU856" s="14"/>
      <c r="DP856" s="12"/>
      <c r="DQ856" s="5"/>
    </row>
    <row r="857">
      <c r="A857" s="3"/>
      <c r="B857" s="5"/>
      <c r="BJ857" s="8"/>
      <c r="CQ857" s="10"/>
      <c r="CR857" s="12"/>
      <c r="CS857" s="12"/>
      <c r="CU857" s="14"/>
      <c r="DP857" s="12"/>
      <c r="DQ857" s="5"/>
    </row>
    <row r="858">
      <c r="A858" s="3"/>
      <c r="B858" s="5"/>
      <c r="BJ858" s="8"/>
      <c r="CQ858" s="10"/>
      <c r="CR858" s="12"/>
      <c r="CS858" s="12"/>
      <c r="CU858" s="14"/>
      <c r="DP858" s="12"/>
      <c r="DQ858" s="5"/>
    </row>
    <row r="859">
      <c r="A859" s="3"/>
      <c r="B859" s="5"/>
      <c r="BJ859" s="8"/>
      <c r="CQ859" s="10"/>
      <c r="CR859" s="12"/>
      <c r="CS859" s="12"/>
      <c r="CU859" s="14"/>
      <c r="DP859" s="12"/>
      <c r="DQ859" s="5"/>
    </row>
    <row r="860">
      <c r="A860" s="3"/>
      <c r="B860" s="5"/>
      <c r="BJ860" s="8"/>
      <c r="CQ860" s="10"/>
      <c r="CR860" s="12"/>
      <c r="CS860" s="12"/>
      <c r="CU860" s="14"/>
      <c r="DP860" s="12"/>
      <c r="DQ860" s="5"/>
    </row>
    <row r="861">
      <c r="A861" s="3"/>
      <c r="B861" s="5"/>
      <c r="BJ861" s="8"/>
      <c r="CQ861" s="10"/>
      <c r="CR861" s="12"/>
      <c r="CS861" s="12"/>
      <c r="CU861" s="14"/>
      <c r="DP861" s="12"/>
      <c r="DQ861" s="5"/>
    </row>
    <row r="862">
      <c r="A862" s="3"/>
      <c r="B862" s="5"/>
      <c r="BJ862" s="8"/>
      <c r="CQ862" s="10"/>
      <c r="CR862" s="12"/>
      <c r="CS862" s="12"/>
      <c r="CU862" s="14"/>
      <c r="DP862" s="12"/>
      <c r="DQ862" s="5"/>
    </row>
    <row r="863">
      <c r="A863" s="3"/>
      <c r="B863" s="5"/>
      <c r="BJ863" s="8"/>
      <c r="CQ863" s="10"/>
      <c r="CR863" s="12"/>
      <c r="CS863" s="12"/>
      <c r="CU863" s="14"/>
      <c r="DP863" s="12"/>
      <c r="DQ863" s="5"/>
    </row>
    <row r="864">
      <c r="A864" s="3"/>
      <c r="B864" s="5"/>
      <c r="BJ864" s="8"/>
      <c r="CQ864" s="10"/>
      <c r="CR864" s="12"/>
      <c r="CS864" s="12"/>
      <c r="CU864" s="14"/>
      <c r="DP864" s="12"/>
      <c r="DQ864" s="5"/>
    </row>
    <row r="865">
      <c r="A865" s="3"/>
      <c r="B865" s="5"/>
      <c r="BJ865" s="8"/>
      <c r="CQ865" s="10"/>
      <c r="CR865" s="12"/>
      <c r="CS865" s="12"/>
      <c r="CU865" s="14"/>
      <c r="DP865" s="12"/>
      <c r="DQ865" s="5"/>
    </row>
    <row r="866">
      <c r="A866" s="3"/>
      <c r="B866" s="5"/>
      <c r="BJ866" s="8"/>
      <c r="CQ866" s="10"/>
      <c r="CR866" s="12"/>
      <c r="CS866" s="12"/>
      <c r="CU866" s="14"/>
      <c r="DP866" s="12"/>
      <c r="DQ866" s="5"/>
    </row>
    <row r="867">
      <c r="A867" s="3"/>
      <c r="B867" s="5"/>
      <c r="BJ867" s="8"/>
      <c r="CQ867" s="10"/>
      <c r="CR867" s="12"/>
      <c r="CS867" s="12"/>
      <c r="CU867" s="14"/>
      <c r="DP867" s="12"/>
      <c r="DQ867" s="5"/>
    </row>
    <row r="868">
      <c r="A868" s="3"/>
      <c r="B868" s="5"/>
      <c r="BJ868" s="8"/>
      <c r="CQ868" s="10"/>
      <c r="CR868" s="12"/>
      <c r="CS868" s="12"/>
      <c r="CU868" s="14"/>
      <c r="DP868" s="12"/>
      <c r="DQ868" s="5"/>
    </row>
    <row r="869">
      <c r="A869" s="3"/>
      <c r="B869" s="5"/>
      <c r="BJ869" s="8"/>
      <c r="CQ869" s="10"/>
      <c r="CR869" s="12"/>
      <c r="CS869" s="12"/>
      <c r="CU869" s="14"/>
      <c r="DP869" s="12"/>
      <c r="DQ869" s="5"/>
    </row>
    <row r="870">
      <c r="A870" s="3"/>
      <c r="B870" s="5"/>
      <c r="BJ870" s="8"/>
      <c r="CQ870" s="10"/>
      <c r="CR870" s="12"/>
      <c r="CS870" s="12"/>
      <c r="CU870" s="14"/>
      <c r="DP870" s="12"/>
      <c r="DQ870" s="5"/>
    </row>
    <row r="871">
      <c r="A871" s="3"/>
      <c r="B871" s="5"/>
      <c r="BJ871" s="8"/>
      <c r="CQ871" s="10"/>
      <c r="CR871" s="12"/>
      <c r="CS871" s="12"/>
      <c r="CU871" s="14"/>
      <c r="DP871" s="12"/>
      <c r="DQ871" s="5"/>
    </row>
    <row r="872">
      <c r="A872" s="3"/>
      <c r="B872" s="5"/>
      <c r="BJ872" s="8"/>
      <c r="CQ872" s="10"/>
      <c r="CR872" s="12"/>
      <c r="CS872" s="12"/>
      <c r="CU872" s="14"/>
      <c r="DP872" s="12"/>
      <c r="DQ872" s="5"/>
    </row>
    <row r="873">
      <c r="A873" s="3"/>
      <c r="B873" s="5"/>
      <c r="BJ873" s="8"/>
      <c r="CQ873" s="10"/>
      <c r="CR873" s="12"/>
      <c r="CS873" s="12"/>
      <c r="CU873" s="14"/>
      <c r="DP873" s="12"/>
      <c r="DQ873" s="5"/>
    </row>
    <row r="874">
      <c r="A874" s="3"/>
      <c r="B874" s="5"/>
      <c r="BJ874" s="8"/>
      <c r="CQ874" s="10"/>
      <c r="CR874" s="12"/>
      <c r="CS874" s="12"/>
      <c r="CU874" s="14"/>
      <c r="DP874" s="12"/>
      <c r="DQ874" s="5"/>
    </row>
    <row r="875">
      <c r="A875" s="3"/>
      <c r="B875" s="5"/>
      <c r="BJ875" s="8"/>
      <c r="CQ875" s="10"/>
      <c r="CR875" s="12"/>
      <c r="CS875" s="12"/>
      <c r="CU875" s="14"/>
      <c r="DP875" s="12"/>
      <c r="DQ875" s="5"/>
    </row>
    <row r="876">
      <c r="A876" s="3"/>
      <c r="B876" s="5"/>
      <c r="BJ876" s="8"/>
      <c r="CQ876" s="10"/>
      <c r="CR876" s="12"/>
      <c r="CS876" s="12"/>
      <c r="CU876" s="14"/>
      <c r="DP876" s="12"/>
      <c r="DQ876" s="5"/>
    </row>
    <row r="877">
      <c r="A877" s="3"/>
      <c r="B877" s="5"/>
      <c r="BJ877" s="8"/>
      <c r="CQ877" s="10"/>
      <c r="CR877" s="12"/>
      <c r="CS877" s="12"/>
      <c r="CU877" s="14"/>
      <c r="DP877" s="12"/>
      <c r="DQ877" s="5"/>
    </row>
    <row r="878">
      <c r="A878" s="3"/>
      <c r="B878" s="5"/>
      <c r="BJ878" s="8"/>
      <c r="CQ878" s="10"/>
      <c r="CR878" s="12"/>
      <c r="CS878" s="12"/>
      <c r="CU878" s="14"/>
      <c r="DP878" s="12"/>
      <c r="DQ878" s="5"/>
    </row>
    <row r="879">
      <c r="A879" s="3"/>
      <c r="B879" s="5"/>
      <c r="BJ879" s="8"/>
      <c r="CQ879" s="10"/>
      <c r="CR879" s="12"/>
      <c r="CS879" s="12"/>
      <c r="CU879" s="14"/>
      <c r="DP879" s="12"/>
      <c r="DQ879" s="5"/>
    </row>
    <row r="880">
      <c r="A880" s="3"/>
      <c r="B880" s="5"/>
      <c r="BJ880" s="8"/>
      <c r="CQ880" s="10"/>
      <c r="CR880" s="12"/>
      <c r="CS880" s="12"/>
      <c r="CU880" s="14"/>
      <c r="DP880" s="12"/>
      <c r="DQ880" s="5"/>
    </row>
    <row r="881">
      <c r="A881" s="3"/>
      <c r="B881" s="5"/>
      <c r="BJ881" s="8"/>
      <c r="CQ881" s="10"/>
      <c r="CR881" s="12"/>
      <c r="CS881" s="12"/>
      <c r="CU881" s="14"/>
      <c r="DP881" s="12"/>
      <c r="DQ881" s="5"/>
    </row>
    <row r="882">
      <c r="A882" s="3"/>
      <c r="B882" s="5"/>
      <c r="BJ882" s="8"/>
      <c r="CQ882" s="10"/>
      <c r="CR882" s="12"/>
      <c r="CS882" s="12"/>
      <c r="CU882" s="14"/>
      <c r="DP882" s="12"/>
      <c r="DQ882" s="5"/>
    </row>
    <row r="883">
      <c r="A883" s="3"/>
      <c r="B883" s="5"/>
      <c r="BJ883" s="8"/>
      <c r="CQ883" s="10"/>
      <c r="CR883" s="12"/>
      <c r="CS883" s="12"/>
      <c r="CU883" s="14"/>
      <c r="DP883" s="12"/>
      <c r="DQ883" s="5"/>
    </row>
    <row r="884">
      <c r="A884" s="3"/>
      <c r="B884" s="5"/>
      <c r="BJ884" s="8"/>
      <c r="CQ884" s="10"/>
      <c r="CR884" s="12"/>
      <c r="CS884" s="12"/>
      <c r="CU884" s="14"/>
      <c r="DP884" s="12"/>
      <c r="DQ884" s="5"/>
    </row>
    <row r="885">
      <c r="A885" s="3"/>
      <c r="B885" s="5"/>
      <c r="BJ885" s="8"/>
      <c r="CQ885" s="10"/>
      <c r="CR885" s="12"/>
      <c r="CS885" s="12"/>
      <c r="CU885" s="14"/>
      <c r="DP885" s="12"/>
      <c r="DQ885" s="5"/>
    </row>
    <row r="886">
      <c r="A886" s="3"/>
      <c r="B886" s="5"/>
      <c r="BJ886" s="8"/>
      <c r="CQ886" s="10"/>
      <c r="CR886" s="12"/>
      <c r="CS886" s="12"/>
      <c r="CU886" s="14"/>
      <c r="DP886" s="12"/>
      <c r="DQ886" s="5"/>
    </row>
    <row r="887">
      <c r="A887" s="3"/>
      <c r="B887" s="5"/>
      <c r="BJ887" s="8"/>
      <c r="CQ887" s="10"/>
      <c r="CR887" s="12"/>
      <c r="CS887" s="12"/>
      <c r="CU887" s="14"/>
      <c r="DP887" s="12"/>
      <c r="DQ887" s="5"/>
    </row>
    <row r="888">
      <c r="A888" s="3"/>
      <c r="B888" s="5"/>
      <c r="BJ888" s="8"/>
      <c r="CQ888" s="10"/>
      <c r="CR888" s="12"/>
      <c r="CS888" s="12"/>
      <c r="CU888" s="14"/>
      <c r="DP888" s="12"/>
      <c r="DQ888" s="5"/>
    </row>
    <row r="889">
      <c r="A889" s="3"/>
      <c r="B889" s="5"/>
      <c r="BJ889" s="8"/>
      <c r="CQ889" s="10"/>
      <c r="CR889" s="12"/>
      <c r="CS889" s="12"/>
      <c r="CU889" s="14"/>
      <c r="DP889" s="12"/>
      <c r="DQ889" s="5"/>
    </row>
    <row r="890">
      <c r="A890" s="3"/>
      <c r="B890" s="5"/>
      <c r="BJ890" s="8"/>
      <c r="CQ890" s="10"/>
      <c r="CR890" s="12"/>
      <c r="CS890" s="12"/>
      <c r="CU890" s="14"/>
      <c r="DP890" s="12"/>
      <c r="DQ890" s="5"/>
    </row>
    <row r="891">
      <c r="A891" s="3"/>
      <c r="B891" s="5"/>
      <c r="BJ891" s="8"/>
      <c r="CQ891" s="10"/>
      <c r="CR891" s="12"/>
      <c r="CS891" s="12"/>
      <c r="CU891" s="14"/>
      <c r="DP891" s="12"/>
      <c r="DQ891" s="5"/>
    </row>
    <row r="892">
      <c r="A892" s="3"/>
      <c r="B892" s="5"/>
      <c r="BJ892" s="8"/>
      <c r="CQ892" s="10"/>
      <c r="CR892" s="12"/>
      <c r="CS892" s="12"/>
      <c r="CU892" s="14"/>
      <c r="DP892" s="12"/>
      <c r="DQ892" s="5"/>
    </row>
    <row r="893">
      <c r="A893" s="3"/>
      <c r="B893" s="5"/>
      <c r="BJ893" s="8"/>
      <c r="CQ893" s="10"/>
      <c r="CR893" s="12"/>
      <c r="CS893" s="12"/>
      <c r="CU893" s="14"/>
      <c r="DP893" s="12"/>
      <c r="DQ893" s="5"/>
    </row>
    <row r="894">
      <c r="A894" s="3"/>
      <c r="B894" s="5"/>
      <c r="BJ894" s="8"/>
      <c r="CQ894" s="10"/>
      <c r="CR894" s="12"/>
      <c r="CS894" s="12"/>
      <c r="CU894" s="14"/>
      <c r="DP894" s="12"/>
      <c r="DQ894" s="5"/>
    </row>
    <row r="895">
      <c r="A895" s="3"/>
      <c r="B895" s="5"/>
      <c r="BJ895" s="8"/>
      <c r="CQ895" s="10"/>
      <c r="CR895" s="12"/>
      <c r="CS895" s="12"/>
      <c r="CU895" s="14"/>
      <c r="DP895" s="12"/>
      <c r="DQ895" s="5"/>
    </row>
    <row r="896">
      <c r="A896" s="3"/>
      <c r="B896" s="5"/>
      <c r="BJ896" s="8"/>
      <c r="CQ896" s="10"/>
      <c r="CR896" s="12"/>
      <c r="CS896" s="12"/>
      <c r="CU896" s="14"/>
      <c r="DP896" s="12"/>
      <c r="DQ896" s="5"/>
    </row>
    <row r="897">
      <c r="A897" s="3"/>
      <c r="B897" s="5"/>
      <c r="BJ897" s="8"/>
      <c r="CQ897" s="10"/>
      <c r="CR897" s="12"/>
      <c r="CS897" s="12"/>
      <c r="CU897" s="14"/>
      <c r="DP897" s="12"/>
      <c r="DQ897" s="5"/>
    </row>
    <row r="898">
      <c r="A898" s="3"/>
      <c r="B898" s="5"/>
      <c r="BJ898" s="8"/>
      <c r="CQ898" s="10"/>
      <c r="CR898" s="12"/>
      <c r="CS898" s="12"/>
      <c r="CU898" s="14"/>
      <c r="DP898" s="12"/>
      <c r="DQ898" s="5"/>
    </row>
    <row r="899">
      <c r="A899" s="3"/>
      <c r="B899" s="5"/>
      <c r="BJ899" s="8"/>
      <c r="CQ899" s="10"/>
      <c r="CR899" s="12"/>
      <c r="CS899" s="12"/>
      <c r="CU899" s="14"/>
      <c r="DP899" s="12"/>
      <c r="DQ899" s="5"/>
    </row>
    <row r="900">
      <c r="A900" s="3"/>
      <c r="B900" s="5"/>
      <c r="BJ900" s="8"/>
      <c r="CQ900" s="10"/>
      <c r="CR900" s="12"/>
      <c r="CS900" s="12"/>
      <c r="CU900" s="14"/>
      <c r="DP900" s="12"/>
      <c r="DQ900" s="5"/>
    </row>
    <row r="901">
      <c r="A901" s="3"/>
      <c r="B901" s="5"/>
      <c r="BJ901" s="8"/>
      <c r="CQ901" s="10"/>
      <c r="CR901" s="12"/>
      <c r="CS901" s="12"/>
      <c r="CU901" s="14"/>
      <c r="DP901" s="12"/>
      <c r="DQ901" s="5"/>
    </row>
    <row r="902">
      <c r="A902" s="3"/>
      <c r="B902" s="5"/>
      <c r="BJ902" s="8"/>
      <c r="CQ902" s="10"/>
      <c r="CR902" s="12"/>
      <c r="CS902" s="12"/>
      <c r="CU902" s="14"/>
      <c r="DP902" s="12"/>
      <c r="DQ902" s="5"/>
    </row>
    <row r="903">
      <c r="A903" s="3"/>
      <c r="B903" s="5"/>
      <c r="BJ903" s="8"/>
      <c r="CQ903" s="10"/>
      <c r="CR903" s="12"/>
      <c r="CS903" s="12"/>
      <c r="CU903" s="14"/>
      <c r="DP903" s="12"/>
      <c r="DQ903" s="5"/>
    </row>
    <row r="904">
      <c r="A904" s="3"/>
      <c r="B904" s="5"/>
      <c r="BJ904" s="8"/>
      <c r="CQ904" s="10"/>
      <c r="CR904" s="12"/>
      <c r="CS904" s="12"/>
      <c r="CU904" s="14"/>
      <c r="DP904" s="12"/>
      <c r="DQ904" s="5"/>
    </row>
    <row r="905">
      <c r="A905" s="3"/>
      <c r="B905" s="5"/>
      <c r="BJ905" s="8"/>
      <c r="CQ905" s="10"/>
      <c r="CR905" s="12"/>
      <c r="CS905" s="12"/>
      <c r="CU905" s="14"/>
      <c r="DP905" s="12"/>
      <c r="DQ905" s="5"/>
    </row>
    <row r="906">
      <c r="A906" s="3"/>
      <c r="B906" s="5"/>
      <c r="BJ906" s="8"/>
      <c r="CQ906" s="10"/>
      <c r="CR906" s="12"/>
      <c r="CS906" s="12"/>
      <c r="CU906" s="14"/>
      <c r="DP906" s="12"/>
      <c r="DQ906" s="5"/>
    </row>
    <row r="907">
      <c r="A907" s="3"/>
      <c r="B907" s="5"/>
      <c r="BJ907" s="8"/>
      <c r="CQ907" s="10"/>
      <c r="CR907" s="12"/>
      <c r="CS907" s="12"/>
      <c r="CU907" s="14"/>
      <c r="DP907" s="12"/>
      <c r="DQ907" s="5"/>
    </row>
    <row r="908">
      <c r="A908" s="3"/>
      <c r="B908" s="5"/>
      <c r="BJ908" s="8"/>
      <c r="CQ908" s="10"/>
      <c r="CR908" s="12"/>
      <c r="CS908" s="12"/>
      <c r="CU908" s="14"/>
      <c r="DP908" s="12"/>
      <c r="DQ908" s="5"/>
    </row>
    <row r="909">
      <c r="A909" s="3"/>
      <c r="B909" s="5"/>
      <c r="BJ909" s="8"/>
      <c r="CQ909" s="10"/>
      <c r="CR909" s="12"/>
      <c r="CS909" s="12"/>
      <c r="CU909" s="14"/>
      <c r="DP909" s="12"/>
      <c r="DQ909" s="5"/>
    </row>
    <row r="910">
      <c r="A910" s="3"/>
      <c r="B910" s="5"/>
      <c r="BJ910" s="8"/>
      <c r="CQ910" s="10"/>
      <c r="CR910" s="12"/>
      <c r="CS910" s="12"/>
      <c r="CU910" s="14"/>
      <c r="DP910" s="12"/>
      <c r="DQ910" s="5"/>
    </row>
    <row r="911">
      <c r="A911" s="3"/>
      <c r="B911" s="5"/>
      <c r="BJ911" s="8"/>
      <c r="CQ911" s="10"/>
      <c r="CR911" s="12"/>
      <c r="CS911" s="12"/>
      <c r="CU911" s="14"/>
      <c r="DP911" s="12"/>
      <c r="DQ911" s="5"/>
    </row>
    <row r="912">
      <c r="A912" s="3"/>
      <c r="B912" s="5"/>
      <c r="BJ912" s="8"/>
      <c r="CQ912" s="10"/>
      <c r="CR912" s="12"/>
      <c r="CS912" s="12"/>
      <c r="CU912" s="14"/>
      <c r="DP912" s="12"/>
      <c r="DQ912" s="5"/>
    </row>
    <row r="913">
      <c r="A913" s="3"/>
      <c r="B913" s="5"/>
      <c r="BJ913" s="8"/>
      <c r="CQ913" s="10"/>
      <c r="CR913" s="12"/>
      <c r="CS913" s="12"/>
      <c r="CU913" s="14"/>
      <c r="DP913" s="12"/>
      <c r="DQ913" s="5"/>
    </row>
    <row r="914">
      <c r="A914" s="3"/>
      <c r="B914" s="5"/>
      <c r="BJ914" s="8"/>
      <c r="CQ914" s="10"/>
      <c r="CR914" s="12"/>
      <c r="CS914" s="12"/>
      <c r="CU914" s="14"/>
      <c r="DP914" s="12"/>
      <c r="DQ914" s="5"/>
    </row>
    <row r="915">
      <c r="A915" s="3"/>
      <c r="B915" s="5"/>
      <c r="BJ915" s="8"/>
      <c r="CQ915" s="10"/>
      <c r="CR915" s="12"/>
      <c r="CS915" s="12"/>
      <c r="CU915" s="14"/>
      <c r="DP915" s="12"/>
      <c r="DQ915" s="5"/>
    </row>
    <row r="916">
      <c r="A916" s="3"/>
      <c r="B916" s="5"/>
      <c r="BJ916" s="8"/>
      <c r="CQ916" s="10"/>
      <c r="CR916" s="12"/>
      <c r="CS916" s="12"/>
      <c r="CU916" s="14"/>
      <c r="DP916" s="12"/>
      <c r="DQ916" s="5"/>
    </row>
    <row r="917">
      <c r="A917" s="3"/>
      <c r="B917" s="5"/>
      <c r="BJ917" s="8"/>
      <c r="CQ917" s="10"/>
      <c r="CR917" s="12"/>
      <c r="CS917" s="12"/>
      <c r="CU917" s="14"/>
      <c r="DP917" s="12"/>
      <c r="DQ917" s="5"/>
    </row>
    <row r="918">
      <c r="A918" s="3"/>
      <c r="B918" s="5"/>
      <c r="BJ918" s="8"/>
      <c r="CQ918" s="10"/>
      <c r="CR918" s="12"/>
      <c r="CS918" s="12"/>
      <c r="CU918" s="14"/>
      <c r="DP918" s="12"/>
      <c r="DQ918" s="5"/>
    </row>
    <row r="919">
      <c r="A919" s="3"/>
      <c r="B919" s="5"/>
      <c r="BJ919" s="8"/>
      <c r="CQ919" s="10"/>
      <c r="CR919" s="12"/>
      <c r="CS919" s="12"/>
      <c r="CU919" s="14"/>
      <c r="DP919" s="12"/>
      <c r="DQ919" s="5"/>
    </row>
    <row r="920">
      <c r="A920" s="3"/>
      <c r="B920" s="5"/>
      <c r="BJ920" s="8"/>
      <c r="CQ920" s="10"/>
      <c r="CR920" s="12"/>
      <c r="CS920" s="12"/>
      <c r="CU920" s="14"/>
      <c r="DP920" s="12"/>
      <c r="DQ920" s="5"/>
    </row>
    <row r="921">
      <c r="A921" s="3"/>
      <c r="B921" s="5"/>
      <c r="BJ921" s="8"/>
      <c r="CQ921" s="10"/>
      <c r="CR921" s="12"/>
      <c r="CS921" s="12"/>
      <c r="CU921" s="14"/>
      <c r="DP921" s="12"/>
      <c r="DQ921" s="5"/>
    </row>
    <row r="922">
      <c r="A922" s="3"/>
      <c r="B922" s="5"/>
      <c r="BJ922" s="8"/>
      <c r="CQ922" s="10"/>
      <c r="CR922" s="12"/>
      <c r="CS922" s="12"/>
      <c r="CU922" s="14"/>
      <c r="DP922" s="12"/>
      <c r="DQ922" s="5"/>
    </row>
    <row r="923">
      <c r="A923" s="3"/>
      <c r="B923" s="5"/>
      <c r="BJ923" s="8"/>
      <c r="CQ923" s="10"/>
      <c r="CR923" s="12"/>
      <c r="CS923" s="12"/>
      <c r="CU923" s="14"/>
      <c r="DP923" s="12"/>
      <c r="DQ923" s="5"/>
    </row>
    <row r="924">
      <c r="A924" s="3"/>
      <c r="B924" s="5"/>
      <c r="BJ924" s="8"/>
      <c r="CQ924" s="10"/>
      <c r="CR924" s="12"/>
      <c r="CS924" s="12"/>
      <c r="CU924" s="14"/>
      <c r="DP924" s="12"/>
      <c r="DQ924" s="5"/>
    </row>
    <row r="925">
      <c r="A925" s="3"/>
      <c r="B925" s="5"/>
      <c r="BJ925" s="8"/>
      <c r="CQ925" s="10"/>
      <c r="CR925" s="12"/>
      <c r="CS925" s="12"/>
      <c r="CU925" s="14"/>
      <c r="DP925" s="12"/>
      <c r="DQ925" s="5"/>
    </row>
    <row r="926">
      <c r="A926" s="3"/>
      <c r="B926" s="5"/>
      <c r="BJ926" s="8"/>
      <c r="CQ926" s="10"/>
      <c r="CR926" s="12"/>
      <c r="CS926" s="12"/>
      <c r="CU926" s="14"/>
      <c r="DP926" s="12"/>
      <c r="DQ926" s="5"/>
    </row>
    <row r="927">
      <c r="A927" s="3"/>
      <c r="B927" s="5"/>
      <c r="BJ927" s="8"/>
      <c r="CQ927" s="10"/>
      <c r="CR927" s="12"/>
      <c r="CS927" s="12"/>
      <c r="CU927" s="14"/>
      <c r="DP927" s="12"/>
      <c r="DQ927" s="5"/>
    </row>
    <row r="928">
      <c r="A928" s="3"/>
      <c r="B928" s="5"/>
      <c r="BJ928" s="8"/>
      <c r="CQ928" s="10"/>
      <c r="CR928" s="12"/>
      <c r="CS928" s="12"/>
      <c r="CU928" s="14"/>
      <c r="DP928" s="12"/>
      <c r="DQ928" s="5"/>
    </row>
    <row r="929">
      <c r="A929" s="3"/>
      <c r="B929" s="5"/>
      <c r="BJ929" s="8"/>
      <c r="CQ929" s="10"/>
      <c r="CR929" s="12"/>
      <c r="CS929" s="12"/>
      <c r="CU929" s="14"/>
      <c r="DP929" s="12"/>
      <c r="DQ929" s="5"/>
    </row>
    <row r="930">
      <c r="A930" s="3"/>
      <c r="B930" s="5"/>
      <c r="BJ930" s="8"/>
      <c r="CQ930" s="10"/>
      <c r="CR930" s="12"/>
      <c r="CS930" s="12"/>
      <c r="CU930" s="14"/>
      <c r="DP930" s="12"/>
      <c r="DQ930" s="5"/>
    </row>
    <row r="931">
      <c r="A931" s="3"/>
      <c r="B931" s="5"/>
      <c r="BJ931" s="8"/>
      <c r="CQ931" s="10"/>
      <c r="CR931" s="12"/>
      <c r="CS931" s="12"/>
      <c r="CU931" s="14"/>
      <c r="DP931" s="12"/>
      <c r="DQ931" s="5"/>
    </row>
    <row r="932">
      <c r="A932" s="3"/>
      <c r="B932" s="5"/>
      <c r="BJ932" s="8"/>
      <c r="CQ932" s="10"/>
      <c r="CR932" s="12"/>
      <c r="CS932" s="12"/>
      <c r="CU932" s="14"/>
      <c r="DP932" s="12"/>
      <c r="DQ932" s="5"/>
    </row>
    <row r="933">
      <c r="A933" s="3"/>
      <c r="B933" s="5"/>
      <c r="BJ933" s="8"/>
      <c r="CQ933" s="10"/>
      <c r="CR933" s="12"/>
      <c r="CS933" s="12"/>
      <c r="CU933" s="14"/>
      <c r="DP933" s="12"/>
      <c r="DQ933" s="5"/>
    </row>
    <row r="934">
      <c r="A934" s="3"/>
      <c r="B934" s="5"/>
      <c r="BJ934" s="8"/>
      <c r="CQ934" s="10"/>
      <c r="CR934" s="12"/>
      <c r="CS934" s="12"/>
      <c r="CU934" s="14"/>
      <c r="DP934" s="12"/>
      <c r="DQ934" s="5"/>
    </row>
    <row r="935">
      <c r="A935" s="3"/>
      <c r="B935" s="5"/>
      <c r="BJ935" s="8"/>
      <c r="CQ935" s="10"/>
      <c r="CR935" s="12"/>
      <c r="CS935" s="12"/>
      <c r="CU935" s="14"/>
      <c r="DP935" s="12"/>
      <c r="DQ935" s="5"/>
    </row>
    <row r="936">
      <c r="A936" s="3"/>
      <c r="B936" s="5"/>
      <c r="BJ936" s="8"/>
      <c r="CQ936" s="10"/>
      <c r="CR936" s="12"/>
      <c r="CS936" s="12"/>
      <c r="CU936" s="14"/>
      <c r="DP936" s="12"/>
      <c r="DQ936" s="5"/>
    </row>
    <row r="937">
      <c r="A937" s="3"/>
      <c r="B937" s="5"/>
      <c r="BJ937" s="8"/>
      <c r="CQ937" s="10"/>
      <c r="CR937" s="12"/>
      <c r="CS937" s="12"/>
      <c r="CU937" s="14"/>
      <c r="DP937" s="12"/>
      <c r="DQ937" s="5"/>
    </row>
    <row r="938">
      <c r="A938" s="3"/>
      <c r="B938" s="5"/>
      <c r="BJ938" s="8"/>
      <c r="CQ938" s="10"/>
      <c r="CR938" s="12"/>
      <c r="CS938" s="12"/>
      <c r="CU938" s="14"/>
      <c r="DP938" s="12"/>
      <c r="DQ938" s="5"/>
    </row>
    <row r="939">
      <c r="A939" s="3"/>
      <c r="B939" s="5"/>
      <c r="BJ939" s="8"/>
      <c r="CQ939" s="10"/>
      <c r="CR939" s="12"/>
      <c r="CS939" s="12"/>
      <c r="CU939" s="14"/>
      <c r="DP939" s="12"/>
      <c r="DQ939" s="5"/>
    </row>
    <row r="940">
      <c r="A940" s="3"/>
      <c r="B940" s="5"/>
      <c r="BJ940" s="8"/>
      <c r="CQ940" s="10"/>
      <c r="CR940" s="12"/>
      <c r="CS940" s="12"/>
      <c r="CU940" s="14"/>
      <c r="DP940" s="12"/>
      <c r="DQ940" s="5"/>
    </row>
    <row r="941">
      <c r="A941" s="3"/>
      <c r="B941" s="5"/>
      <c r="BJ941" s="8"/>
      <c r="CQ941" s="10"/>
      <c r="CR941" s="12"/>
      <c r="CS941" s="12"/>
      <c r="CU941" s="14"/>
      <c r="DP941" s="12"/>
      <c r="DQ941" s="5"/>
    </row>
    <row r="942">
      <c r="A942" s="3"/>
      <c r="B942" s="5"/>
      <c r="BJ942" s="8"/>
      <c r="CQ942" s="10"/>
      <c r="CR942" s="12"/>
      <c r="CS942" s="12"/>
      <c r="CU942" s="14"/>
      <c r="DP942" s="12"/>
      <c r="DQ942" s="5"/>
    </row>
    <row r="943">
      <c r="A943" s="3"/>
      <c r="B943" s="5"/>
      <c r="BJ943" s="8"/>
      <c r="CQ943" s="10"/>
      <c r="CR943" s="12"/>
      <c r="CS943" s="12"/>
      <c r="CU943" s="14"/>
      <c r="DP943" s="12"/>
      <c r="DQ943" s="5"/>
    </row>
    <row r="944">
      <c r="A944" s="3"/>
      <c r="B944" s="5"/>
      <c r="BJ944" s="8"/>
      <c r="CQ944" s="10"/>
      <c r="CR944" s="12"/>
      <c r="CS944" s="12"/>
      <c r="CU944" s="14"/>
      <c r="DP944" s="12"/>
      <c r="DQ944" s="5"/>
    </row>
    <row r="945">
      <c r="A945" s="3"/>
      <c r="B945" s="5"/>
      <c r="BJ945" s="8"/>
      <c r="CQ945" s="10"/>
      <c r="CR945" s="12"/>
      <c r="CS945" s="12"/>
      <c r="CU945" s="14"/>
      <c r="DP945" s="12"/>
      <c r="DQ945" s="5"/>
    </row>
    <row r="946">
      <c r="A946" s="3"/>
      <c r="B946" s="5"/>
      <c r="BJ946" s="8"/>
      <c r="CQ946" s="10"/>
      <c r="CR946" s="12"/>
      <c r="CS946" s="12"/>
      <c r="CU946" s="14"/>
      <c r="DP946" s="12"/>
      <c r="DQ946" s="5"/>
    </row>
    <row r="947">
      <c r="A947" s="3"/>
      <c r="B947" s="5"/>
      <c r="BJ947" s="8"/>
      <c r="CQ947" s="10"/>
      <c r="CR947" s="12"/>
      <c r="CS947" s="12"/>
      <c r="CU947" s="14"/>
      <c r="DP947" s="12"/>
      <c r="DQ947" s="5"/>
    </row>
    <row r="948">
      <c r="A948" s="3"/>
      <c r="B948" s="5"/>
      <c r="BJ948" s="8"/>
      <c r="CQ948" s="10"/>
      <c r="CR948" s="12"/>
      <c r="CS948" s="12"/>
      <c r="CU948" s="14"/>
      <c r="DP948" s="12"/>
      <c r="DQ948" s="5"/>
    </row>
    <row r="949">
      <c r="A949" s="3"/>
      <c r="B949" s="5"/>
      <c r="BJ949" s="8"/>
      <c r="CQ949" s="10"/>
      <c r="CR949" s="12"/>
      <c r="CS949" s="12"/>
      <c r="CU949" s="14"/>
      <c r="DP949" s="12"/>
      <c r="DQ949" s="5"/>
    </row>
    <row r="950">
      <c r="A950" s="3"/>
      <c r="B950" s="5"/>
      <c r="BJ950" s="8"/>
      <c r="CQ950" s="10"/>
      <c r="CR950" s="12"/>
      <c r="CS950" s="12"/>
      <c r="CU950" s="14"/>
      <c r="DP950" s="12"/>
      <c r="DQ950" s="5"/>
    </row>
    <row r="951">
      <c r="A951" s="3"/>
      <c r="B951" s="5"/>
      <c r="BJ951" s="8"/>
      <c r="CQ951" s="10"/>
      <c r="CR951" s="12"/>
      <c r="CS951" s="12"/>
      <c r="CU951" s="14"/>
      <c r="DP951" s="12"/>
      <c r="DQ951" s="5"/>
    </row>
    <row r="952">
      <c r="A952" s="3"/>
      <c r="B952" s="5"/>
      <c r="BJ952" s="8"/>
      <c r="CQ952" s="10"/>
      <c r="CR952" s="12"/>
      <c r="CS952" s="12"/>
      <c r="CU952" s="14"/>
      <c r="DP952" s="12"/>
      <c r="DQ952" s="5"/>
    </row>
    <row r="953">
      <c r="A953" s="3"/>
      <c r="B953" s="5"/>
      <c r="BJ953" s="8"/>
      <c r="CQ953" s="10"/>
      <c r="CR953" s="12"/>
      <c r="CS953" s="12"/>
      <c r="CU953" s="14"/>
      <c r="DP953" s="12"/>
      <c r="DQ953" s="5"/>
    </row>
    <row r="954">
      <c r="A954" s="3"/>
      <c r="B954" s="5"/>
      <c r="BJ954" s="8"/>
      <c r="CQ954" s="10"/>
      <c r="CR954" s="12"/>
      <c r="CS954" s="12"/>
      <c r="CU954" s="14"/>
      <c r="DP954" s="12"/>
      <c r="DQ954" s="5"/>
    </row>
    <row r="955">
      <c r="A955" s="3"/>
      <c r="B955" s="5"/>
      <c r="BJ955" s="8"/>
      <c r="CQ955" s="10"/>
      <c r="CR955" s="12"/>
      <c r="CS955" s="12"/>
      <c r="CU955" s="14"/>
      <c r="DP955" s="12"/>
      <c r="DQ955" s="5"/>
    </row>
    <row r="956">
      <c r="A956" s="3"/>
      <c r="B956" s="5"/>
      <c r="BJ956" s="8"/>
      <c r="CQ956" s="10"/>
      <c r="CR956" s="12"/>
      <c r="CS956" s="12"/>
      <c r="CU956" s="14"/>
      <c r="DP956" s="12"/>
      <c r="DQ956" s="5"/>
    </row>
    <row r="957">
      <c r="A957" s="3"/>
      <c r="B957" s="5"/>
      <c r="BJ957" s="8"/>
      <c r="CQ957" s="10"/>
      <c r="CR957" s="12"/>
      <c r="CS957" s="12"/>
      <c r="CU957" s="14"/>
      <c r="DP957" s="12"/>
      <c r="DQ957" s="5"/>
    </row>
    <row r="958">
      <c r="A958" s="3"/>
      <c r="B958" s="5"/>
      <c r="BJ958" s="8"/>
      <c r="CQ958" s="10"/>
      <c r="CR958" s="12"/>
      <c r="CS958" s="12"/>
      <c r="CU958" s="14"/>
      <c r="DP958" s="12"/>
      <c r="DQ958" s="5"/>
    </row>
    <row r="959">
      <c r="A959" s="3"/>
      <c r="B959" s="5"/>
      <c r="BJ959" s="8"/>
      <c r="CQ959" s="10"/>
      <c r="CR959" s="12"/>
      <c r="CS959" s="12"/>
      <c r="CU959" s="14"/>
      <c r="DP959" s="12"/>
      <c r="DQ959" s="5"/>
    </row>
    <row r="960">
      <c r="A960" s="3"/>
      <c r="B960" s="5"/>
      <c r="BJ960" s="8"/>
      <c r="CQ960" s="10"/>
      <c r="CR960" s="12"/>
      <c r="CS960" s="12"/>
      <c r="CU960" s="14"/>
      <c r="DP960" s="12"/>
      <c r="DQ960" s="5"/>
    </row>
    <row r="961">
      <c r="A961" s="3"/>
      <c r="B961" s="5"/>
      <c r="BJ961" s="8"/>
      <c r="CQ961" s="10"/>
      <c r="CR961" s="12"/>
      <c r="CS961" s="12"/>
      <c r="CU961" s="14"/>
      <c r="DP961" s="12"/>
      <c r="DQ961" s="5"/>
    </row>
    <row r="962">
      <c r="A962" s="3"/>
      <c r="B962" s="5"/>
      <c r="BJ962" s="8"/>
      <c r="CQ962" s="10"/>
      <c r="CR962" s="12"/>
      <c r="CS962" s="12"/>
      <c r="CU962" s="14"/>
      <c r="DP962" s="12"/>
      <c r="DQ962" s="5"/>
    </row>
    <row r="963">
      <c r="A963" s="3"/>
      <c r="B963" s="5"/>
      <c r="BJ963" s="8"/>
      <c r="CQ963" s="10"/>
      <c r="CR963" s="12"/>
      <c r="CS963" s="12"/>
      <c r="CU963" s="14"/>
      <c r="DP963" s="12"/>
      <c r="DQ963" s="5"/>
    </row>
    <row r="964">
      <c r="A964" s="3"/>
      <c r="B964" s="5"/>
      <c r="BJ964" s="8"/>
      <c r="CQ964" s="10"/>
      <c r="CR964" s="12"/>
      <c r="CS964" s="12"/>
      <c r="CU964" s="14"/>
      <c r="DP964" s="12"/>
      <c r="DQ964" s="5"/>
    </row>
    <row r="965">
      <c r="A965" s="3"/>
      <c r="B965" s="5"/>
      <c r="BJ965" s="8"/>
      <c r="CQ965" s="10"/>
      <c r="CR965" s="12"/>
      <c r="CS965" s="12"/>
      <c r="CU965" s="14"/>
      <c r="DP965" s="12"/>
      <c r="DQ965" s="5"/>
    </row>
    <row r="966">
      <c r="A966" s="3"/>
      <c r="B966" s="5"/>
      <c r="BJ966" s="8"/>
      <c r="CQ966" s="10"/>
      <c r="CR966" s="12"/>
      <c r="CS966" s="12"/>
      <c r="CU966" s="14"/>
      <c r="DP966" s="12"/>
      <c r="DQ966" s="5"/>
    </row>
    <row r="967">
      <c r="A967" s="3"/>
      <c r="B967" s="5"/>
      <c r="BJ967" s="8"/>
      <c r="CQ967" s="10"/>
      <c r="CR967" s="12"/>
      <c r="CS967" s="12"/>
      <c r="CU967" s="14"/>
      <c r="DP967" s="12"/>
      <c r="DQ967" s="5"/>
    </row>
    <row r="968">
      <c r="A968" s="3"/>
      <c r="B968" s="5"/>
      <c r="BJ968" s="8"/>
      <c r="CQ968" s="10"/>
      <c r="CR968" s="12"/>
      <c r="CS968" s="12"/>
      <c r="CU968" s="14"/>
      <c r="DP968" s="12"/>
      <c r="DQ968" s="5"/>
    </row>
    <row r="969">
      <c r="A969" s="3"/>
      <c r="B969" s="5"/>
      <c r="BJ969" s="8"/>
      <c r="CQ969" s="10"/>
      <c r="CR969" s="12"/>
      <c r="CS969" s="12"/>
      <c r="CU969" s="14"/>
      <c r="DP969" s="12"/>
      <c r="DQ969" s="5"/>
    </row>
    <row r="970">
      <c r="A970" s="3"/>
      <c r="B970" s="5"/>
      <c r="BJ970" s="8"/>
      <c r="CQ970" s="10"/>
      <c r="CR970" s="12"/>
      <c r="CS970" s="12"/>
      <c r="CU970" s="14"/>
      <c r="DP970" s="12"/>
      <c r="DQ970" s="5"/>
    </row>
    <row r="971">
      <c r="A971" s="3"/>
      <c r="B971" s="5"/>
      <c r="BJ971" s="8"/>
      <c r="CQ971" s="10"/>
      <c r="CR971" s="12"/>
      <c r="CS971" s="12"/>
      <c r="CU971" s="14"/>
      <c r="DP971" s="12"/>
      <c r="DQ971" s="5"/>
    </row>
    <row r="972">
      <c r="A972" s="3"/>
      <c r="B972" s="5"/>
      <c r="BJ972" s="8"/>
      <c r="CQ972" s="10"/>
      <c r="CR972" s="12"/>
      <c r="CS972" s="12"/>
      <c r="CU972" s="14"/>
      <c r="DP972" s="12"/>
      <c r="DQ972" s="5"/>
    </row>
    <row r="973">
      <c r="A973" s="3"/>
      <c r="B973" s="5"/>
      <c r="BJ973" s="8"/>
      <c r="CQ973" s="10"/>
      <c r="CR973" s="12"/>
      <c r="CS973" s="12"/>
      <c r="CU973" s="14"/>
      <c r="DP973" s="12"/>
      <c r="DQ973" s="5"/>
    </row>
    <row r="974">
      <c r="A974" s="3"/>
      <c r="B974" s="5"/>
      <c r="BJ974" s="8"/>
      <c r="CQ974" s="10"/>
      <c r="CR974" s="12"/>
      <c r="CS974" s="12"/>
      <c r="CU974" s="14"/>
      <c r="DP974" s="12"/>
      <c r="DQ974" s="5"/>
    </row>
    <row r="975">
      <c r="A975" s="3"/>
      <c r="B975" s="5"/>
      <c r="BJ975" s="8"/>
      <c r="CQ975" s="10"/>
      <c r="CR975" s="12"/>
      <c r="CS975" s="12"/>
      <c r="CU975" s="14"/>
      <c r="DP975" s="12"/>
      <c r="DQ975" s="5"/>
    </row>
    <row r="976">
      <c r="A976" s="3"/>
      <c r="B976" s="5"/>
      <c r="BJ976" s="8"/>
      <c r="CQ976" s="10"/>
      <c r="CR976" s="12"/>
      <c r="CS976" s="12"/>
      <c r="CU976" s="14"/>
      <c r="DP976" s="12"/>
      <c r="DQ976" s="5"/>
    </row>
    <row r="977">
      <c r="A977" s="3"/>
      <c r="B977" s="5"/>
      <c r="BJ977" s="8"/>
      <c r="CQ977" s="10"/>
      <c r="CR977" s="12"/>
      <c r="CS977" s="12"/>
      <c r="CU977" s="14"/>
      <c r="DP977" s="12"/>
      <c r="DQ977" s="5"/>
    </row>
    <row r="978">
      <c r="A978" s="3"/>
      <c r="B978" s="5"/>
      <c r="BJ978" s="8"/>
      <c r="CQ978" s="10"/>
      <c r="CR978" s="12"/>
      <c r="CS978" s="12"/>
      <c r="CU978" s="14"/>
      <c r="DP978" s="12"/>
      <c r="DQ978" s="5"/>
    </row>
    <row r="979">
      <c r="A979" s="3"/>
      <c r="B979" s="5"/>
      <c r="BJ979" s="8"/>
      <c r="CQ979" s="10"/>
      <c r="CR979" s="12"/>
      <c r="CS979" s="12"/>
      <c r="CU979" s="14"/>
      <c r="DP979" s="12"/>
      <c r="DQ979" s="5"/>
    </row>
    <row r="980">
      <c r="A980" s="3"/>
      <c r="B980" s="5"/>
      <c r="BJ980" s="8"/>
      <c r="CQ980" s="10"/>
      <c r="CR980" s="12"/>
      <c r="CS980" s="12"/>
      <c r="CU980" s="14"/>
      <c r="DP980" s="12"/>
      <c r="DQ980" s="5"/>
    </row>
    <row r="981">
      <c r="A981" s="3"/>
      <c r="B981" s="5"/>
      <c r="BJ981" s="8"/>
      <c r="CQ981" s="10"/>
      <c r="CR981" s="12"/>
      <c r="CS981" s="12"/>
      <c r="CU981" s="14"/>
      <c r="DP981" s="12"/>
      <c r="DQ981" s="5"/>
    </row>
    <row r="982">
      <c r="A982" s="3"/>
      <c r="B982" s="5"/>
      <c r="BJ982" s="8"/>
      <c r="CQ982" s="10"/>
      <c r="CR982" s="12"/>
      <c r="CS982" s="12"/>
      <c r="CU982" s="14"/>
      <c r="DP982" s="12"/>
      <c r="DQ982" s="5"/>
    </row>
    <row r="983">
      <c r="A983" s="3"/>
      <c r="B983" s="5"/>
      <c r="BJ983" s="8"/>
      <c r="CQ983" s="10"/>
      <c r="CR983" s="12"/>
      <c r="CS983" s="12"/>
      <c r="CU983" s="14"/>
      <c r="DP983" s="12"/>
      <c r="DQ983" s="5"/>
    </row>
    <row r="984">
      <c r="A984" s="3"/>
      <c r="B984" s="5"/>
      <c r="BJ984" s="8"/>
      <c r="CQ984" s="10"/>
      <c r="CR984" s="12"/>
      <c r="CS984" s="12"/>
      <c r="CU984" s="14"/>
      <c r="DP984" s="12"/>
      <c r="DQ984" s="5"/>
    </row>
    <row r="985">
      <c r="A985" s="3"/>
      <c r="B985" s="5"/>
      <c r="BJ985" s="8"/>
      <c r="CQ985" s="10"/>
      <c r="CR985" s="12"/>
      <c r="CS985" s="12"/>
      <c r="CU985" s="14"/>
      <c r="DP985" s="12"/>
      <c r="DQ985" s="5"/>
    </row>
    <row r="986">
      <c r="A986" s="3"/>
      <c r="B986" s="5"/>
      <c r="BJ986" s="8"/>
      <c r="CQ986" s="10"/>
      <c r="CR986" s="12"/>
      <c r="CS986" s="12"/>
      <c r="CU986" s="14"/>
      <c r="DP986" s="12"/>
      <c r="DQ986" s="5"/>
    </row>
    <row r="987">
      <c r="A987" s="3"/>
      <c r="B987" s="5"/>
      <c r="BJ987" s="8"/>
      <c r="CQ987" s="10"/>
      <c r="CR987" s="12"/>
      <c r="CS987" s="12"/>
      <c r="CU987" s="14"/>
      <c r="DP987" s="12"/>
      <c r="DQ987" s="5"/>
    </row>
    <row r="988">
      <c r="A988" s="3"/>
      <c r="B988" s="5"/>
      <c r="BJ988" s="8"/>
      <c r="CQ988" s="10"/>
      <c r="CR988" s="12"/>
      <c r="CS988" s="12"/>
      <c r="CU988" s="14"/>
      <c r="DP988" s="12"/>
      <c r="DQ988" s="5"/>
    </row>
    <row r="989">
      <c r="A989" s="3"/>
      <c r="B989" s="5"/>
      <c r="BJ989" s="8"/>
      <c r="CQ989" s="10"/>
      <c r="CR989" s="12"/>
      <c r="CS989" s="12"/>
      <c r="CU989" s="14"/>
      <c r="DP989" s="12"/>
      <c r="DQ989" s="5"/>
    </row>
    <row r="990">
      <c r="A990" s="3"/>
      <c r="B990" s="5"/>
      <c r="BJ990" s="8"/>
      <c r="CQ990" s="10"/>
      <c r="CR990" s="12"/>
      <c r="CS990" s="12"/>
      <c r="CU990" s="14"/>
      <c r="DP990" s="12"/>
      <c r="DQ990" s="5"/>
    </row>
    <row r="991">
      <c r="A991" s="3"/>
      <c r="B991" s="5"/>
      <c r="BJ991" s="8"/>
      <c r="CQ991" s="10"/>
      <c r="CR991" s="12"/>
      <c r="CS991" s="12"/>
      <c r="CU991" s="14"/>
      <c r="DP991" s="12"/>
      <c r="DQ991" s="5"/>
    </row>
    <row r="992">
      <c r="A992" s="3"/>
      <c r="B992" s="5"/>
      <c r="BJ992" s="8"/>
      <c r="CQ992" s="10"/>
      <c r="CR992" s="12"/>
      <c r="CS992" s="12"/>
      <c r="CU992" s="14"/>
      <c r="DP992" s="12"/>
      <c r="DQ992" s="5"/>
    </row>
    <row r="993">
      <c r="A993" s="3"/>
      <c r="B993" s="5"/>
      <c r="BJ993" s="8"/>
      <c r="CQ993" s="10"/>
      <c r="CR993" s="12"/>
      <c r="CS993" s="12"/>
      <c r="CU993" s="14"/>
      <c r="DP993" s="12"/>
      <c r="DQ993" s="5"/>
    </row>
    <row r="994">
      <c r="A994" s="3"/>
      <c r="B994" s="5"/>
      <c r="BJ994" s="8"/>
      <c r="CQ994" s="10"/>
      <c r="CR994" s="12"/>
      <c r="CS994" s="12"/>
      <c r="CU994" s="14"/>
      <c r="DP994" s="12"/>
      <c r="DQ994" s="5"/>
    </row>
    <row r="995">
      <c r="A995" s="3"/>
      <c r="B995" s="5"/>
      <c r="BJ995" s="8"/>
      <c r="CQ995" s="10"/>
      <c r="CR995" s="12"/>
      <c r="CS995" s="12"/>
      <c r="CU995" s="14"/>
      <c r="DP995" s="12"/>
      <c r="DQ995" s="5"/>
    </row>
    <row r="996">
      <c r="A996" s="3"/>
      <c r="B996" s="5"/>
      <c r="BJ996" s="8"/>
      <c r="CQ996" s="10"/>
      <c r="CR996" s="12"/>
      <c r="CS996" s="12"/>
      <c r="CU996" s="291"/>
      <c r="DP996" s="12"/>
      <c r="DQ996" s="5"/>
    </row>
  </sheetData>
  <mergeCells count="4">
    <mergeCell ref="CV3:CX3"/>
    <mergeCell ref="DQ2:EP2"/>
    <mergeCell ref="EQ2:FR2"/>
    <mergeCell ref="CQ2:DP2"/>
  </mergeCells>
  <conditionalFormatting sqref="DO5:DO275">
    <cfRule type="cellIs" dxfId="1" priority="1" operator="greaterThan">
      <formula>0</formula>
    </cfRule>
  </conditionalFormatting>
  <conditionalFormatting sqref="DO5:DO275">
    <cfRule type="cellIs" dxfId="2" priority="2" operator="lessThan">
      <formula>0</formula>
    </cfRule>
  </conditionalFormatting>
  <conditionalFormatting sqref="EO5:EO259">
    <cfRule type="cellIs" dxfId="3" priority="3" operator="greaterThan">
      <formula>0</formula>
    </cfRule>
  </conditionalFormatting>
  <conditionalFormatting sqref="EO5:EO259">
    <cfRule type="cellIs" dxfId="4" priority="4" operator="lessThan">
      <formula>0</formula>
    </cfRule>
  </conditionalFormatting>
  <dataValidations>
    <dataValidation type="list" allowBlank="1" sqref="BR5:BR62 BU5:BU62 BR64:BR70 BU64:BU70 BR72:BR73 BU72:BU73 BR75:BR76 BU75:BU76 BR78:BR108 BU79:BU108 BR111:BR114 BN5:BN259 BR116:BR259 BU111:BU259">
      <formula1>Sheet2!$C$2:$C$3</formula1>
    </dataValidation>
    <dataValidation type="list" allowBlank="1" sqref="D224:D228">
      <formula1>Sheet2!$B$3:$B$14</formula1>
    </dataValidation>
    <dataValidation type="list" allowBlank="1" sqref="D5:D43 D45:D51 D53:D65 D67:D83 D85:D93 D95:D99 D101:D102 D104:D108 D111:D223 D229:D259">
      <formula1>Sheet2!$B$3:$B$13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75"/>
  <cols>
    <col customWidth="1" min="5" max="5" width="15.86"/>
  </cols>
  <sheetData>
    <row r="1">
      <c r="A1" s="1"/>
      <c r="B1" s="7" t="s">
        <v>1</v>
      </c>
      <c r="E1" s="9"/>
    </row>
    <row r="2">
      <c r="A2" s="11">
        <v>43761.0</v>
      </c>
      <c r="E2" s="13" t="s">
        <v>5</v>
      </c>
    </row>
    <row r="3">
      <c r="A3" s="15" t="s">
        <v>6</v>
      </c>
      <c r="B3" s="16" t="s">
        <v>8</v>
      </c>
      <c r="C3" s="16" t="s">
        <v>9</v>
      </c>
      <c r="D3" s="16" t="s">
        <v>10</v>
      </c>
      <c r="E3" s="16" t="s">
        <v>11</v>
      </c>
    </row>
    <row r="4">
      <c r="A4" s="17" t="s">
        <v>12</v>
      </c>
      <c r="B4" s="18">
        <v>43733.0</v>
      </c>
      <c r="C4" s="19" t="s">
        <v>13</v>
      </c>
      <c r="D4" s="19">
        <v>50.0</v>
      </c>
      <c r="E4" s="19">
        <v>6560.0</v>
      </c>
    </row>
    <row r="5">
      <c r="A5" s="17" t="s">
        <v>14</v>
      </c>
      <c r="B5" s="18">
        <v>43736.0</v>
      </c>
      <c r="C5" s="19" t="s">
        <v>13</v>
      </c>
      <c r="D5" s="19">
        <v>80.0</v>
      </c>
      <c r="E5" s="19">
        <v>10500.0</v>
      </c>
    </row>
    <row r="6">
      <c r="A6" s="17" t="s">
        <v>15</v>
      </c>
      <c r="B6" s="20">
        <v>43736.0</v>
      </c>
      <c r="C6" s="19" t="s">
        <v>13</v>
      </c>
      <c r="D6" s="19">
        <v>50.0</v>
      </c>
      <c r="E6" s="19">
        <v>6560.0</v>
      </c>
    </row>
    <row r="7">
      <c r="A7" s="17" t="s">
        <v>16</v>
      </c>
      <c r="B7" s="20">
        <v>43738.0</v>
      </c>
      <c r="C7" s="19" t="s">
        <v>13</v>
      </c>
      <c r="D7" s="19">
        <v>50.0</v>
      </c>
      <c r="E7" s="19">
        <v>6560.0</v>
      </c>
    </row>
    <row r="8">
      <c r="A8" s="17" t="s">
        <v>17</v>
      </c>
      <c r="B8" s="20">
        <v>43738.0</v>
      </c>
      <c r="C8" s="19" t="s">
        <v>13</v>
      </c>
      <c r="D8" s="19">
        <v>50.0</v>
      </c>
      <c r="E8" s="19">
        <v>6560.0</v>
      </c>
    </row>
    <row r="9">
      <c r="A9" s="17" t="s">
        <v>18</v>
      </c>
      <c r="B9" s="20">
        <v>43738.0</v>
      </c>
      <c r="C9" s="19" t="s">
        <v>13</v>
      </c>
      <c r="D9" s="19">
        <v>25.0</v>
      </c>
      <c r="E9" s="19">
        <v>3280.0</v>
      </c>
    </row>
    <row r="10">
      <c r="A10" s="17" t="s">
        <v>19</v>
      </c>
      <c r="B10" s="18">
        <v>43738.0</v>
      </c>
      <c r="C10" s="19" t="s">
        <v>13</v>
      </c>
      <c r="D10" s="19">
        <v>25.0</v>
      </c>
      <c r="E10" s="19">
        <v>3280.0</v>
      </c>
    </row>
    <row r="11">
      <c r="A11" s="17" t="s">
        <v>20</v>
      </c>
      <c r="B11" s="18">
        <v>43739.0</v>
      </c>
      <c r="C11" s="19" t="s">
        <v>13</v>
      </c>
      <c r="D11" s="19">
        <v>50.0</v>
      </c>
      <c r="E11" s="19">
        <v>6560.0</v>
      </c>
    </row>
    <row r="12">
      <c r="A12" s="17" t="s">
        <v>21</v>
      </c>
      <c r="B12" s="20">
        <v>43739.0</v>
      </c>
      <c r="C12" s="19" t="s">
        <v>13</v>
      </c>
      <c r="D12" s="19">
        <v>50.0</v>
      </c>
      <c r="E12" s="19">
        <v>6560.0</v>
      </c>
    </row>
    <row r="13">
      <c r="A13" s="17" t="s">
        <v>22</v>
      </c>
      <c r="B13" s="18">
        <v>43739.0</v>
      </c>
      <c r="C13" s="19" t="s">
        <v>13</v>
      </c>
      <c r="D13" s="19">
        <v>50.0</v>
      </c>
      <c r="E13" s="19">
        <v>6560.0</v>
      </c>
    </row>
    <row r="14">
      <c r="A14" s="17" t="s">
        <v>23</v>
      </c>
      <c r="B14" s="18">
        <v>43739.0</v>
      </c>
      <c r="C14" s="19" t="s">
        <v>13</v>
      </c>
      <c r="D14" s="19">
        <v>50.0</v>
      </c>
      <c r="E14" s="19">
        <v>6560.0</v>
      </c>
    </row>
    <row r="15">
      <c r="A15" s="17" t="s">
        <v>24</v>
      </c>
      <c r="B15" s="18">
        <v>43739.0</v>
      </c>
      <c r="C15" s="19" t="s">
        <v>13</v>
      </c>
      <c r="D15" s="19">
        <v>50.0</v>
      </c>
      <c r="E15" s="19">
        <v>6560.0</v>
      </c>
    </row>
    <row r="16">
      <c r="A16" s="17" t="s">
        <v>25</v>
      </c>
      <c r="B16" s="20">
        <v>43740.0</v>
      </c>
      <c r="C16" s="19" t="s">
        <v>13</v>
      </c>
      <c r="D16" s="19">
        <v>50.0</v>
      </c>
      <c r="E16" s="19">
        <v>6560.0</v>
      </c>
    </row>
    <row r="17">
      <c r="A17" s="17" t="s">
        <v>26</v>
      </c>
      <c r="B17" s="18">
        <v>43740.0</v>
      </c>
      <c r="C17" s="19" t="s">
        <v>13</v>
      </c>
      <c r="D17" s="19">
        <v>50.0</v>
      </c>
      <c r="E17" s="19">
        <v>6560.0</v>
      </c>
    </row>
    <row r="18">
      <c r="A18" s="17" t="s">
        <v>27</v>
      </c>
      <c r="B18" s="21">
        <v>43740.0</v>
      </c>
      <c r="C18" s="19" t="s">
        <v>28</v>
      </c>
      <c r="D18" s="19">
        <v>50.0</v>
      </c>
      <c r="E18" s="19">
        <v>6560.0</v>
      </c>
    </row>
    <row r="19">
      <c r="A19" s="17" t="s">
        <v>29</v>
      </c>
      <c r="B19" s="20">
        <v>43740.0</v>
      </c>
      <c r="C19" s="19" t="s">
        <v>13</v>
      </c>
      <c r="D19" s="19">
        <v>50.0</v>
      </c>
      <c r="E19" s="19">
        <v>6560.0</v>
      </c>
    </row>
    <row r="20">
      <c r="A20" s="17" t="s">
        <v>30</v>
      </c>
      <c r="B20" s="18">
        <v>43740.0</v>
      </c>
      <c r="C20" s="19" t="s">
        <v>13</v>
      </c>
      <c r="D20" s="19">
        <v>50.0</v>
      </c>
      <c r="E20" s="19">
        <v>6560.0</v>
      </c>
    </row>
    <row r="21">
      <c r="A21" s="22" t="s">
        <v>31</v>
      </c>
      <c r="B21" s="21">
        <v>43740.0</v>
      </c>
      <c r="C21" s="19" t="s">
        <v>13</v>
      </c>
      <c r="D21" s="19">
        <v>50.0</v>
      </c>
      <c r="E21" s="19">
        <v>6560.0</v>
      </c>
    </row>
    <row r="22">
      <c r="A22" s="17" t="s">
        <v>32</v>
      </c>
      <c r="B22" s="23">
        <v>43741.0</v>
      </c>
      <c r="C22" s="19" t="s">
        <v>13</v>
      </c>
      <c r="D22" s="19">
        <v>50.0</v>
      </c>
      <c r="E22" s="19">
        <v>6560.0</v>
      </c>
    </row>
    <row r="23">
      <c r="A23" s="17" t="s">
        <v>33</v>
      </c>
      <c r="B23" s="18">
        <v>43741.0</v>
      </c>
      <c r="C23" s="19" t="s">
        <v>13</v>
      </c>
      <c r="D23" s="19">
        <v>50.0</v>
      </c>
      <c r="E23" s="19">
        <v>6560.0</v>
      </c>
    </row>
    <row r="24">
      <c r="A24" s="17" t="s">
        <v>34</v>
      </c>
      <c r="B24" s="18">
        <v>43741.0</v>
      </c>
      <c r="C24" s="19" t="s">
        <v>13</v>
      </c>
      <c r="D24" s="19">
        <v>50.0</v>
      </c>
      <c r="E24" s="19">
        <v>6560.0</v>
      </c>
    </row>
    <row r="25">
      <c r="A25" s="17" t="s">
        <v>35</v>
      </c>
      <c r="B25" s="18">
        <v>43741.0</v>
      </c>
      <c r="C25" s="19" t="s">
        <v>13</v>
      </c>
      <c r="D25" s="19">
        <v>50.0</v>
      </c>
      <c r="E25" s="19">
        <v>6560.0</v>
      </c>
    </row>
    <row r="26">
      <c r="A26" s="24" t="s">
        <v>36</v>
      </c>
      <c r="B26" s="18">
        <v>43741.0</v>
      </c>
      <c r="C26" s="19" t="s">
        <v>13</v>
      </c>
      <c r="D26" s="19">
        <v>50.0</v>
      </c>
      <c r="E26" s="19">
        <v>6560.0</v>
      </c>
    </row>
    <row r="27">
      <c r="A27" s="22" t="s">
        <v>34</v>
      </c>
      <c r="B27" s="23">
        <v>43741.0</v>
      </c>
      <c r="C27" s="19" t="s">
        <v>13</v>
      </c>
      <c r="D27" s="19">
        <v>56.0</v>
      </c>
      <c r="E27" s="19">
        <v>6560.0</v>
      </c>
    </row>
    <row r="28">
      <c r="A28" s="17" t="s">
        <v>37</v>
      </c>
      <c r="B28" s="18">
        <v>43742.0</v>
      </c>
      <c r="C28" s="19" t="s">
        <v>13</v>
      </c>
      <c r="D28" s="19">
        <v>50.0</v>
      </c>
      <c r="E28" s="19">
        <v>6560.0</v>
      </c>
    </row>
    <row r="29">
      <c r="A29" s="17" t="s">
        <v>38</v>
      </c>
      <c r="B29" s="18">
        <v>43742.0</v>
      </c>
      <c r="C29" s="19" t="s">
        <v>13</v>
      </c>
      <c r="D29" s="19">
        <v>50.0</v>
      </c>
      <c r="E29" s="19">
        <v>6560.0</v>
      </c>
    </row>
    <row r="30">
      <c r="A30" s="22" t="s">
        <v>39</v>
      </c>
      <c r="B30" s="18">
        <v>43742.0</v>
      </c>
      <c r="C30" s="19" t="s">
        <v>13</v>
      </c>
      <c r="D30" s="19">
        <v>50.0</v>
      </c>
      <c r="E30" s="19">
        <v>6560.0</v>
      </c>
    </row>
    <row r="31">
      <c r="A31" s="17" t="s">
        <v>40</v>
      </c>
      <c r="B31" s="20">
        <v>43743.0</v>
      </c>
      <c r="C31" s="19" t="s">
        <v>13</v>
      </c>
      <c r="D31" s="19">
        <v>50.0</v>
      </c>
      <c r="E31" s="19">
        <v>6560.0</v>
      </c>
    </row>
    <row r="32">
      <c r="A32" s="22" t="s">
        <v>41</v>
      </c>
      <c r="B32" s="23">
        <v>43743.0</v>
      </c>
      <c r="C32" s="19" t="s">
        <v>13</v>
      </c>
      <c r="D32" s="19">
        <v>50.0</v>
      </c>
      <c r="E32" s="19">
        <v>6560.0</v>
      </c>
    </row>
    <row r="33">
      <c r="A33" s="22" t="s">
        <v>12</v>
      </c>
      <c r="B33" s="18">
        <v>43743.0</v>
      </c>
      <c r="C33" s="19" t="s">
        <v>13</v>
      </c>
      <c r="D33" s="19">
        <v>50.0</v>
      </c>
      <c r="E33" s="19">
        <v>6560.0</v>
      </c>
    </row>
    <row r="34">
      <c r="A34" s="22" t="s">
        <v>18</v>
      </c>
      <c r="B34" s="23">
        <v>43743.0</v>
      </c>
      <c r="C34" s="19" t="s">
        <v>13</v>
      </c>
      <c r="D34" s="19">
        <v>50.0</v>
      </c>
      <c r="E34" s="19">
        <v>6560.0</v>
      </c>
    </row>
    <row r="35">
      <c r="A35" s="22" t="s">
        <v>19</v>
      </c>
      <c r="B35" s="23">
        <v>43743.0</v>
      </c>
      <c r="C35" s="19" t="s">
        <v>13</v>
      </c>
      <c r="D35" s="19">
        <v>50.0</v>
      </c>
      <c r="E35" s="19">
        <v>6560.0</v>
      </c>
    </row>
    <row r="36">
      <c r="A36" s="22" t="s">
        <v>15</v>
      </c>
      <c r="B36" s="18">
        <v>43745.0</v>
      </c>
      <c r="C36" s="19" t="s">
        <v>13</v>
      </c>
      <c r="D36" s="19">
        <v>50.0</v>
      </c>
      <c r="E36" s="19">
        <v>6560.0</v>
      </c>
    </row>
    <row r="37">
      <c r="A37" s="22" t="s">
        <v>14</v>
      </c>
      <c r="B37" s="18">
        <v>43745.0</v>
      </c>
      <c r="C37" s="19" t="s">
        <v>13</v>
      </c>
      <c r="D37" s="19">
        <v>80.0</v>
      </c>
      <c r="E37" s="19">
        <v>10500.0</v>
      </c>
    </row>
    <row r="38">
      <c r="A38" s="22" t="s">
        <v>42</v>
      </c>
      <c r="B38" s="20">
        <v>43746.0</v>
      </c>
      <c r="C38" s="19" t="s">
        <v>13</v>
      </c>
      <c r="D38" s="19">
        <v>50.0</v>
      </c>
      <c r="E38" s="19">
        <v>6560.0</v>
      </c>
    </row>
    <row r="39">
      <c r="A39" s="22" t="s">
        <v>16</v>
      </c>
      <c r="B39" s="20">
        <v>43746.0</v>
      </c>
      <c r="C39" s="19" t="s">
        <v>13</v>
      </c>
      <c r="D39" s="19">
        <v>50.0</v>
      </c>
      <c r="E39" s="19">
        <v>6560.0</v>
      </c>
    </row>
    <row r="40">
      <c r="A40" s="22" t="s">
        <v>43</v>
      </c>
      <c r="B40" s="18">
        <v>43746.0</v>
      </c>
      <c r="C40" s="19" t="s">
        <v>13</v>
      </c>
      <c r="D40" s="19">
        <v>50.0</v>
      </c>
      <c r="E40" s="19">
        <v>6560.0</v>
      </c>
    </row>
    <row r="41">
      <c r="A41" s="22" t="s">
        <v>44</v>
      </c>
      <c r="B41" s="18">
        <v>43746.0</v>
      </c>
      <c r="C41" s="19" t="s">
        <v>13</v>
      </c>
      <c r="D41" s="19">
        <v>50.0</v>
      </c>
      <c r="E41" s="19">
        <v>6560.0</v>
      </c>
    </row>
    <row r="42">
      <c r="A42" s="22" t="s">
        <v>17</v>
      </c>
      <c r="B42" s="20">
        <v>43746.0</v>
      </c>
      <c r="C42" s="19" t="s">
        <v>13</v>
      </c>
      <c r="D42" s="19">
        <v>50.0</v>
      </c>
      <c r="E42" s="19">
        <v>6560.0</v>
      </c>
    </row>
    <row r="43">
      <c r="A43" s="22" t="s">
        <v>23</v>
      </c>
      <c r="B43" s="18">
        <v>43746.0</v>
      </c>
      <c r="C43" s="19" t="s">
        <v>13</v>
      </c>
      <c r="D43" s="19">
        <v>50.0</v>
      </c>
      <c r="E43" s="19">
        <v>6560.0</v>
      </c>
    </row>
    <row r="44">
      <c r="A44" s="22" t="s">
        <v>24</v>
      </c>
      <c r="B44" s="23">
        <v>43746.0</v>
      </c>
      <c r="C44" s="19" t="s">
        <v>13</v>
      </c>
      <c r="D44" s="19">
        <v>50.0</v>
      </c>
      <c r="E44" s="19">
        <v>6560.0</v>
      </c>
    </row>
    <row r="45">
      <c r="A45" s="22" t="s">
        <v>29</v>
      </c>
      <c r="B45" s="20">
        <v>43748.0</v>
      </c>
      <c r="C45" s="19" t="s">
        <v>13</v>
      </c>
      <c r="D45" s="19">
        <v>50.0</v>
      </c>
      <c r="E45" s="19">
        <v>6560.0</v>
      </c>
    </row>
    <row r="46">
      <c r="A46" s="22" t="s">
        <v>20</v>
      </c>
      <c r="B46" s="18">
        <v>43749.0</v>
      </c>
      <c r="C46" s="19" t="s">
        <v>13</v>
      </c>
      <c r="D46" s="19">
        <v>50.0</v>
      </c>
      <c r="E46" s="19">
        <v>6560.0</v>
      </c>
    </row>
    <row r="47">
      <c r="A47" s="22" t="s">
        <v>22</v>
      </c>
      <c r="B47" s="18">
        <v>43749.0</v>
      </c>
      <c r="C47" s="19" t="s">
        <v>13</v>
      </c>
      <c r="D47" s="19">
        <v>50.0</v>
      </c>
      <c r="E47" s="19">
        <v>6560.0</v>
      </c>
    </row>
    <row r="48">
      <c r="A48" s="22" t="s">
        <v>45</v>
      </c>
      <c r="B48" s="23">
        <v>43749.0</v>
      </c>
      <c r="C48" s="19" t="s">
        <v>13</v>
      </c>
      <c r="D48" s="19">
        <v>50.0</v>
      </c>
      <c r="E48" s="19">
        <v>6560.0</v>
      </c>
    </row>
    <row r="49">
      <c r="A49" s="22" t="s">
        <v>31</v>
      </c>
      <c r="B49" s="23">
        <v>43749.0</v>
      </c>
      <c r="C49" s="19" t="s">
        <v>13</v>
      </c>
      <c r="D49" s="19">
        <v>50.0</v>
      </c>
      <c r="E49" s="19">
        <v>6560.0</v>
      </c>
    </row>
    <row r="50">
      <c r="A50" s="22" t="s">
        <v>27</v>
      </c>
      <c r="B50" s="23">
        <v>43749.0</v>
      </c>
      <c r="C50" s="19" t="s">
        <v>28</v>
      </c>
      <c r="D50" s="19">
        <v>50.0</v>
      </c>
      <c r="E50" s="19">
        <v>6560.0</v>
      </c>
    </row>
    <row r="51">
      <c r="A51" s="22" t="s">
        <v>33</v>
      </c>
      <c r="B51" s="23">
        <v>43749.0</v>
      </c>
      <c r="C51" s="19" t="s">
        <v>13</v>
      </c>
      <c r="D51" s="19">
        <v>50.0</v>
      </c>
      <c r="E51" s="19">
        <v>6560.0</v>
      </c>
    </row>
    <row r="52">
      <c r="A52" s="22" t="s">
        <v>32</v>
      </c>
      <c r="B52" s="23">
        <v>43749.0</v>
      </c>
      <c r="C52" s="19" t="s">
        <v>13</v>
      </c>
      <c r="D52" s="19">
        <v>50.0</v>
      </c>
      <c r="E52" s="19">
        <v>6560.0</v>
      </c>
    </row>
    <row r="53">
      <c r="A53" s="25" t="s">
        <v>36</v>
      </c>
      <c r="B53" s="23">
        <v>43749.0</v>
      </c>
      <c r="C53" s="19" t="s">
        <v>13</v>
      </c>
      <c r="D53" s="19">
        <v>50.0</v>
      </c>
      <c r="E53" s="19">
        <v>6560.0</v>
      </c>
    </row>
    <row r="54">
      <c r="A54" s="22" t="s">
        <v>38</v>
      </c>
      <c r="B54" s="23">
        <v>43749.0</v>
      </c>
      <c r="C54" s="19" t="s">
        <v>13</v>
      </c>
      <c r="D54" s="19">
        <v>50.0</v>
      </c>
      <c r="E54" s="19">
        <v>6560.0</v>
      </c>
    </row>
    <row r="55">
      <c r="A55" s="22" t="s">
        <v>37</v>
      </c>
      <c r="B55" s="23">
        <v>43749.0</v>
      </c>
      <c r="C55" s="19" t="s">
        <v>13</v>
      </c>
      <c r="D55" s="19">
        <v>50.0</v>
      </c>
      <c r="E55" s="19">
        <v>6560.0</v>
      </c>
    </row>
    <row r="56">
      <c r="A56" s="25" t="s">
        <v>21</v>
      </c>
      <c r="B56" s="23">
        <v>43750.0</v>
      </c>
      <c r="C56" s="19" t="s">
        <v>13</v>
      </c>
      <c r="D56" s="19">
        <v>50.0</v>
      </c>
      <c r="E56" s="19">
        <v>6560.0</v>
      </c>
    </row>
    <row r="57">
      <c r="A57" s="22" t="s">
        <v>26</v>
      </c>
      <c r="B57" s="23">
        <v>43750.0</v>
      </c>
      <c r="C57" s="19" t="s">
        <v>13</v>
      </c>
      <c r="D57" s="19">
        <v>50.0</v>
      </c>
      <c r="E57" s="19">
        <v>6560.0</v>
      </c>
    </row>
    <row r="58">
      <c r="A58" s="22" t="s">
        <v>12</v>
      </c>
      <c r="B58" s="23">
        <v>43750.0</v>
      </c>
      <c r="C58" s="19" t="s">
        <v>13</v>
      </c>
      <c r="D58" s="19">
        <v>50.0</v>
      </c>
      <c r="E58" s="19">
        <v>6560.0</v>
      </c>
    </row>
    <row r="59">
      <c r="A59" s="22" t="s">
        <v>25</v>
      </c>
      <c r="B59" s="23">
        <v>43752.0</v>
      </c>
      <c r="C59" s="19" t="s">
        <v>13</v>
      </c>
      <c r="D59" s="19">
        <v>50.0</v>
      </c>
      <c r="E59" s="19">
        <v>6560.0</v>
      </c>
    </row>
    <row r="60">
      <c r="A60" s="22" t="s">
        <v>30</v>
      </c>
      <c r="B60" s="23">
        <v>43752.0</v>
      </c>
      <c r="C60" s="19" t="s">
        <v>13</v>
      </c>
      <c r="D60" s="19">
        <v>50.0</v>
      </c>
      <c r="E60" s="19">
        <v>6560.0</v>
      </c>
    </row>
    <row r="61">
      <c r="A61" s="22" t="s">
        <v>35</v>
      </c>
      <c r="B61" s="23">
        <v>43752.0</v>
      </c>
      <c r="C61" s="19" t="s">
        <v>13</v>
      </c>
      <c r="D61" s="19">
        <v>50.0</v>
      </c>
      <c r="E61" s="19">
        <v>6560.0</v>
      </c>
    </row>
    <row r="62">
      <c r="A62" s="22" t="s">
        <v>40</v>
      </c>
      <c r="B62" s="23">
        <v>43752.0</v>
      </c>
      <c r="C62" s="19" t="s">
        <v>13</v>
      </c>
      <c r="D62" s="19">
        <v>50.0</v>
      </c>
      <c r="E62" s="19">
        <v>6560.0</v>
      </c>
    </row>
    <row r="63">
      <c r="A63" s="22" t="s">
        <v>41</v>
      </c>
      <c r="B63" s="23">
        <v>43752.0</v>
      </c>
      <c r="C63" s="19" t="s">
        <v>13</v>
      </c>
      <c r="D63" s="19">
        <v>50.0</v>
      </c>
      <c r="E63" s="19">
        <v>6560.0</v>
      </c>
    </row>
    <row r="64">
      <c r="A64" s="22" t="s">
        <v>44</v>
      </c>
      <c r="B64" s="23">
        <v>43752.0</v>
      </c>
      <c r="C64" s="19" t="s">
        <v>13</v>
      </c>
      <c r="D64" s="19">
        <v>50.0</v>
      </c>
      <c r="E64" s="19">
        <v>6560.0</v>
      </c>
    </row>
    <row r="65">
      <c r="A65" s="22" t="s">
        <v>34</v>
      </c>
      <c r="B65" s="23">
        <v>43752.0</v>
      </c>
      <c r="C65" s="19" t="s">
        <v>13</v>
      </c>
      <c r="D65" s="19">
        <v>56.0</v>
      </c>
      <c r="E65" s="19">
        <v>6560.0</v>
      </c>
    </row>
    <row r="66">
      <c r="A66" s="22" t="s">
        <v>39</v>
      </c>
      <c r="B66" s="23">
        <v>43753.0</v>
      </c>
      <c r="C66" s="19" t="s">
        <v>13</v>
      </c>
      <c r="D66" s="19">
        <v>50.0</v>
      </c>
      <c r="E66" s="19">
        <v>6560.0</v>
      </c>
    </row>
    <row r="67">
      <c r="A67" s="22" t="s">
        <v>43</v>
      </c>
      <c r="B67" s="23">
        <v>43753.0</v>
      </c>
      <c r="C67" s="19" t="s">
        <v>13</v>
      </c>
      <c r="D67" s="19">
        <v>50.0</v>
      </c>
      <c r="E67" s="19">
        <v>6560.0</v>
      </c>
    </row>
    <row r="68">
      <c r="A68" s="22" t="s">
        <v>18</v>
      </c>
      <c r="B68" s="23">
        <v>43754.0</v>
      </c>
      <c r="C68" s="19" t="s">
        <v>13</v>
      </c>
      <c r="D68" s="19">
        <v>50.0</v>
      </c>
      <c r="E68" s="19">
        <v>6560.0</v>
      </c>
    </row>
    <row r="69">
      <c r="A69" s="22" t="s">
        <v>42</v>
      </c>
      <c r="B69" s="23">
        <v>43754.0</v>
      </c>
      <c r="C69" s="19" t="s">
        <v>13</v>
      </c>
      <c r="D69" s="19">
        <v>50.0</v>
      </c>
      <c r="E69" s="19">
        <v>6560.0</v>
      </c>
    </row>
    <row r="70">
      <c r="A70" s="22" t="s">
        <v>23</v>
      </c>
      <c r="B70" s="23">
        <v>43754.0</v>
      </c>
      <c r="C70" s="19" t="s">
        <v>13</v>
      </c>
      <c r="D70" s="19">
        <v>50.0</v>
      </c>
      <c r="E70" s="19">
        <v>6560.0</v>
      </c>
    </row>
    <row r="71">
      <c r="A71" s="22" t="s">
        <v>24</v>
      </c>
      <c r="B71" s="23">
        <v>43754.0</v>
      </c>
      <c r="C71" s="19" t="s">
        <v>13</v>
      </c>
      <c r="D71" s="19">
        <v>50.0</v>
      </c>
      <c r="E71" s="19">
        <v>6560.0</v>
      </c>
    </row>
    <row r="72">
      <c r="A72" s="22" t="s">
        <v>15</v>
      </c>
      <c r="B72" s="23">
        <v>43755.0</v>
      </c>
      <c r="C72" s="19" t="s">
        <v>13</v>
      </c>
      <c r="D72" s="19">
        <v>50.0</v>
      </c>
      <c r="E72" s="19">
        <v>6560.0</v>
      </c>
    </row>
    <row r="73">
      <c r="A73" s="22" t="s">
        <v>19</v>
      </c>
      <c r="B73" s="23">
        <v>43756.0</v>
      </c>
      <c r="C73" s="19" t="s">
        <v>13</v>
      </c>
      <c r="D73" s="19">
        <v>50.0</v>
      </c>
      <c r="E73" s="19">
        <v>6560.0</v>
      </c>
    </row>
    <row r="74">
      <c r="A74" s="22" t="s">
        <v>16</v>
      </c>
      <c r="B74" s="23">
        <v>43756.0</v>
      </c>
      <c r="C74" s="19" t="s">
        <v>13</v>
      </c>
      <c r="D74" s="19">
        <v>50.0</v>
      </c>
      <c r="E74" s="19">
        <v>6560.0</v>
      </c>
    </row>
    <row r="75">
      <c r="A75" s="22" t="s">
        <v>17</v>
      </c>
      <c r="B75" s="23">
        <v>43756.0</v>
      </c>
      <c r="C75" s="19" t="s">
        <v>13</v>
      </c>
      <c r="D75" s="19">
        <v>50.0</v>
      </c>
      <c r="E75" s="19">
        <v>6560.0</v>
      </c>
    </row>
    <row r="76">
      <c r="A76" s="22" t="s">
        <v>14</v>
      </c>
      <c r="B76" s="23">
        <v>43756.0</v>
      </c>
      <c r="C76" s="19" t="s">
        <v>13</v>
      </c>
      <c r="D76" s="19">
        <v>100.0</v>
      </c>
      <c r="E76" s="19">
        <v>13120.0</v>
      </c>
    </row>
    <row r="77">
      <c r="A77" s="22" t="s">
        <v>32</v>
      </c>
      <c r="B77" s="23">
        <v>43756.0</v>
      </c>
      <c r="C77" s="19" t="s">
        <v>13</v>
      </c>
      <c r="D77" s="19">
        <v>50.0</v>
      </c>
      <c r="E77" s="19">
        <v>6560.0</v>
      </c>
    </row>
    <row r="78">
      <c r="A78" s="22" t="s">
        <v>22</v>
      </c>
      <c r="B78" s="23">
        <v>43757.0</v>
      </c>
      <c r="C78" s="19" t="s">
        <v>76</v>
      </c>
      <c r="D78" s="19">
        <v>50.0</v>
      </c>
      <c r="E78" s="19">
        <v>6560.0</v>
      </c>
    </row>
    <row r="79">
      <c r="A79" s="22" t="s">
        <v>20</v>
      </c>
      <c r="B79" s="23">
        <v>43757.0</v>
      </c>
      <c r="C79" s="19" t="s">
        <v>13</v>
      </c>
      <c r="D79" s="19">
        <v>50.0</v>
      </c>
      <c r="E79" s="19">
        <v>6560.0</v>
      </c>
    </row>
    <row r="80">
      <c r="A80" s="22" t="s">
        <v>37</v>
      </c>
      <c r="B80" s="21">
        <v>43757.0</v>
      </c>
      <c r="C80" s="19" t="s">
        <v>13</v>
      </c>
      <c r="D80" s="19">
        <v>50.0</v>
      </c>
      <c r="E80" s="19">
        <v>6560.0</v>
      </c>
    </row>
    <row r="81">
      <c r="A81" s="22" t="s">
        <v>12</v>
      </c>
      <c r="B81" s="23">
        <v>43757.0</v>
      </c>
      <c r="C81" s="19" t="s">
        <v>13</v>
      </c>
      <c r="D81" s="19">
        <v>50.0</v>
      </c>
      <c r="E81" s="19">
        <v>6560.0</v>
      </c>
    </row>
    <row r="82">
      <c r="A82" s="22" t="s">
        <v>26</v>
      </c>
      <c r="B82" s="23">
        <v>43757.0</v>
      </c>
      <c r="C82" s="19" t="s">
        <v>13</v>
      </c>
      <c r="D82" s="19">
        <v>50.0</v>
      </c>
      <c r="E82" s="19">
        <v>6560.0</v>
      </c>
    </row>
    <row r="83">
      <c r="A83" s="22" t="s">
        <v>81</v>
      </c>
      <c r="B83" s="23">
        <v>43759.0</v>
      </c>
      <c r="C83" s="19" t="s">
        <v>13</v>
      </c>
      <c r="D83" s="19">
        <v>50.0</v>
      </c>
      <c r="E83" s="19">
        <v>6560.0</v>
      </c>
    </row>
    <row r="84">
      <c r="A84" s="22" t="s">
        <v>31</v>
      </c>
      <c r="B84" s="23">
        <v>43759.0</v>
      </c>
      <c r="C84" s="19" t="s">
        <v>13</v>
      </c>
      <c r="D84" s="19">
        <v>50.0</v>
      </c>
      <c r="E84" s="19">
        <v>6560.0</v>
      </c>
    </row>
    <row r="85">
      <c r="A85" s="22" t="s">
        <v>38</v>
      </c>
      <c r="B85" s="23">
        <v>43759.0</v>
      </c>
      <c r="C85" s="19" t="s">
        <v>13</v>
      </c>
      <c r="D85" s="19">
        <v>50.0</v>
      </c>
      <c r="E85" s="19">
        <v>6560.0</v>
      </c>
    </row>
    <row r="86">
      <c r="A86" s="22" t="s">
        <v>36</v>
      </c>
      <c r="B86" s="23">
        <v>43759.0</v>
      </c>
      <c r="C86" s="19" t="s">
        <v>13</v>
      </c>
      <c r="D86" s="19">
        <v>50.0</v>
      </c>
      <c r="E86" s="19">
        <v>6560.0</v>
      </c>
    </row>
    <row r="87">
      <c r="A87" s="22" t="s">
        <v>45</v>
      </c>
      <c r="B87" s="23">
        <v>43759.0</v>
      </c>
      <c r="C87" s="19" t="s">
        <v>13</v>
      </c>
      <c r="D87" s="19">
        <v>50.0</v>
      </c>
      <c r="E87" s="19">
        <v>6560.0</v>
      </c>
    </row>
    <row r="88">
      <c r="A88" s="22" t="s">
        <v>33</v>
      </c>
      <c r="B88" s="23">
        <v>43759.0</v>
      </c>
      <c r="C88" s="19" t="s">
        <v>13</v>
      </c>
      <c r="D88" s="19">
        <v>50.0</v>
      </c>
      <c r="E88" s="19">
        <v>6560.0</v>
      </c>
    </row>
    <row r="89">
      <c r="A89" s="22" t="s">
        <v>21</v>
      </c>
      <c r="B89" s="23">
        <v>43759.0</v>
      </c>
      <c r="C89" s="19" t="s">
        <v>13</v>
      </c>
      <c r="D89" s="19">
        <v>50.0</v>
      </c>
      <c r="E89" s="19">
        <v>6560.0</v>
      </c>
    </row>
    <row r="90">
      <c r="A90" s="22" t="s">
        <v>44</v>
      </c>
      <c r="B90" s="23">
        <v>43759.0</v>
      </c>
      <c r="C90" s="19" t="s">
        <v>13</v>
      </c>
      <c r="D90" s="19">
        <v>50.0</v>
      </c>
      <c r="E90" s="19">
        <v>6560.0</v>
      </c>
    </row>
    <row r="91">
      <c r="A91" s="22" t="s">
        <v>35</v>
      </c>
      <c r="B91" s="23">
        <v>43759.0</v>
      </c>
      <c r="C91" s="19" t="s">
        <v>13</v>
      </c>
      <c r="D91" s="19">
        <v>50.0</v>
      </c>
      <c r="E91" s="19">
        <v>6560.0</v>
      </c>
    </row>
    <row r="92">
      <c r="A92" s="59" t="s">
        <v>43</v>
      </c>
      <c r="B92" s="60">
        <v>43759.0</v>
      </c>
      <c r="C92" s="62" t="s">
        <v>13</v>
      </c>
      <c r="D92" s="62">
        <v>50.0</v>
      </c>
      <c r="E92" s="62">
        <v>6560.0</v>
      </c>
    </row>
    <row r="93">
      <c r="A93" s="63" t="s">
        <v>97</v>
      </c>
      <c r="B93" s="64"/>
      <c r="C93" s="65" t="s">
        <v>13</v>
      </c>
      <c r="D93" s="67">
        <f t="shared" ref="D93:E93" si="1">SUM(D4:D92)</f>
        <v>4522</v>
      </c>
      <c r="E93" s="68">
        <f t="shared" si="1"/>
        <v>591720</v>
      </c>
    </row>
    <row r="94">
      <c r="A94" s="69"/>
      <c r="B94" s="69"/>
    </row>
    <row r="95">
      <c r="A95" s="71"/>
      <c r="B95" s="73"/>
      <c r="C95" s="73"/>
      <c r="D95" s="75" t="s">
        <v>110</v>
      </c>
      <c r="E95" s="77" t="s">
        <v>114</v>
      </c>
    </row>
    <row r="96">
      <c r="A96" s="79" t="s">
        <v>121</v>
      </c>
      <c r="B96" s="73"/>
      <c r="C96" s="81"/>
      <c r="D96" s="82"/>
      <c r="E96" s="83">
        <v>591720.0</v>
      </c>
    </row>
    <row r="97">
      <c r="A97" s="79" t="s">
        <v>145</v>
      </c>
      <c r="B97" s="73"/>
      <c r="C97" s="81"/>
      <c r="D97" s="83">
        <v>300000.0</v>
      </c>
      <c r="E97" s="82"/>
    </row>
    <row r="98">
      <c r="A98" s="85" t="s">
        <v>149</v>
      </c>
      <c r="B98" s="73"/>
      <c r="C98" s="81"/>
      <c r="D98" s="86"/>
      <c r="E98" s="87">
        <v>291720.0</v>
      </c>
    </row>
    <row r="99">
      <c r="A99" s="69"/>
      <c r="B99" s="89"/>
      <c r="C99" s="90"/>
      <c r="D99" s="90"/>
      <c r="E99" s="90"/>
    </row>
    <row r="104">
      <c r="H104" s="46"/>
    </row>
  </sheetData>
  <autoFilter ref="$A$3:$Q$93">
    <sortState ref="A3:Q93">
      <sortCondition ref="B3:B93"/>
    </sortState>
  </autoFilter>
  <mergeCells count="6">
    <mergeCell ref="A93:B93"/>
    <mergeCell ref="B1:D2"/>
    <mergeCell ref="A95:C95"/>
    <mergeCell ref="A96:C96"/>
    <mergeCell ref="A97:C97"/>
    <mergeCell ref="A98:C98"/>
  </mergeCells>
  <printOptions gridLines="1" horizontalCentered="1"/>
  <pageMargins bottom="0.75" footer="0.0" header="0.0" left="0.25" right="0.25" top="0.75"/>
  <pageSetup paperSize="9" cellComments="atEnd" orientation="portrait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.86"/>
    <col customWidth="1" min="4" max="4" width="4.0"/>
    <col customWidth="1" min="5" max="5" width="10.43"/>
    <col customWidth="1" min="6" max="6" width="8.0"/>
    <col customWidth="1" min="7" max="8" width="10.71"/>
    <col customWidth="1" min="9" max="9" width="2.43"/>
    <col customWidth="1" min="10" max="10" width="11.43"/>
    <col customWidth="1" min="11" max="11" width="9.43"/>
    <col customWidth="1" min="12" max="13" width="10.71"/>
    <col customWidth="1" min="14" max="14" width="22.14"/>
    <col customWidth="1" min="15" max="15" width="3.57"/>
    <col customWidth="1" min="20" max="20" width="35.71"/>
    <col customWidth="1" min="21" max="21" width="3.71"/>
    <col customWidth="1" min="26" max="26" width="23.43"/>
  </cols>
  <sheetData>
    <row r="1">
      <c r="E1" s="2" t="s">
        <v>0</v>
      </c>
      <c r="F1" s="4"/>
      <c r="G1" s="4"/>
      <c r="H1" s="6"/>
      <c r="J1" s="2" t="s">
        <v>2</v>
      </c>
      <c r="K1" s="4"/>
      <c r="L1" s="4"/>
      <c r="M1" s="4"/>
      <c r="N1" s="6"/>
      <c r="P1" s="2" t="s">
        <v>3</v>
      </c>
      <c r="Q1" s="4"/>
      <c r="R1" s="4"/>
      <c r="S1" s="4"/>
      <c r="T1" s="6"/>
      <c r="V1" s="26" t="s">
        <v>4</v>
      </c>
    </row>
    <row r="2">
      <c r="A2" s="28"/>
      <c r="B2" s="30" t="s">
        <v>46</v>
      </c>
      <c r="C2" s="30" t="s">
        <v>47</v>
      </c>
      <c r="E2" s="30" t="s">
        <v>48</v>
      </c>
      <c r="F2" s="30" t="s">
        <v>49</v>
      </c>
      <c r="G2" s="30" t="s">
        <v>50</v>
      </c>
      <c r="H2" s="30" t="s">
        <v>51</v>
      </c>
      <c r="J2" s="30" t="s">
        <v>48</v>
      </c>
      <c r="K2" s="30" t="s">
        <v>53</v>
      </c>
      <c r="L2" s="30" t="s">
        <v>54</v>
      </c>
      <c r="M2" s="30" t="s">
        <v>51</v>
      </c>
      <c r="N2" s="30" t="s">
        <v>55</v>
      </c>
      <c r="P2" s="30" t="s">
        <v>48</v>
      </c>
      <c r="Q2" s="30" t="s">
        <v>53</v>
      </c>
      <c r="R2" s="30" t="s">
        <v>54</v>
      </c>
      <c r="S2" s="30" t="s">
        <v>51</v>
      </c>
      <c r="T2" s="30" t="s">
        <v>55</v>
      </c>
      <c r="V2" s="30" t="s">
        <v>48</v>
      </c>
      <c r="W2" s="30" t="s">
        <v>53</v>
      </c>
      <c r="X2" s="30" t="s">
        <v>54</v>
      </c>
      <c r="Y2" s="30" t="s">
        <v>51</v>
      </c>
      <c r="Z2" s="30" t="s">
        <v>56</v>
      </c>
    </row>
    <row r="3">
      <c r="A3" s="28"/>
      <c r="B3" s="33" t="s">
        <v>57</v>
      </c>
      <c r="C3" s="30" t="s">
        <v>59</v>
      </c>
      <c r="D3" s="35"/>
      <c r="E3" s="36" t="s">
        <v>60</v>
      </c>
      <c r="F3" s="30" t="s">
        <v>61</v>
      </c>
      <c r="G3" s="30">
        <v>140000.0</v>
      </c>
      <c r="H3" s="38"/>
      <c r="J3" s="30" t="s">
        <v>62</v>
      </c>
      <c r="K3" s="30" t="s">
        <v>21</v>
      </c>
      <c r="L3" s="38"/>
      <c r="M3" s="30">
        <v>10000.0</v>
      </c>
      <c r="N3" s="30" t="s">
        <v>63</v>
      </c>
      <c r="P3" s="41" t="s">
        <v>64</v>
      </c>
      <c r="Q3" s="41" t="s">
        <v>65</v>
      </c>
      <c r="R3" s="43"/>
      <c r="S3" s="41">
        <v>500.0</v>
      </c>
      <c r="T3" s="30" t="s">
        <v>66</v>
      </c>
      <c r="V3" s="30" t="s">
        <v>67</v>
      </c>
      <c r="W3" s="38"/>
      <c r="X3" s="38"/>
      <c r="Y3" s="30">
        <v>25000.0</v>
      </c>
      <c r="Z3" s="38"/>
    </row>
    <row r="4">
      <c r="A4" s="28"/>
      <c r="B4" s="33" t="s">
        <v>68</v>
      </c>
      <c r="E4" s="36" t="s">
        <v>69</v>
      </c>
      <c r="F4" s="30" t="s">
        <v>70</v>
      </c>
      <c r="G4" s="30">
        <v>170000.0</v>
      </c>
      <c r="H4" s="38"/>
      <c r="J4" s="30" t="s">
        <v>71</v>
      </c>
      <c r="K4" s="30" t="s">
        <v>21</v>
      </c>
      <c r="L4" s="38"/>
      <c r="M4" s="30">
        <v>10000.0</v>
      </c>
      <c r="N4" s="30" t="s">
        <v>72</v>
      </c>
      <c r="P4" s="41" t="s">
        <v>67</v>
      </c>
      <c r="Q4" s="41" t="s">
        <v>65</v>
      </c>
      <c r="R4" s="43"/>
      <c r="S4" s="41">
        <v>7750.0</v>
      </c>
      <c r="T4" s="30" t="s">
        <v>73</v>
      </c>
      <c r="V4" s="38"/>
      <c r="W4" s="38"/>
      <c r="X4" s="38"/>
      <c r="Y4" s="38"/>
      <c r="Z4" s="38"/>
    </row>
    <row r="5">
      <c r="A5" s="28"/>
      <c r="B5" s="33" t="s">
        <v>74</v>
      </c>
      <c r="E5" s="46"/>
      <c r="J5" s="48">
        <v>43625.0</v>
      </c>
      <c r="K5" s="30" t="s">
        <v>21</v>
      </c>
      <c r="L5" s="38"/>
      <c r="M5" s="30">
        <v>15000.0</v>
      </c>
      <c r="N5" s="30" t="s">
        <v>75</v>
      </c>
      <c r="P5" s="41" t="s">
        <v>67</v>
      </c>
      <c r="Q5" s="41" t="s">
        <v>65</v>
      </c>
      <c r="R5" s="43"/>
      <c r="S5" s="41">
        <v>2200.0</v>
      </c>
      <c r="T5" s="30" t="s">
        <v>77</v>
      </c>
      <c r="V5" s="38"/>
      <c r="W5" s="38"/>
      <c r="X5" s="38"/>
      <c r="Y5" s="38"/>
      <c r="Z5" s="38"/>
    </row>
    <row r="6">
      <c r="A6" s="28"/>
      <c r="B6" s="33" t="s">
        <v>78</v>
      </c>
      <c r="E6" s="46"/>
      <c r="J6" s="48">
        <v>43625.0</v>
      </c>
      <c r="K6" s="30" t="s">
        <v>21</v>
      </c>
      <c r="L6" s="38"/>
      <c r="M6" s="30">
        <v>6000.0</v>
      </c>
      <c r="N6" s="30" t="s">
        <v>79</v>
      </c>
      <c r="P6" s="52">
        <v>43564.0</v>
      </c>
      <c r="Q6" s="41" t="s">
        <v>65</v>
      </c>
      <c r="R6" s="43"/>
      <c r="S6" s="41">
        <v>10000.0</v>
      </c>
      <c r="T6" s="30" t="s">
        <v>82</v>
      </c>
    </row>
    <row r="7">
      <c r="A7" s="28"/>
      <c r="B7" s="33" t="s">
        <v>83</v>
      </c>
      <c r="E7" s="46"/>
      <c r="J7" s="30" t="s">
        <v>85</v>
      </c>
      <c r="K7" s="38"/>
      <c r="L7" s="38"/>
      <c r="M7" s="30">
        <v>10000.0</v>
      </c>
      <c r="N7" s="30" t="s">
        <v>72</v>
      </c>
      <c r="P7" s="52">
        <v>43564.0</v>
      </c>
      <c r="Q7" s="41" t="s">
        <v>65</v>
      </c>
      <c r="R7" s="43"/>
      <c r="S7" s="41">
        <v>10000.0</v>
      </c>
      <c r="T7" s="30" t="s">
        <v>86</v>
      </c>
    </row>
    <row r="8">
      <c r="A8" s="28"/>
      <c r="B8" s="33" t="s">
        <v>87</v>
      </c>
      <c r="E8" s="46"/>
      <c r="J8" s="56">
        <v>43475.0</v>
      </c>
      <c r="K8" s="30" t="s">
        <v>21</v>
      </c>
      <c r="L8" s="38"/>
      <c r="M8" s="30">
        <v>5000.0</v>
      </c>
      <c r="N8" s="30" t="s">
        <v>72</v>
      </c>
      <c r="P8" s="52">
        <v>43594.0</v>
      </c>
      <c r="Q8" s="41" t="s">
        <v>65</v>
      </c>
      <c r="R8" s="43"/>
      <c r="S8" s="41">
        <v>3000.0</v>
      </c>
      <c r="T8" s="30" t="s">
        <v>88</v>
      </c>
    </row>
    <row r="9">
      <c r="A9" s="28"/>
      <c r="B9" s="33" t="s">
        <v>89</v>
      </c>
      <c r="E9" s="46"/>
      <c r="J9" s="38"/>
      <c r="K9" s="38"/>
      <c r="L9" s="38"/>
      <c r="M9" s="38"/>
      <c r="N9" s="38"/>
      <c r="P9" s="52">
        <v>43594.0</v>
      </c>
      <c r="Q9" s="41" t="s">
        <v>65</v>
      </c>
      <c r="R9" s="43"/>
      <c r="S9" s="41">
        <v>5000.0</v>
      </c>
      <c r="T9" s="30" t="s">
        <v>90</v>
      </c>
    </row>
    <row r="10">
      <c r="A10" s="28"/>
      <c r="B10" s="33" t="s">
        <v>91</v>
      </c>
      <c r="E10" s="46"/>
      <c r="J10" s="38"/>
      <c r="K10" s="38"/>
      <c r="L10" s="38"/>
      <c r="M10" s="38"/>
      <c r="N10" s="38"/>
      <c r="P10" s="52">
        <v>43594.0</v>
      </c>
      <c r="Q10" s="41" t="s">
        <v>92</v>
      </c>
      <c r="R10" s="43"/>
      <c r="S10" s="41">
        <v>1000.0</v>
      </c>
      <c r="T10" s="30" t="s">
        <v>93</v>
      </c>
    </row>
    <row r="11">
      <c r="A11" s="28"/>
      <c r="B11" s="33" t="s">
        <v>94</v>
      </c>
      <c r="E11" s="46"/>
      <c r="J11" s="38"/>
      <c r="K11" s="38"/>
      <c r="L11" s="38"/>
      <c r="M11" s="38"/>
      <c r="N11" s="38"/>
      <c r="P11" s="52">
        <v>43594.0</v>
      </c>
      <c r="Q11" s="41" t="s">
        <v>65</v>
      </c>
      <c r="R11" s="43"/>
      <c r="S11" s="41">
        <v>5000.0</v>
      </c>
      <c r="T11" s="30" t="s">
        <v>95</v>
      </c>
    </row>
    <row r="12">
      <c r="A12" s="28"/>
      <c r="B12" s="33" t="s">
        <v>96</v>
      </c>
      <c r="E12" s="46"/>
      <c r="J12" s="38"/>
      <c r="K12" s="38"/>
      <c r="L12" s="38"/>
      <c r="M12" s="38"/>
      <c r="N12" s="38"/>
      <c r="P12" s="52">
        <v>43594.0</v>
      </c>
      <c r="Q12" s="41" t="s">
        <v>70</v>
      </c>
      <c r="R12" s="43"/>
      <c r="S12" s="41">
        <v>21000.0</v>
      </c>
      <c r="T12" s="30" t="s">
        <v>98</v>
      </c>
    </row>
    <row r="13">
      <c r="B13" s="33" t="s">
        <v>99</v>
      </c>
      <c r="E13" s="46"/>
      <c r="J13" s="38"/>
      <c r="K13" s="38"/>
      <c r="L13" s="38"/>
      <c r="M13" s="38"/>
      <c r="N13" s="38"/>
      <c r="P13" s="52">
        <v>43655.0</v>
      </c>
      <c r="Q13" s="41" t="s">
        <v>65</v>
      </c>
      <c r="R13" s="43"/>
      <c r="S13" s="41">
        <v>4800.0</v>
      </c>
      <c r="T13" s="30" t="s">
        <v>100</v>
      </c>
    </row>
    <row r="14">
      <c r="B14" s="30" t="s">
        <v>101</v>
      </c>
      <c r="E14" s="46"/>
      <c r="J14" s="38"/>
      <c r="K14" s="38"/>
      <c r="L14" s="38"/>
      <c r="M14" s="38"/>
      <c r="N14" s="38"/>
      <c r="P14" s="52">
        <v>43655.0</v>
      </c>
      <c r="Q14" s="41" t="s">
        <v>65</v>
      </c>
      <c r="R14" s="43"/>
      <c r="S14" s="41">
        <v>9500.0</v>
      </c>
      <c r="T14" s="30" t="s">
        <v>102</v>
      </c>
    </row>
    <row r="15">
      <c r="J15" s="38"/>
      <c r="K15" s="38"/>
      <c r="L15" s="38"/>
      <c r="M15" s="38"/>
      <c r="N15" s="38"/>
      <c r="P15" s="52">
        <v>43655.0</v>
      </c>
      <c r="Q15" s="41" t="s">
        <v>65</v>
      </c>
      <c r="R15" s="43"/>
      <c r="S15" s="41">
        <v>5000.0</v>
      </c>
      <c r="T15" s="30" t="s">
        <v>104</v>
      </c>
    </row>
    <row r="16">
      <c r="J16" s="38"/>
      <c r="K16" s="38"/>
      <c r="L16" s="38"/>
      <c r="M16" s="38"/>
      <c r="N16" s="38"/>
      <c r="P16" s="52">
        <v>43808.0</v>
      </c>
      <c r="Q16" s="41" t="s">
        <v>65</v>
      </c>
      <c r="R16" s="43"/>
      <c r="S16" s="41">
        <v>16600.0</v>
      </c>
      <c r="T16" s="30" t="s">
        <v>106</v>
      </c>
    </row>
    <row r="17">
      <c r="J17" s="38"/>
      <c r="K17" s="38"/>
      <c r="L17" s="38"/>
      <c r="M17" s="38"/>
      <c r="N17" s="38"/>
      <c r="P17" s="52">
        <v>43808.0</v>
      </c>
      <c r="Q17" s="41" t="s">
        <v>65</v>
      </c>
      <c r="R17" s="43"/>
      <c r="S17" s="41">
        <v>7500.0</v>
      </c>
      <c r="T17" s="30" t="s">
        <v>108</v>
      </c>
    </row>
    <row r="18">
      <c r="P18" s="52">
        <v>43808.0</v>
      </c>
      <c r="Q18" s="41" t="s">
        <v>109</v>
      </c>
      <c r="R18" s="43"/>
      <c r="S18" s="41">
        <v>30000.0</v>
      </c>
      <c r="T18" s="30" t="s">
        <v>111</v>
      </c>
    </row>
    <row r="19">
      <c r="D19" s="28"/>
      <c r="E19" s="46"/>
      <c r="P19" s="41" t="s">
        <v>113</v>
      </c>
      <c r="Q19" s="41" t="s">
        <v>65</v>
      </c>
      <c r="R19" s="43"/>
      <c r="S19" s="41">
        <v>7000.0</v>
      </c>
      <c r="T19" s="30" t="s">
        <v>115</v>
      </c>
    </row>
    <row r="20">
      <c r="B20" s="78" t="s">
        <v>116</v>
      </c>
      <c r="C20" s="78" t="s">
        <v>125</v>
      </c>
      <c r="D20" s="28"/>
      <c r="E20" s="80" t="s">
        <v>127</v>
      </c>
      <c r="P20" s="41" t="s">
        <v>113</v>
      </c>
      <c r="Q20" s="41" t="s">
        <v>65</v>
      </c>
      <c r="R20" s="43"/>
      <c r="S20" s="41">
        <v>5000.0</v>
      </c>
      <c r="T20" s="30" t="s">
        <v>138</v>
      </c>
    </row>
    <row r="21">
      <c r="B21" s="78" t="s">
        <v>109</v>
      </c>
      <c r="D21" s="28"/>
      <c r="E21" s="46"/>
      <c r="P21" s="41" t="s">
        <v>113</v>
      </c>
      <c r="Q21" s="41" t="s">
        <v>65</v>
      </c>
      <c r="R21" s="43"/>
      <c r="S21" s="41">
        <v>7000.0</v>
      </c>
      <c r="T21" s="30" t="s">
        <v>146</v>
      </c>
    </row>
    <row r="22">
      <c r="B22" s="78" t="s">
        <v>65</v>
      </c>
      <c r="D22" s="28"/>
      <c r="E22" s="46"/>
      <c r="P22" s="41" t="s">
        <v>148</v>
      </c>
      <c r="Q22" s="41" t="s">
        <v>65</v>
      </c>
      <c r="R22" s="41">
        <v>9000.0</v>
      </c>
      <c r="S22" s="41"/>
      <c r="T22" s="30" t="s">
        <v>150</v>
      </c>
    </row>
    <row r="23">
      <c r="B23" s="78" t="s">
        <v>70</v>
      </c>
      <c r="D23" s="28"/>
      <c r="E23" s="46"/>
      <c r="P23" s="41" t="s">
        <v>151</v>
      </c>
      <c r="Q23" s="41" t="s">
        <v>65</v>
      </c>
      <c r="R23" s="43"/>
      <c r="S23" s="41">
        <v>8000.0</v>
      </c>
      <c r="T23" s="30" t="s">
        <v>153</v>
      </c>
    </row>
    <row r="24">
      <c r="D24" s="28"/>
      <c r="E24" s="46"/>
      <c r="P24" s="41" t="s">
        <v>151</v>
      </c>
      <c r="Q24" s="41" t="s">
        <v>65</v>
      </c>
      <c r="R24" s="38"/>
      <c r="S24" s="41">
        <v>15000.0</v>
      </c>
      <c r="T24" s="30" t="s">
        <v>156</v>
      </c>
    </row>
    <row r="25">
      <c r="D25" s="28"/>
      <c r="E25" s="46"/>
      <c r="P25" s="41" t="s">
        <v>151</v>
      </c>
      <c r="Q25" s="41" t="s">
        <v>65</v>
      </c>
      <c r="R25" s="38"/>
      <c r="S25" s="41">
        <v>7000.0</v>
      </c>
      <c r="T25" s="30" t="s">
        <v>158</v>
      </c>
    </row>
    <row r="26">
      <c r="P26" s="41" t="s">
        <v>151</v>
      </c>
      <c r="Q26" s="41" t="s">
        <v>65</v>
      </c>
      <c r="R26" s="38"/>
      <c r="S26" s="41">
        <v>18000.0</v>
      </c>
      <c r="T26" s="30" t="s">
        <v>159</v>
      </c>
    </row>
    <row r="27">
      <c r="P27" s="41" t="s">
        <v>161</v>
      </c>
      <c r="Q27" s="41" t="s">
        <v>162</v>
      </c>
      <c r="R27" s="30">
        <v>102000.0</v>
      </c>
      <c r="S27" s="43"/>
      <c r="T27" s="30" t="s">
        <v>164</v>
      </c>
    </row>
    <row r="28">
      <c r="P28" s="41" t="s">
        <v>165</v>
      </c>
      <c r="Q28" s="41" t="s">
        <v>65</v>
      </c>
      <c r="R28" s="38"/>
      <c r="S28" s="41">
        <v>6000.0</v>
      </c>
      <c r="T28" s="30" t="s">
        <v>167</v>
      </c>
    </row>
    <row r="29">
      <c r="P29" s="41" t="s">
        <v>165</v>
      </c>
      <c r="Q29" s="41" t="s">
        <v>65</v>
      </c>
      <c r="R29" s="38"/>
      <c r="S29" s="41">
        <v>2000.0</v>
      </c>
      <c r="T29" s="30" t="s">
        <v>170</v>
      </c>
    </row>
    <row r="30">
      <c r="P30" s="41" t="s">
        <v>165</v>
      </c>
      <c r="Q30" s="41" t="s">
        <v>65</v>
      </c>
      <c r="R30" s="38"/>
      <c r="S30" s="41">
        <v>8000.0</v>
      </c>
      <c r="T30" s="30" t="s">
        <v>172</v>
      </c>
    </row>
    <row r="31">
      <c r="P31" s="41" t="s">
        <v>174</v>
      </c>
      <c r="Q31" s="41" t="s">
        <v>65</v>
      </c>
      <c r="R31" s="38"/>
      <c r="S31" s="41">
        <v>19000.0</v>
      </c>
      <c r="T31" s="30" t="s">
        <v>175</v>
      </c>
    </row>
    <row r="32">
      <c r="P32" s="41" t="s">
        <v>178</v>
      </c>
      <c r="Q32" s="41" t="s">
        <v>65</v>
      </c>
      <c r="R32" s="38"/>
      <c r="S32" s="41">
        <v>1000.0</v>
      </c>
      <c r="T32" s="30" t="s">
        <v>180</v>
      </c>
    </row>
    <row r="33">
      <c r="P33" s="43"/>
      <c r="Q33" s="43"/>
      <c r="R33" s="38"/>
      <c r="S33" s="43"/>
      <c r="T33" s="38"/>
    </row>
    <row r="34">
      <c r="P34" s="43"/>
      <c r="Q34" s="43"/>
      <c r="R34" s="38"/>
      <c r="S34" s="43"/>
      <c r="T34" s="38"/>
    </row>
    <row r="35">
      <c r="P35" s="43"/>
      <c r="Q35" s="43"/>
      <c r="R35" s="38"/>
      <c r="S35" s="43"/>
      <c r="T35" s="38"/>
    </row>
    <row r="36">
      <c r="P36" s="43"/>
      <c r="Q36" s="43"/>
      <c r="R36" s="38"/>
      <c r="S36" s="43"/>
      <c r="T36" s="38"/>
    </row>
    <row r="37">
      <c r="P37" s="43"/>
      <c r="Q37" s="43"/>
      <c r="R37" s="38"/>
      <c r="S37" s="43"/>
      <c r="T37" s="38"/>
    </row>
    <row r="38">
      <c r="P38" s="43"/>
      <c r="Q38" s="43"/>
      <c r="R38" s="38"/>
      <c r="S38" s="43"/>
      <c r="T38" s="38"/>
    </row>
    <row r="39">
      <c r="P39" s="43"/>
      <c r="Q39" s="43"/>
      <c r="R39" s="38"/>
      <c r="S39" s="43"/>
      <c r="T39" s="38"/>
    </row>
    <row r="40">
      <c r="P40" s="43"/>
      <c r="Q40" s="43"/>
      <c r="R40" s="38"/>
      <c r="S40" s="43"/>
      <c r="T40" s="38"/>
    </row>
    <row r="41">
      <c r="P41" s="43"/>
      <c r="Q41" s="43"/>
      <c r="R41" s="38"/>
      <c r="S41" s="43"/>
      <c r="T41" s="38"/>
    </row>
    <row r="42">
      <c r="P42" s="43"/>
      <c r="Q42" s="43"/>
      <c r="R42" s="38"/>
      <c r="S42" s="43"/>
      <c r="T42" s="38"/>
    </row>
    <row r="43">
      <c r="P43" s="43"/>
      <c r="Q43" s="43"/>
      <c r="R43" s="38"/>
      <c r="S43" s="43"/>
      <c r="T43" s="38"/>
    </row>
    <row r="44">
      <c r="P44" s="43"/>
      <c r="Q44" s="43"/>
      <c r="R44" s="38"/>
      <c r="S44" s="43"/>
      <c r="T44" s="38"/>
    </row>
    <row r="45">
      <c r="P45" s="43"/>
      <c r="Q45" s="43"/>
      <c r="R45" s="38"/>
      <c r="S45" s="43"/>
      <c r="T45" s="38"/>
    </row>
    <row r="46">
      <c r="P46" s="43"/>
      <c r="Q46" s="43"/>
      <c r="R46" s="38"/>
      <c r="S46" s="43"/>
      <c r="T46" s="38"/>
    </row>
    <row r="47">
      <c r="P47" s="43"/>
      <c r="Q47" s="43"/>
      <c r="R47" s="38"/>
      <c r="S47" s="43"/>
      <c r="T47" s="38"/>
    </row>
    <row r="48">
      <c r="P48" s="43"/>
      <c r="Q48" s="43"/>
      <c r="R48" s="38"/>
      <c r="S48" s="43"/>
      <c r="T48" s="38"/>
    </row>
    <row r="49">
      <c r="P49" s="43"/>
      <c r="Q49" s="43"/>
      <c r="R49" s="38"/>
      <c r="S49" s="43"/>
      <c r="T49" s="38"/>
    </row>
    <row r="50">
      <c r="P50" s="43"/>
      <c r="Q50" s="43"/>
      <c r="R50" s="38"/>
      <c r="S50" s="43"/>
      <c r="T50" s="38"/>
    </row>
    <row r="51">
      <c r="P51" s="43"/>
      <c r="Q51" s="43"/>
      <c r="R51" s="38"/>
      <c r="S51" s="43"/>
      <c r="T51" s="38"/>
    </row>
    <row r="52">
      <c r="P52" s="43"/>
      <c r="Q52" s="43"/>
      <c r="R52" s="38"/>
      <c r="S52" s="43"/>
      <c r="T52" s="38"/>
    </row>
    <row r="53">
      <c r="P53" s="43"/>
      <c r="Q53" s="43"/>
      <c r="R53" s="38"/>
      <c r="S53" s="43"/>
      <c r="T53" s="38"/>
    </row>
    <row r="54">
      <c r="P54" s="43"/>
      <c r="Q54" s="43"/>
      <c r="R54" s="38"/>
      <c r="S54" s="43"/>
      <c r="T54" s="38"/>
    </row>
    <row r="55">
      <c r="P55" s="43"/>
      <c r="Q55" s="43"/>
      <c r="R55" s="38"/>
      <c r="S55" s="43"/>
      <c r="T55" s="38"/>
    </row>
    <row r="56">
      <c r="P56" s="43"/>
      <c r="Q56" s="43"/>
      <c r="R56" s="38"/>
      <c r="S56" s="43"/>
      <c r="T56" s="38"/>
    </row>
    <row r="57">
      <c r="P57" s="43"/>
      <c r="Q57" s="43"/>
      <c r="R57" s="38"/>
      <c r="S57" s="43"/>
      <c r="T57" s="38"/>
    </row>
    <row r="58">
      <c r="P58" s="43"/>
      <c r="Q58" s="43"/>
      <c r="R58" s="38"/>
      <c r="S58" s="43"/>
      <c r="T58" s="38"/>
    </row>
    <row r="59">
      <c r="P59" s="43"/>
      <c r="Q59" s="43"/>
      <c r="R59" s="38"/>
      <c r="S59" s="43"/>
      <c r="T59" s="38"/>
    </row>
    <row r="60">
      <c r="P60" s="43"/>
      <c r="Q60" s="43"/>
      <c r="R60" s="38"/>
      <c r="S60" s="43"/>
      <c r="T60" s="38"/>
    </row>
    <row r="61">
      <c r="P61" s="43"/>
      <c r="Q61" s="43"/>
      <c r="R61" s="38"/>
      <c r="S61" s="43"/>
      <c r="T61" s="38"/>
    </row>
    <row r="62">
      <c r="P62" s="43"/>
      <c r="Q62" s="43"/>
      <c r="R62" s="38"/>
      <c r="S62" s="43"/>
      <c r="T62" s="38"/>
    </row>
    <row r="63">
      <c r="P63" s="43"/>
      <c r="Q63" s="43"/>
      <c r="R63" s="38"/>
      <c r="S63" s="43"/>
      <c r="T63" s="38"/>
    </row>
  </sheetData>
  <mergeCells count="4">
    <mergeCell ref="E1:H1"/>
    <mergeCell ref="P1:T1"/>
    <mergeCell ref="J1:N1"/>
    <mergeCell ref="V1:Z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58.57"/>
  </cols>
  <sheetData>
    <row r="1">
      <c r="A1" s="100" t="s">
        <v>210</v>
      </c>
    </row>
    <row r="2">
      <c r="A2" s="30" t="s">
        <v>48</v>
      </c>
      <c r="B2" s="30" t="s">
        <v>55</v>
      </c>
      <c r="C2" s="30" t="s">
        <v>141</v>
      </c>
    </row>
    <row r="3">
      <c r="A3" s="35">
        <v>43505.0</v>
      </c>
      <c r="B3" s="78" t="s">
        <v>218</v>
      </c>
      <c r="C3" s="78">
        <v>1500.0</v>
      </c>
    </row>
    <row r="4">
      <c r="A4" s="35">
        <v>43505.0</v>
      </c>
      <c r="B4" s="78" t="s">
        <v>221</v>
      </c>
      <c r="C4" s="78">
        <v>1000.0</v>
      </c>
    </row>
    <row r="5">
      <c r="A5" s="35">
        <v>43505.0</v>
      </c>
      <c r="B5" s="78" t="s">
        <v>224</v>
      </c>
      <c r="C5" s="78">
        <v>5400.0</v>
      </c>
    </row>
    <row r="6">
      <c r="A6" s="35">
        <v>43533.0</v>
      </c>
      <c r="B6" s="78" t="s">
        <v>218</v>
      </c>
      <c r="C6" s="78">
        <v>1000.0</v>
      </c>
    </row>
    <row r="7">
      <c r="A7" s="35">
        <v>43564.0</v>
      </c>
      <c r="B7" s="78" t="s">
        <v>218</v>
      </c>
      <c r="C7" s="78">
        <v>1000.0</v>
      </c>
    </row>
  </sheetData>
  <mergeCells count="1">
    <mergeCell ref="A1:E1"/>
  </mergeCells>
  <conditionalFormatting sqref="C7">
    <cfRule type="notContainsBlanks" dxfId="0" priority="1">
      <formula>LEN(TRIM(C7))&gt;0</formula>
    </cfRule>
  </conditionalFormatting>
  <drawing r:id="rId1"/>
</worksheet>
</file>