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4" i="1" l="1"/>
  <c r="W64" i="1" s="1"/>
  <c r="V65" i="1"/>
  <c r="W65" i="1" s="1"/>
  <c r="V66" i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V76" i="1"/>
  <c r="W76" i="1" s="1"/>
  <c r="V77" i="1"/>
  <c r="W77" i="1" s="1"/>
  <c r="V78" i="1"/>
  <c r="W78" i="1" s="1"/>
  <c r="V79" i="1"/>
  <c r="W79" i="1" s="1"/>
  <c r="V80" i="1"/>
  <c r="V81" i="1"/>
  <c r="V82" i="1"/>
  <c r="W82" i="1" s="1"/>
  <c r="V83" i="1"/>
  <c r="V84" i="1"/>
  <c r="V85" i="1"/>
  <c r="W85" i="1" s="1"/>
  <c r="V86" i="1"/>
  <c r="W86" i="1" s="1"/>
  <c r="V87" i="1"/>
  <c r="W87" i="1" s="1"/>
  <c r="V88" i="1"/>
  <c r="V89" i="1"/>
  <c r="V90" i="1"/>
  <c r="V91" i="1"/>
  <c r="V92" i="1"/>
  <c r="W92" i="1" s="1"/>
  <c r="V93" i="1"/>
  <c r="V94" i="1"/>
  <c r="W94" i="1" s="1"/>
  <c r="V95" i="1"/>
  <c r="W95" i="1" s="1"/>
  <c r="V96" i="1"/>
  <c r="V97" i="1"/>
  <c r="V98" i="1"/>
  <c r="V99" i="1"/>
  <c r="W99" i="1" s="1"/>
  <c r="V100" i="1"/>
  <c r="W100" i="1" s="1"/>
  <c r="V101" i="1"/>
  <c r="V102" i="1"/>
  <c r="W102" i="1" s="1"/>
  <c r="V103" i="1"/>
  <c r="W103" i="1" s="1"/>
  <c r="V104" i="1"/>
  <c r="W104" i="1" s="1"/>
  <c r="V105" i="1"/>
  <c r="V106" i="1"/>
  <c r="V107" i="1"/>
  <c r="V108" i="1"/>
  <c r="V109" i="1"/>
  <c r="V110" i="1"/>
  <c r="V111" i="1"/>
  <c r="W111" i="1" s="1"/>
  <c r="V112" i="1"/>
  <c r="V113" i="1"/>
  <c r="W113" i="1" s="1"/>
  <c r="W66" i="1"/>
  <c r="W75" i="1"/>
  <c r="W80" i="1"/>
  <c r="W81" i="1"/>
  <c r="W83" i="1"/>
  <c r="W84" i="1"/>
  <c r="W88" i="1"/>
  <c r="W89" i="1"/>
  <c r="W90" i="1"/>
  <c r="W91" i="1"/>
  <c r="W93" i="1"/>
  <c r="W96" i="1"/>
  <c r="W97" i="1"/>
  <c r="W98" i="1"/>
  <c r="W101" i="1"/>
  <c r="W105" i="1"/>
  <c r="W106" i="1"/>
  <c r="W107" i="1"/>
  <c r="W108" i="1"/>
  <c r="W109" i="1"/>
  <c r="W110" i="1"/>
  <c r="W112" i="1"/>
  <c r="M64" i="1"/>
  <c r="N64" i="1" s="1"/>
  <c r="M65" i="1"/>
  <c r="N65" i="1" s="1"/>
  <c r="M66" i="1"/>
  <c r="M67" i="1"/>
  <c r="M68" i="1"/>
  <c r="M69" i="1"/>
  <c r="M70" i="1"/>
  <c r="N70" i="1" s="1"/>
  <c r="M71" i="1"/>
  <c r="N71" i="1" s="1"/>
  <c r="M72" i="1"/>
  <c r="N72" i="1" s="1"/>
  <c r="M73" i="1"/>
  <c r="N73" i="1" s="1"/>
  <c r="M74" i="1"/>
  <c r="M75" i="1"/>
  <c r="N75" i="1" s="1"/>
  <c r="M76" i="1"/>
  <c r="M77" i="1"/>
  <c r="M78" i="1"/>
  <c r="M79" i="1"/>
  <c r="N79" i="1" s="1"/>
  <c r="M80" i="1"/>
  <c r="N80" i="1" s="1"/>
  <c r="M81" i="1"/>
  <c r="N81" i="1" s="1"/>
  <c r="M82" i="1"/>
  <c r="M83" i="1"/>
  <c r="M84" i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M92" i="1"/>
  <c r="M93" i="1"/>
  <c r="N93" i="1" s="1"/>
  <c r="M94" i="1"/>
  <c r="M95" i="1"/>
  <c r="N95" i="1" s="1"/>
  <c r="M96" i="1"/>
  <c r="N96" i="1" s="1"/>
  <c r="M97" i="1"/>
  <c r="N97" i="1" s="1"/>
  <c r="M98" i="1"/>
  <c r="M99" i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N66" i="1"/>
  <c r="N67" i="1"/>
  <c r="N68" i="1"/>
  <c r="N69" i="1"/>
  <c r="N74" i="1"/>
  <c r="N76" i="1"/>
  <c r="N77" i="1"/>
  <c r="N78" i="1"/>
  <c r="N82" i="1"/>
  <c r="N83" i="1"/>
  <c r="N84" i="1"/>
  <c r="N91" i="1"/>
  <c r="N92" i="1"/>
  <c r="N94" i="1"/>
  <c r="N98" i="1"/>
  <c r="N99" i="1"/>
  <c r="N106" i="1"/>
  <c r="V12" i="1"/>
  <c r="W12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W56" i="1" s="1"/>
  <c r="V55" i="1"/>
  <c r="W55" i="1" s="1"/>
  <c r="V54" i="1"/>
  <c r="W54" i="1" s="1"/>
  <c r="V53" i="1"/>
  <c r="W53" i="1" s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V5" i="1"/>
  <c r="W5" i="1" s="1"/>
  <c r="V4" i="1"/>
  <c r="W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4" i="1"/>
  <c r="N4" i="1" s="1"/>
  <c r="E4" i="1"/>
  <c r="F4" i="1" s="1"/>
  <c r="F54" i="1"/>
  <c r="F107" i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</calcChain>
</file>

<file path=xl/sharedStrings.xml><?xml version="1.0" encoding="utf-8"?>
<sst xmlns="http://schemas.openxmlformats.org/spreadsheetml/2006/main" count="31" uniqueCount="21">
  <si>
    <t>angle</t>
  </si>
  <si>
    <t>position</t>
  </si>
  <si>
    <t>ADC TX</t>
  </si>
  <si>
    <t>ADC RX</t>
  </si>
  <si>
    <t>RL = 330</t>
  </si>
  <si>
    <t>voltage div 1.5K and 8.2K</t>
  </si>
  <si>
    <t>full bridge</t>
  </si>
  <si>
    <t>Vr</t>
  </si>
  <si>
    <t>Pr</t>
  </si>
  <si>
    <t>12bit ADC</t>
  </si>
  <si>
    <t>Pr(mW)</t>
  </si>
  <si>
    <t>fequency tuned @913KHz</t>
  </si>
  <si>
    <t>test1: single transmiter sampling reiever rectified voltage 884Khz</t>
  </si>
  <si>
    <t>ADC TX2</t>
  </si>
  <si>
    <t>ADC TX1</t>
  </si>
  <si>
    <t xml:space="preserve">Vr </t>
  </si>
  <si>
    <t>coil1 is @ position 0</t>
  </si>
  <si>
    <t>coil2 is @ position 50</t>
  </si>
  <si>
    <t xml:space="preserve">dual transmiter INphase same condition as signle transmiter except </t>
  </si>
  <si>
    <t xml:space="preserve">dual transmiter antiphase same condition as signle transmiter except </t>
  </si>
  <si>
    <t>fequency tuned @865KHz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</si>
</sst>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F113" totalsRowShown="0" headerRowDxfId="25" dataDxfId="24">
  <autoFilter ref="A3:F1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angle" dataDxfId="23"/>
    <tableColumn id="2" name="position" dataDxfId="22"/>
    <tableColumn id="3" name="ADC TX" dataDxfId="21"/>
    <tableColumn id="4" name="ADC RX" dataDxfId="20"/>
    <tableColumn id="5" name="Vr" dataDxfId="19">
      <calculatedColumnFormula>Table1[[#This Row],[ADC RX]]/4096*3.3*(8.2+1.5)/1.5</calculatedColumnFormula>
    </tableColumn>
    <tableColumn id="6" name="Pr(mW)" dataDxfId="18">
      <calculatedColumnFormula>Table1[[#This Row],[Vr]]^2/330*1000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3:N113" totalsRowShown="0" headerRowDxfId="17" dataDxfId="16">
  <autoFilter ref="H3:N1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angle" dataDxfId="15"/>
    <tableColumn id="2" name="position" dataDxfId="14"/>
    <tableColumn id="3" name="ADC TX1" dataDxfId="13"/>
    <tableColumn id="4" name="ADC TX2" dataDxfId="12"/>
    <tableColumn id="5" name="ADC RX" dataDxfId="11"/>
    <tableColumn id="6" name="Vr " dataDxfId="10">
      <calculatedColumnFormula>Table2[[#This Row],[ADC RX]]/4096*3.3*(8.2+1.5)/1.5</calculatedColumnFormula>
    </tableColumn>
    <tableColumn id="7" name="Pr" dataDxfId="9" dataCellStyle="Normal">
      <calculatedColumnFormula>Table2[[Vr ]]^2/330*1000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Q3:W113" totalsRowShown="0" headerRowDxfId="8" dataDxfId="7">
  <autoFilter ref="Q3:W1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angle" dataDxfId="6"/>
    <tableColumn id="2" name="position" dataDxfId="5"/>
    <tableColumn id="3" name="ADC TX1" dataDxfId="4"/>
    <tableColumn id="4" name="ADC TX2" dataDxfId="3"/>
    <tableColumn id="5" name="ADC RX" dataDxfId="2"/>
    <tableColumn id="6" name="Vr " dataDxfId="1">
      <calculatedColumnFormula>Table24[[#This Row],[ADC RX]]/4096*3.3*(8.2+1.5)/1.5</calculatedColumnFormula>
    </tableColumn>
    <tableColumn id="7" name="Pr" dataDxfId="0" dataCellStyle="Normal">
      <calculatedColumnFormula>Table24[[Vr ]]^2/330*1000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=@[Vr%20]%5E2/330*1000" TargetMode="External"/><Relationship Id="rId117" Type="http://schemas.openxmlformats.org/officeDocument/2006/relationships/hyperlink" Target="mailto:=@[Vr%20]%5E2/330*1000" TargetMode="External"/><Relationship Id="rId21" Type="http://schemas.openxmlformats.org/officeDocument/2006/relationships/hyperlink" Target="mailto:=@[Vr%20]%5E2/330*1000" TargetMode="External"/><Relationship Id="rId42" Type="http://schemas.openxmlformats.org/officeDocument/2006/relationships/hyperlink" Target="mailto:=@[Vr%20]%5E2/330*1000" TargetMode="External"/><Relationship Id="rId47" Type="http://schemas.openxmlformats.org/officeDocument/2006/relationships/hyperlink" Target="mailto:=@[Vr%20]%5E2/330*1000" TargetMode="External"/><Relationship Id="rId63" Type="http://schemas.openxmlformats.org/officeDocument/2006/relationships/hyperlink" Target="mailto:=@[Vr%20]%5E2/330*1000" TargetMode="External"/><Relationship Id="rId68" Type="http://schemas.openxmlformats.org/officeDocument/2006/relationships/hyperlink" Target="mailto:=@[Vr%20]%5E2/330*1000" TargetMode="External"/><Relationship Id="rId84" Type="http://schemas.openxmlformats.org/officeDocument/2006/relationships/hyperlink" Target="mailto:=@[Vr%20]%5E2/330*1000" TargetMode="External"/><Relationship Id="rId89" Type="http://schemas.openxmlformats.org/officeDocument/2006/relationships/hyperlink" Target="mailto:=@[Vr%20]%5E2/330*1000" TargetMode="External"/><Relationship Id="rId112" Type="http://schemas.openxmlformats.org/officeDocument/2006/relationships/hyperlink" Target="mailto:=@[Vr%20]%5E2/330*1000" TargetMode="External"/><Relationship Id="rId16" Type="http://schemas.openxmlformats.org/officeDocument/2006/relationships/hyperlink" Target="mailto:=@[Vr%20]%5E2/330*1000" TargetMode="External"/><Relationship Id="rId107" Type="http://schemas.openxmlformats.org/officeDocument/2006/relationships/hyperlink" Target="mailto:=@[Vr%20]%5E2/330*1000" TargetMode="External"/><Relationship Id="rId11" Type="http://schemas.openxmlformats.org/officeDocument/2006/relationships/hyperlink" Target="mailto:=@[Vr%20]%5E2/330*1000" TargetMode="External"/><Relationship Id="rId32" Type="http://schemas.openxmlformats.org/officeDocument/2006/relationships/hyperlink" Target="mailto:=@[Vr%20]%5E2/330*1000" TargetMode="External"/><Relationship Id="rId37" Type="http://schemas.openxmlformats.org/officeDocument/2006/relationships/hyperlink" Target="mailto:=@[Vr%20]%5E2/330*1000" TargetMode="External"/><Relationship Id="rId53" Type="http://schemas.openxmlformats.org/officeDocument/2006/relationships/hyperlink" Target="mailto:=@[Vr%20]%5E2/330*1000" TargetMode="External"/><Relationship Id="rId58" Type="http://schemas.openxmlformats.org/officeDocument/2006/relationships/hyperlink" Target="mailto:=@[Vr%20]%5E2/330*1000" TargetMode="External"/><Relationship Id="rId74" Type="http://schemas.openxmlformats.org/officeDocument/2006/relationships/hyperlink" Target="mailto:=@[Vr%20]%5E2/330*1000" TargetMode="External"/><Relationship Id="rId79" Type="http://schemas.openxmlformats.org/officeDocument/2006/relationships/hyperlink" Target="mailto:=@[Vr%20]%5E2/330*1000" TargetMode="External"/><Relationship Id="rId102" Type="http://schemas.openxmlformats.org/officeDocument/2006/relationships/hyperlink" Target="mailto:=@[Vr%20]%5E2/330*1000" TargetMode="External"/><Relationship Id="rId123" Type="http://schemas.openxmlformats.org/officeDocument/2006/relationships/table" Target="../tables/table3.xml"/><Relationship Id="rId5" Type="http://schemas.openxmlformats.org/officeDocument/2006/relationships/hyperlink" Target="mailto:=@[Vr%20]%5E2/330*1000" TargetMode="External"/><Relationship Id="rId90" Type="http://schemas.openxmlformats.org/officeDocument/2006/relationships/hyperlink" Target="mailto:=@[Vr%20]%5E2/330*1000" TargetMode="External"/><Relationship Id="rId95" Type="http://schemas.openxmlformats.org/officeDocument/2006/relationships/hyperlink" Target="mailto:=@[Vr%20]%5E2/330*1000" TargetMode="External"/><Relationship Id="rId22" Type="http://schemas.openxmlformats.org/officeDocument/2006/relationships/hyperlink" Target="mailto:=@[Vr%20]%5E2/330*1000" TargetMode="External"/><Relationship Id="rId27" Type="http://schemas.openxmlformats.org/officeDocument/2006/relationships/hyperlink" Target="mailto:=@[Vr%20]%5E2/330*1000" TargetMode="External"/><Relationship Id="rId43" Type="http://schemas.openxmlformats.org/officeDocument/2006/relationships/hyperlink" Target="mailto:=@[Vr%20]%5E2/330*1000" TargetMode="External"/><Relationship Id="rId48" Type="http://schemas.openxmlformats.org/officeDocument/2006/relationships/hyperlink" Target="mailto:=@[Vr%20]%5E2/330*1000" TargetMode="External"/><Relationship Id="rId64" Type="http://schemas.openxmlformats.org/officeDocument/2006/relationships/hyperlink" Target="mailto:=@[Vr%20]%5E2/330*1000" TargetMode="External"/><Relationship Id="rId69" Type="http://schemas.openxmlformats.org/officeDocument/2006/relationships/hyperlink" Target="mailto:=@[Vr%20]%5E2/330*1000" TargetMode="External"/><Relationship Id="rId113" Type="http://schemas.openxmlformats.org/officeDocument/2006/relationships/hyperlink" Target="mailto:=@[Vr%20]%5E2/330*1000" TargetMode="External"/><Relationship Id="rId118" Type="http://schemas.openxmlformats.org/officeDocument/2006/relationships/hyperlink" Target="mailto:=@[Vr%20]%5E2/330*1000" TargetMode="External"/><Relationship Id="rId80" Type="http://schemas.openxmlformats.org/officeDocument/2006/relationships/hyperlink" Target="mailto:=@[Vr%20]%5E2/330*1000" TargetMode="External"/><Relationship Id="rId85" Type="http://schemas.openxmlformats.org/officeDocument/2006/relationships/hyperlink" Target="mailto:=@[Vr%20]%5E2/330*1000" TargetMode="External"/><Relationship Id="rId12" Type="http://schemas.openxmlformats.org/officeDocument/2006/relationships/hyperlink" Target="mailto:=@[Vr%20]%5E2/330*1000" TargetMode="External"/><Relationship Id="rId17" Type="http://schemas.openxmlformats.org/officeDocument/2006/relationships/hyperlink" Target="mailto:=@[Vr%20]%5E2/330*1000" TargetMode="External"/><Relationship Id="rId33" Type="http://schemas.openxmlformats.org/officeDocument/2006/relationships/hyperlink" Target="mailto:=@[Vr%20]%5E2/330*1000" TargetMode="External"/><Relationship Id="rId38" Type="http://schemas.openxmlformats.org/officeDocument/2006/relationships/hyperlink" Target="mailto:=@[Vr%20]%5E2/330*1000" TargetMode="External"/><Relationship Id="rId59" Type="http://schemas.openxmlformats.org/officeDocument/2006/relationships/hyperlink" Target="mailto:=@[Vr%20]%5E2/330*1000" TargetMode="External"/><Relationship Id="rId103" Type="http://schemas.openxmlformats.org/officeDocument/2006/relationships/hyperlink" Target="mailto:=@[Vr%20]%5E2/330*1000" TargetMode="External"/><Relationship Id="rId108" Type="http://schemas.openxmlformats.org/officeDocument/2006/relationships/hyperlink" Target="mailto:=@[Vr%20]%5E2/330*1000" TargetMode="External"/><Relationship Id="rId54" Type="http://schemas.openxmlformats.org/officeDocument/2006/relationships/hyperlink" Target="mailto:=@[Vr%20]%5E2/330*1000" TargetMode="External"/><Relationship Id="rId70" Type="http://schemas.openxmlformats.org/officeDocument/2006/relationships/hyperlink" Target="mailto:=@[Vr%20]%5E2/330*1000" TargetMode="External"/><Relationship Id="rId75" Type="http://schemas.openxmlformats.org/officeDocument/2006/relationships/hyperlink" Target="mailto:=@[Vr%20]%5E2/330*1000" TargetMode="External"/><Relationship Id="rId91" Type="http://schemas.openxmlformats.org/officeDocument/2006/relationships/hyperlink" Target="mailto:=@[Vr%20]%5E2/330*1000" TargetMode="External"/><Relationship Id="rId96" Type="http://schemas.openxmlformats.org/officeDocument/2006/relationships/hyperlink" Target="mailto:=@[Vr%20]%5E2/330*1000" TargetMode="External"/><Relationship Id="rId1" Type="http://schemas.openxmlformats.org/officeDocument/2006/relationships/hyperlink" Target="mailto:=@[Vr%20]%5E2/330*1000" TargetMode="External"/><Relationship Id="rId6" Type="http://schemas.openxmlformats.org/officeDocument/2006/relationships/hyperlink" Target="mailto:=@[Vr%20]%5E2/330*1000" TargetMode="External"/><Relationship Id="rId23" Type="http://schemas.openxmlformats.org/officeDocument/2006/relationships/hyperlink" Target="mailto:=@[Vr%20]%5E2/330*1000" TargetMode="External"/><Relationship Id="rId28" Type="http://schemas.openxmlformats.org/officeDocument/2006/relationships/hyperlink" Target="mailto:=@[Vr%20]%5E2/330*1000" TargetMode="External"/><Relationship Id="rId49" Type="http://schemas.openxmlformats.org/officeDocument/2006/relationships/hyperlink" Target="mailto:=@[Vr%20]%5E2/330*1000" TargetMode="External"/><Relationship Id="rId114" Type="http://schemas.openxmlformats.org/officeDocument/2006/relationships/hyperlink" Target="mailto:=@[Vr%20]%5E2/330*1000" TargetMode="External"/><Relationship Id="rId119" Type="http://schemas.openxmlformats.org/officeDocument/2006/relationships/hyperlink" Target="mailto:=@[Vr%20]%5E2/330*1000" TargetMode="External"/><Relationship Id="rId44" Type="http://schemas.openxmlformats.org/officeDocument/2006/relationships/hyperlink" Target="mailto:=@[Vr%20]%5E2/330*1000" TargetMode="External"/><Relationship Id="rId60" Type="http://schemas.openxmlformats.org/officeDocument/2006/relationships/hyperlink" Target="mailto:=@[Vr%20]%5E2/330*1000" TargetMode="External"/><Relationship Id="rId65" Type="http://schemas.openxmlformats.org/officeDocument/2006/relationships/hyperlink" Target="mailto:=@[Vr%20]%5E2/330*1000" TargetMode="External"/><Relationship Id="rId81" Type="http://schemas.openxmlformats.org/officeDocument/2006/relationships/hyperlink" Target="mailto:=@[Vr%20]%5E2/330*1000" TargetMode="External"/><Relationship Id="rId86" Type="http://schemas.openxmlformats.org/officeDocument/2006/relationships/hyperlink" Target="mailto:=@[Vr%20]%5E2/330*1000" TargetMode="External"/><Relationship Id="rId4" Type="http://schemas.openxmlformats.org/officeDocument/2006/relationships/hyperlink" Target="mailto:=@[Vr%20]%5E2/330*1000" TargetMode="External"/><Relationship Id="rId9" Type="http://schemas.openxmlformats.org/officeDocument/2006/relationships/hyperlink" Target="mailto:=@[Vr%20]%5E2/330*1000" TargetMode="External"/><Relationship Id="rId13" Type="http://schemas.openxmlformats.org/officeDocument/2006/relationships/hyperlink" Target="mailto:=@[Vr%20]%5E2/330*1000" TargetMode="External"/><Relationship Id="rId18" Type="http://schemas.openxmlformats.org/officeDocument/2006/relationships/hyperlink" Target="mailto:=@[Vr%20]%5E2/330*1000" TargetMode="External"/><Relationship Id="rId39" Type="http://schemas.openxmlformats.org/officeDocument/2006/relationships/hyperlink" Target="mailto:=@[Vr%20]%5E2/330*1000" TargetMode="External"/><Relationship Id="rId109" Type="http://schemas.openxmlformats.org/officeDocument/2006/relationships/hyperlink" Target="mailto:=@[Vr%20]%5E2/330*1000" TargetMode="External"/><Relationship Id="rId34" Type="http://schemas.openxmlformats.org/officeDocument/2006/relationships/hyperlink" Target="mailto:=@[Vr%20]%5E2/330*1000" TargetMode="External"/><Relationship Id="rId50" Type="http://schemas.openxmlformats.org/officeDocument/2006/relationships/hyperlink" Target="mailto:=@[Vr%20]%5E2/330*1000" TargetMode="External"/><Relationship Id="rId55" Type="http://schemas.openxmlformats.org/officeDocument/2006/relationships/hyperlink" Target="mailto:=@[Vr%20]%5E2/330*1000" TargetMode="External"/><Relationship Id="rId76" Type="http://schemas.openxmlformats.org/officeDocument/2006/relationships/hyperlink" Target="mailto:=@[Vr%20]%5E2/330*1000" TargetMode="External"/><Relationship Id="rId97" Type="http://schemas.openxmlformats.org/officeDocument/2006/relationships/hyperlink" Target="mailto:=@[Vr%20]%5E2/330*1000" TargetMode="External"/><Relationship Id="rId104" Type="http://schemas.openxmlformats.org/officeDocument/2006/relationships/hyperlink" Target="mailto:=@[Vr%20]%5E2/330*1000" TargetMode="External"/><Relationship Id="rId120" Type="http://schemas.openxmlformats.org/officeDocument/2006/relationships/hyperlink" Target="mailto:=@[Vr%20]%5E2/330*1000" TargetMode="External"/><Relationship Id="rId7" Type="http://schemas.openxmlformats.org/officeDocument/2006/relationships/hyperlink" Target="mailto:=@[Vr%20]%5E2/330*1000" TargetMode="External"/><Relationship Id="rId71" Type="http://schemas.openxmlformats.org/officeDocument/2006/relationships/hyperlink" Target="mailto:=@[Vr%20]%5E2/330*1000" TargetMode="External"/><Relationship Id="rId92" Type="http://schemas.openxmlformats.org/officeDocument/2006/relationships/hyperlink" Target="mailto:=@[Vr%20]%5E2/330*1000" TargetMode="External"/><Relationship Id="rId2" Type="http://schemas.openxmlformats.org/officeDocument/2006/relationships/hyperlink" Target="mailto:=@[Vr%20]%5E2/330*1000" TargetMode="External"/><Relationship Id="rId29" Type="http://schemas.openxmlformats.org/officeDocument/2006/relationships/hyperlink" Target="mailto:=@[Vr%20]%5E2/330*1000" TargetMode="External"/><Relationship Id="rId24" Type="http://schemas.openxmlformats.org/officeDocument/2006/relationships/hyperlink" Target="mailto:=@[Vr%20]%5E2/330*1000" TargetMode="External"/><Relationship Id="rId40" Type="http://schemas.openxmlformats.org/officeDocument/2006/relationships/hyperlink" Target="mailto:=@[Vr%20]%5E2/330*1000" TargetMode="External"/><Relationship Id="rId45" Type="http://schemas.openxmlformats.org/officeDocument/2006/relationships/hyperlink" Target="mailto:=@[Vr%20]%5E2/330*1000" TargetMode="External"/><Relationship Id="rId66" Type="http://schemas.openxmlformats.org/officeDocument/2006/relationships/hyperlink" Target="mailto:=@[Vr%20]%5E2/330*1000" TargetMode="External"/><Relationship Id="rId87" Type="http://schemas.openxmlformats.org/officeDocument/2006/relationships/hyperlink" Target="mailto:=@[Vr%20]%5E2/330*1000" TargetMode="External"/><Relationship Id="rId110" Type="http://schemas.openxmlformats.org/officeDocument/2006/relationships/hyperlink" Target="mailto:=@[Vr%20]%5E2/330*1000" TargetMode="External"/><Relationship Id="rId115" Type="http://schemas.openxmlformats.org/officeDocument/2006/relationships/hyperlink" Target="mailto:=@[Vr%20]%5E2/330*1000" TargetMode="External"/><Relationship Id="rId61" Type="http://schemas.openxmlformats.org/officeDocument/2006/relationships/hyperlink" Target="mailto:=@[Vr%20]%5E2/330*1000" TargetMode="External"/><Relationship Id="rId82" Type="http://schemas.openxmlformats.org/officeDocument/2006/relationships/hyperlink" Target="mailto:=@[Vr%20]%5E2/330*1000" TargetMode="External"/><Relationship Id="rId19" Type="http://schemas.openxmlformats.org/officeDocument/2006/relationships/hyperlink" Target="mailto:=@[Vr%20]%5E2/330*1000" TargetMode="External"/><Relationship Id="rId14" Type="http://schemas.openxmlformats.org/officeDocument/2006/relationships/hyperlink" Target="mailto:=@[Vr%20]%5E2/330*1000" TargetMode="External"/><Relationship Id="rId30" Type="http://schemas.openxmlformats.org/officeDocument/2006/relationships/hyperlink" Target="mailto:=@[Vr%20]%5E2/330*1000" TargetMode="External"/><Relationship Id="rId35" Type="http://schemas.openxmlformats.org/officeDocument/2006/relationships/hyperlink" Target="mailto:=@[Vr%20]%5E2/330*1000" TargetMode="External"/><Relationship Id="rId56" Type="http://schemas.openxmlformats.org/officeDocument/2006/relationships/hyperlink" Target="mailto:=@[Vr%20]%5E2/330*1000" TargetMode="External"/><Relationship Id="rId77" Type="http://schemas.openxmlformats.org/officeDocument/2006/relationships/hyperlink" Target="mailto:=@[Vr%20]%5E2/330*1000" TargetMode="External"/><Relationship Id="rId100" Type="http://schemas.openxmlformats.org/officeDocument/2006/relationships/hyperlink" Target="mailto:=@[Vr%20]%5E2/330*1000" TargetMode="External"/><Relationship Id="rId105" Type="http://schemas.openxmlformats.org/officeDocument/2006/relationships/hyperlink" Target="mailto:=@[Vr%20]%5E2/330*1000" TargetMode="External"/><Relationship Id="rId8" Type="http://schemas.openxmlformats.org/officeDocument/2006/relationships/hyperlink" Target="mailto:=@[Vr%20]%5E2/330*1000" TargetMode="External"/><Relationship Id="rId51" Type="http://schemas.openxmlformats.org/officeDocument/2006/relationships/hyperlink" Target="mailto:=@[Vr%20]%5E2/330*1000" TargetMode="External"/><Relationship Id="rId72" Type="http://schemas.openxmlformats.org/officeDocument/2006/relationships/hyperlink" Target="mailto:=@[Vr%20]%5E2/330*1000" TargetMode="External"/><Relationship Id="rId93" Type="http://schemas.openxmlformats.org/officeDocument/2006/relationships/hyperlink" Target="mailto:=@[Vr%20]%5E2/330*1000" TargetMode="External"/><Relationship Id="rId98" Type="http://schemas.openxmlformats.org/officeDocument/2006/relationships/hyperlink" Target="mailto:=@[Vr%20]%5E2/330*1000" TargetMode="External"/><Relationship Id="rId121" Type="http://schemas.openxmlformats.org/officeDocument/2006/relationships/table" Target="../tables/table1.xml"/><Relationship Id="rId3" Type="http://schemas.openxmlformats.org/officeDocument/2006/relationships/hyperlink" Target="mailto:=@[Vr%20]%5E2/330*1000" TargetMode="External"/><Relationship Id="rId25" Type="http://schemas.openxmlformats.org/officeDocument/2006/relationships/hyperlink" Target="mailto:=@[Vr%20]%5E2/330*1000" TargetMode="External"/><Relationship Id="rId46" Type="http://schemas.openxmlformats.org/officeDocument/2006/relationships/hyperlink" Target="mailto:=@[Vr%20]%5E2/330*1000" TargetMode="External"/><Relationship Id="rId67" Type="http://schemas.openxmlformats.org/officeDocument/2006/relationships/hyperlink" Target="mailto:=@[Vr%20]%5E2/330*1000" TargetMode="External"/><Relationship Id="rId116" Type="http://schemas.openxmlformats.org/officeDocument/2006/relationships/hyperlink" Target="mailto:=@[Vr%20]%5E2/330*1000" TargetMode="External"/><Relationship Id="rId20" Type="http://schemas.openxmlformats.org/officeDocument/2006/relationships/hyperlink" Target="mailto:=@[Vr%20]%5E2/330*1000" TargetMode="External"/><Relationship Id="rId41" Type="http://schemas.openxmlformats.org/officeDocument/2006/relationships/hyperlink" Target="mailto:=@[Vr%20]%5E2/330*1000" TargetMode="External"/><Relationship Id="rId62" Type="http://schemas.openxmlformats.org/officeDocument/2006/relationships/hyperlink" Target="mailto:=@[Vr%20]%5E2/330*1000" TargetMode="External"/><Relationship Id="rId83" Type="http://schemas.openxmlformats.org/officeDocument/2006/relationships/hyperlink" Target="mailto:=@[Vr%20]%5E2/330*1000" TargetMode="External"/><Relationship Id="rId88" Type="http://schemas.openxmlformats.org/officeDocument/2006/relationships/hyperlink" Target="mailto:=@[Vr%20]%5E2/330*1000" TargetMode="External"/><Relationship Id="rId111" Type="http://schemas.openxmlformats.org/officeDocument/2006/relationships/hyperlink" Target="mailto:=@[Vr%20]%5E2/330*1000" TargetMode="External"/><Relationship Id="rId15" Type="http://schemas.openxmlformats.org/officeDocument/2006/relationships/hyperlink" Target="mailto:=@[Vr%20]%5E2/330*1000" TargetMode="External"/><Relationship Id="rId36" Type="http://schemas.openxmlformats.org/officeDocument/2006/relationships/hyperlink" Target="mailto:=@[Vr%20]%5E2/330*1000" TargetMode="External"/><Relationship Id="rId57" Type="http://schemas.openxmlformats.org/officeDocument/2006/relationships/hyperlink" Target="mailto:=@[Vr%20]%5E2/330*1000" TargetMode="External"/><Relationship Id="rId106" Type="http://schemas.openxmlformats.org/officeDocument/2006/relationships/hyperlink" Target="mailto:=@[Vr%20]%5E2/330*1000" TargetMode="External"/><Relationship Id="rId10" Type="http://schemas.openxmlformats.org/officeDocument/2006/relationships/hyperlink" Target="mailto:=@[Vr%20]%5E2/330*1000" TargetMode="External"/><Relationship Id="rId31" Type="http://schemas.openxmlformats.org/officeDocument/2006/relationships/hyperlink" Target="mailto:=@[Vr%20]%5E2/330*1000" TargetMode="External"/><Relationship Id="rId52" Type="http://schemas.openxmlformats.org/officeDocument/2006/relationships/hyperlink" Target="mailto:=@[Vr%20]%5E2/330*1000" TargetMode="External"/><Relationship Id="rId73" Type="http://schemas.openxmlformats.org/officeDocument/2006/relationships/hyperlink" Target="mailto:=@[Vr%20]%5E2/330*1000" TargetMode="External"/><Relationship Id="rId78" Type="http://schemas.openxmlformats.org/officeDocument/2006/relationships/hyperlink" Target="mailto:=@[Vr%20]%5E2/330*1000" TargetMode="External"/><Relationship Id="rId94" Type="http://schemas.openxmlformats.org/officeDocument/2006/relationships/hyperlink" Target="mailto:=@[Vr%20]%5E2/330*1000" TargetMode="External"/><Relationship Id="rId99" Type="http://schemas.openxmlformats.org/officeDocument/2006/relationships/hyperlink" Target="mailto:=@[Vr%20]%5E2/330*1000" TargetMode="External"/><Relationship Id="rId101" Type="http://schemas.openxmlformats.org/officeDocument/2006/relationships/hyperlink" Target="mailto:=@[Vr%20]%5E2/330*1000" TargetMode="External"/><Relationship Id="rId12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"/>
  <sheetViews>
    <sheetView tabSelected="1" topLeftCell="A52" zoomScale="85" zoomScaleNormal="85" workbookViewId="0">
      <selection activeCell="K72" sqref="K72"/>
    </sheetView>
  </sheetViews>
  <sheetFormatPr defaultRowHeight="14.4" x14ac:dyDescent="0.3"/>
  <cols>
    <col min="2" max="2" width="9.6640625" customWidth="1"/>
    <col min="3" max="3" width="9" customWidth="1"/>
    <col min="4" max="4" width="9.109375" customWidth="1"/>
    <col min="9" max="9" width="9.6640625" customWidth="1"/>
    <col min="10" max="11" width="10" customWidth="1"/>
    <col min="12" max="12" width="9.109375" customWidth="1"/>
    <col min="16" max="16" width="10.33203125" customWidth="1"/>
  </cols>
  <sheetData>
    <row r="1" spans="1:23" x14ac:dyDescent="0.3">
      <c r="A1" s="15" t="s">
        <v>12</v>
      </c>
      <c r="B1" s="15"/>
      <c r="C1" s="15"/>
      <c r="D1" s="15"/>
      <c r="E1" s="15"/>
      <c r="F1" s="15"/>
      <c r="H1" s="15" t="s">
        <v>18</v>
      </c>
      <c r="I1" s="15"/>
      <c r="J1" s="15"/>
      <c r="K1" s="15"/>
      <c r="L1" s="15"/>
      <c r="M1" s="15"/>
      <c r="N1" s="15"/>
      <c r="O1" s="16" t="s">
        <v>16</v>
      </c>
      <c r="P1" s="16"/>
      <c r="Q1" s="15" t="s">
        <v>19</v>
      </c>
      <c r="R1" s="15"/>
      <c r="S1" s="15"/>
      <c r="T1" s="15"/>
      <c r="U1" s="15"/>
      <c r="V1" s="15"/>
      <c r="W1" s="15"/>
    </row>
    <row r="2" spans="1:23" x14ac:dyDescent="0.3">
      <c r="A2" s="2" t="s">
        <v>4</v>
      </c>
      <c r="B2" s="15" t="s">
        <v>5</v>
      </c>
      <c r="C2" s="15"/>
      <c r="D2" s="15"/>
      <c r="E2" s="2" t="s">
        <v>6</v>
      </c>
      <c r="F2" s="2" t="s">
        <v>9</v>
      </c>
      <c r="H2" s="15" t="s">
        <v>11</v>
      </c>
      <c r="I2" s="15"/>
      <c r="J2" s="15"/>
      <c r="K2" s="15"/>
      <c r="L2" s="15"/>
      <c r="M2" s="15"/>
      <c r="N2" s="15"/>
      <c r="O2" s="16" t="s">
        <v>17</v>
      </c>
      <c r="P2" s="16"/>
      <c r="Q2" s="15" t="s">
        <v>20</v>
      </c>
      <c r="R2" s="15"/>
      <c r="S2" s="15"/>
      <c r="T2" s="15"/>
      <c r="U2" s="15"/>
      <c r="V2" s="15"/>
      <c r="W2" s="15"/>
    </row>
    <row r="3" spans="1:23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7</v>
      </c>
      <c r="F3" s="1" t="s">
        <v>10</v>
      </c>
      <c r="H3" s="1" t="s">
        <v>0</v>
      </c>
      <c r="I3" s="1" t="s">
        <v>1</v>
      </c>
      <c r="J3" s="1" t="s">
        <v>14</v>
      </c>
      <c r="K3" s="1" t="s">
        <v>13</v>
      </c>
      <c r="L3" s="1" t="s">
        <v>3</v>
      </c>
      <c r="M3" s="1" t="s">
        <v>15</v>
      </c>
      <c r="N3" s="1" t="s">
        <v>8</v>
      </c>
      <c r="Q3" s="1" t="s">
        <v>0</v>
      </c>
      <c r="R3" s="1" t="s">
        <v>1</v>
      </c>
      <c r="S3" s="1" t="s">
        <v>14</v>
      </c>
      <c r="T3" s="1" t="s">
        <v>13</v>
      </c>
      <c r="U3" s="1" t="s">
        <v>3</v>
      </c>
      <c r="V3" s="1" t="s">
        <v>15</v>
      </c>
      <c r="W3" s="1" t="s">
        <v>8</v>
      </c>
    </row>
    <row r="4" spans="1:23" x14ac:dyDescent="0.3">
      <c r="A4" s="1">
        <v>0</v>
      </c>
      <c r="B4" s="1">
        <v>-25</v>
      </c>
      <c r="C4" s="1">
        <v>280</v>
      </c>
      <c r="D4" s="1">
        <v>992</v>
      </c>
      <c r="E4" s="1">
        <f>Table1[[#This Row],[ADC RX]]/4096*3.3*(8.2+1.5)/1.5</f>
        <v>5.1682812499999997</v>
      </c>
      <c r="F4" s="1">
        <f>Table1[[#This Row],[Vr]]^2/330*1000</f>
        <v>80.942821451822908</v>
      </c>
      <c r="H4" s="3">
        <v>0</v>
      </c>
      <c r="I4" s="4">
        <v>0</v>
      </c>
      <c r="J4" s="1">
        <v>138</v>
      </c>
      <c r="K4" s="1">
        <v>189</v>
      </c>
      <c r="L4" s="1">
        <v>1900</v>
      </c>
      <c r="M4" s="1">
        <f>Table2[[#This Row],[ADC RX]]/4096*3.3*(8.2+1.5)/1.5</f>
        <v>9.8989257812499982</v>
      </c>
      <c r="N4" s="1">
        <f>Table2[[Vr ]]^2/330*1000</f>
        <v>296.93555037180573</v>
      </c>
      <c r="Q4" s="3">
        <v>0</v>
      </c>
      <c r="R4" s="4">
        <v>0</v>
      </c>
      <c r="S4" s="1">
        <v>228</v>
      </c>
      <c r="T4" s="1">
        <v>135</v>
      </c>
      <c r="U4" s="1">
        <v>1974</v>
      </c>
      <c r="V4" s="1">
        <f>Table24[[#This Row],[ADC RX]]/4096*3.3*(8.2+1.5)/1.5</f>
        <v>10.284462890624999</v>
      </c>
      <c r="W4" s="1">
        <f>Table24[[Vr ]]^2/330*1000</f>
        <v>320.51568772315977</v>
      </c>
    </row>
    <row r="5" spans="1:23" x14ac:dyDescent="0.3">
      <c r="A5" s="1">
        <v>10</v>
      </c>
      <c r="B5" s="1">
        <v>-25</v>
      </c>
      <c r="C5" s="1">
        <v>268</v>
      </c>
      <c r="D5" s="1">
        <v>1110</v>
      </c>
      <c r="E5" s="1">
        <f>Table1[[#This Row],[ADC RX]]/4096*3.3*(8.2+1.5)/1.5</f>
        <v>5.7830566406249995</v>
      </c>
      <c r="F5" s="1">
        <f>Table1[[#This Row],[Vr]]^2/330*1000</f>
        <v>101.34467911720274</v>
      </c>
      <c r="H5" s="5">
        <v>10</v>
      </c>
      <c r="I5" s="6">
        <v>0</v>
      </c>
      <c r="J5" s="1">
        <v>132</v>
      </c>
      <c r="K5" s="1">
        <v>180</v>
      </c>
      <c r="L5" s="1">
        <v>1960</v>
      </c>
      <c r="M5" s="1">
        <f>Table2[[#This Row],[ADC RX]]/4096*3.3*(8.2+1.5)/1.5</f>
        <v>10.2115234375</v>
      </c>
      <c r="N5" s="1">
        <f>Table2[[Vr ]]^2/330*1000</f>
        <v>315.98548762003583</v>
      </c>
      <c r="Q5" s="5">
        <v>10</v>
      </c>
      <c r="R5" s="6">
        <v>0</v>
      </c>
      <c r="S5" s="1">
        <v>235</v>
      </c>
      <c r="T5" s="1">
        <v>140</v>
      </c>
      <c r="U5" s="1">
        <v>1918</v>
      </c>
      <c r="V5" s="1">
        <f>Table24[[#This Row],[ADC RX]]/4096*3.3*(8.2+1.5)/1.5</f>
        <v>9.9927050781249989</v>
      </c>
      <c r="W5" s="1">
        <f>Table24[[Vr ]]^2/330*1000</f>
        <v>302.58834781328829</v>
      </c>
    </row>
    <row r="6" spans="1:23" x14ac:dyDescent="0.3">
      <c r="A6" s="1">
        <v>20</v>
      </c>
      <c r="B6" s="1">
        <v>-25</v>
      </c>
      <c r="C6" s="1">
        <v>255</v>
      </c>
      <c r="D6" s="1">
        <v>1200</v>
      </c>
      <c r="E6" s="1">
        <f>Table1[[#This Row],[ADC RX]]/4096*3.3*(8.2+1.5)/1.5</f>
        <v>6.251953125</v>
      </c>
      <c r="F6" s="1">
        <f>Table1[[#This Row],[Vr]]^2/330*1000</f>
        <v>118.44520568847656</v>
      </c>
      <c r="H6" s="3">
        <v>20</v>
      </c>
      <c r="I6" s="4">
        <v>0</v>
      </c>
      <c r="J6" s="1">
        <v>133</v>
      </c>
      <c r="K6" s="1">
        <v>174</v>
      </c>
      <c r="L6" s="1">
        <v>1993</v>
      </c>
      <c r="M6" s="1">
        <f>Table2[[#This Row],[ADC RX]]/4096*3.3*(8.2+1.5)/1.5</f>
        <v>10.383452148437499</v>
      </c>
      <c r="N6" s="1">
        <f>Table2[[Vr ]]^2/330*1000</f>
        <v>326.71538945118584</v>
      </c>
      <c r="Q6" s="3">
        <v>20</v>
      </c>
      <c r="R6" s="4">
        <v>0</v>
      </c>
      <c r="S6" s="1">
        <v>248</v>
      </c>
      <c r="T6" s="1">
        <v>149</v>
      </c>
      <c r="U6" s="1">
        <v>1791</v>
      </c>
      <c r="V6" s="1">
        <f>Table24[[#This Row],[ADC RX]]/4096*3.3*(8.2+1.5)/1.5</f>
        <v>9.3310400390624988</v>
      </c>
      <c r="W6" s="1">
        <f>Table24[[Vr ]]^2/330*1000</f>
        <v>263.84335821390141</v>
      </c>
    </row>
    <row r="7" spans="1:23" x14ac:dyDescent="0.3">
      <c r="A7" s="1">
        <v>30</v>
      </c>
      <c r="B7" s="1">
        <v>-25</v>
      </c>
      <c r="C7" s="1">
        <v>248</v>
      </c>
      <c r="D7" s="1">
        <v>1241</v>
      </c>
      <c r="E7" s="1">
        <f>Table1[[#This Row],[ADC RX]]/4096*3.3*(8.2+1.5)/1.5</f>
        <v>6.4655615234374997</v>
      </c>
      <c r="F7" s="1">
        <f>Table1[[#This Row],[Vr]]^2/330*1000</f>
        <v>126.67722973744075</v>
      </c>
      <c r="H7" s="5">
        <v>30</v>
      </c>
      <c r="I7" s="6">
        <v>0</v>
      </c>
      <c r="J7" s="1">
        <v>135</v>
      </c>
      <c r="K7" s="1">
        <v>175</v>
      </c>
      <c r="L7" s="1">
        <v>1982</v>
      </c>
      <c r="M7" s="1">
        <f>Table2[[#This Row],[ADC RX]]/4096*3.3*(8.2+1.5)/1.5</f>
        <v>10.326142578124999</v>
      </c>
      <c r="N7" s="1">
        <f>Table2[[Vr ]]^2/330*1000</f>
        <v>323.11885013262423</v>
      </c>
      <c r="Q7" s="5">
        <v>30</v>
      </c>
      <c r="R7" s="6">
        <v>0</v>
      </c>
      <c r="S7" s="1">
        <v>258</v>
      </c>
      <c r="T7" s="1">
        <v>156</v>
      </c>
      <c r="U7" s="1">
        <v>1697</v>
      </c>
      <c r="V7" s="1">
        <f>Table24[[#This Row],[ADC RX]]/4096*3.3*(8.2+1.5)/1.5</f>
        <v>8.841303710937499</v>
      </c>
      <c r="W7" s="1">
        <f>Table24[[Vr ]]^2/330*1000</f>
        <v>236.87470093647633</v>
      </c>
    </row>
    <row r="8" spans="1:23" x14ac:dyDescent="0.3">
      <c r="A8" s="1">
        <v>40</v>
      </c>
      <c r="B8" s="1">
        <v>-25</v>
      </c>
      <c r="C8" s="1">
        <v>240</v>
      </c>
      <c r="D8" s="1">
        <v>1292</v>
      </c>
      <c r="E8" s="1">
        <f>Table1[[#This Row],[ADC RX]]/4096*3.3*(8.2+1.5)/1.5</f>
        <v>6.7312695312499988</v>
      </c>
      <c r="F8" s="1">
        <f>Table1[[#This Row],[Vr]]^2/330*1000</f>
        <v>137.30299849192298</v>
      </c>
      <c r="H8" s="3">
        <v>40</v>
      </c>
      <c r="I8" s="4">
        <v>0</v>
      </c>
      <c r="J8" s="1">
        <v>144</v>
      </c>
      <c r="K8" s="1">
        <v>178</v>
      </c>
      <c r="L8" s="1">
        <v>1941</v>
      </c>
      <c r="M8" s="1">
        <f>Table2[[#This Row],[ADC RX]]/4096*3.3*(8.2+1.5)/1.5</f>
        <v>10.112534179687499</v>
      </c>
      <c r="N8" s="1">
        <f>Table2[[Vr ]]^2/330*1000</f>
        <v>309.88893192529673</v>
      </c>
      <c r="Q8" s="3">
        <v>40</v>
      </c>
      <c r="R8" s="4">
        <v>0</v>
      </c>
      <c r="S8" s="1">
        <v>277</v>
      </c>
      <c r="T8" s="1">
        <v>164</v>
      </c>
      <c r="U8" s="1">
        <v>1512</v>
      </c>
      <c r="V8" s="1">
        <f>Table24[[#This Row],[ADC RX]]/4096*3.3*(8.2+1.5)/1.5</f>
        <v>7.8774609374999978</v>
      </c>
      <c r="W8" s="1">
        <f>Table24[[Vr ]]^2/330*1000</f>
        <v>188.04360855102527</v>
      </c>
    </row>
    <row r="9" spans="1:23" x14ac:dyDescent="0.3">
      <c r="A9" s="1">
        <v>50</v>
      </c>
      <c r="B9" s="1">
        <v>-25</v>
      </c>
      <c r="C9" s="1">
        <v>238</v>
      </c>
      <c r="D9" s="1">
        <v>1317</v>
      </c>
      <c r="E9" s="1">
        <f>Table1[[#This Row],[ADC RX]]/4096*3.3*(8.2+1.5)/1.5</f>
        <v>6.8615185546874988</v>
      </c>
      <c r="F9" s="1">
        <f>Table1[[#This Row],[Vr]]^2/330*1000</f>
        <v>142.66799053430555</v>
      </c>
      <c r="H9" s="5">
        <v>50</v>
      </c>
      <c r="I9" s="6">
        <v>0</v>
      </c>
      <c r="J9" s="1">
        <v>161</v>
      </c>
      <c r="K9" s="1">
        <v>187</v>
      </c>
      <c r="L9" s="1">
        <v>1816</v>
      </c>
      <c r="M9" s="1">
        <f>Table2[[#This Row],[ADC RX]]/4096*3.3*(8.2+1.5)/1.5</f>
        <v>9.4612890624999988</v>
      </c>
      <c r="N9" s="1">
        <f>Table2[[Vr ]]^2/330*1000</f>
        <v>271.26057795206697</v>
      </c>
      <c r="Q9" s="5">
        <v>50</v>
      </c>
      <c r="R9" s="6">
        <v>0</v>
      </c>
      <c r="S9" s="1">
        <v>299</v>
      </c>
      <c r="T9" s="1">
        <v>175</v>
      </c>
      <c r="U9" s="1">
        <v>1223</v>
      </c>
      <c r="V9" s="1">
        <f>Table24[[#This Row],[ADC RX]]/4096*3.3*(8.2+1.5)/1.5</f>
        <v>6.371782226562499</v>
      </c>
      <c r="W9" s="1">
        <f>Table24[[Vr ]]^2/330*1000</f>
        <v>123.02911740223563</v>
      </c>
    </row>
    <row r="10" spans="1:23" x14ac:dyDescent="0.3">
      <c r="A10" s="1">
        <v>60</v>
      </c>
      <c r="B10" s="1">
        <v>-25</v>
      </c>
      <c r="C10" s="1">
        <v>240</v>
      </c>
      <c r="D10" s="1">
        <v>1310</v>
      </c>
      <c r="E10" s="1">
        <f>Table1[[#This Row],[ADC RX]]/4096*3.3*(8.2+1.5)/1.5</f>
        <v>6.8250488281249995</v>
      </c>
      <c r="F10" s="1">
        <f>Table1[[#This Row],[Vr]]^2/330*1000</f>
        <v>141.15542880694068</v>
      </c>
      <c r="H10" s="3">
        <v>60</v>
      </c>
      <c r="I10" s="4">
        <v>0</v>
      </c>
      <c r="J10" s="1">
        <v>181</v>
      </c>
      <c r="K10" s="1">
        <v>201</v>
      </c>
      <c r="L10" s="1">
        <v>1660</v>
      </c>
      <c r="M10" s="1">
        <f>Table2[[#This Row],[ADC RX]]/4096*3.3*(8.2+1.5)/1.5</f>
        <v>8.6485351562500004</v>
      </c>
      <c r="N10" s="1">
        <f>Table2[[Vr ]]^2/330*1000</f>
        <v>226.65806166330975</v>
      </c>
      <c r="Q10" s="3">
        <v>60</v>
      </c>
      <c r="R10" s="4">
        <v>0</v>
      </c>
      <c r="S10" s="1">
        <v>319</v>
      </c>
      <c r="T10" s="1">
        <v>185</v>
      </c>
      <c r="U10" s="1">
        <v>805</v>
      </c>
      <c r="V10" s="1">
        <f>Table24[[#This Row],[ADC RX]]/4096*3.3*(8.2+1.5)/1.5</f>
        <v>4.1940185546875002</v>
      </c>
      <c r="W10" s="1">
        <f>Table24[[Vr ]]^2/330*1000</f>
        <v>53.302398900190994</v>
      </c>
    </row>
    <row r="11" spans="1:23" x14ac:dyDescent="0.3">
      <c r="A11" s="1">
        <v>70</v>
      </c>
      <c r="B11" s="1">
        <v>-25</v>
      </c>
      <c r="C11" s="1">
        <v>244</v>
      </c>
      <c r="D11" s="1">
        <v>1280</v>
      </c>
      <c r="E11" s="1">
        <f>Table1[[#This Row],[ADC RX]]/4096*3.3*(8.2+1.5)/1.5</f>
        <v>6.6687499999999993</v>
      </c>
      <c r="F11" s="1">
        <f>Table1[[#This Row],[Vr]]^2/330*1000</f>
        <v>134.76432291666666</v>
      </c>
      <c r="H11" s="5">
        <v>70</v>
      </c>
      <c r="I11" s="6">
        <v>0</v>
      </c>
      <c r="J11" s="1">
        <v>209</v>
      </c>
      <c r="K11" s="1">
        <v>215</v>
      </c>
      <c r="L11" s="1">
        <v>1354</v>
      </c>
      <c r="M11" s="1">
        <f>Table2[[#This Row],[ADC RX]]/4096*3.3*(8.2+1.5)/1.5</f>
        <v>7.0542871093749993</v>
      </c>
      <c r="N11" s="1">
        <f>Table2[[Vr ]]^2/330*1000</f>
        <v>150.79686854998266</v>
      </c>
      <c r="Q11" s="5">
        <v>70</v>
      </c>
      <c r="R11" s="6">
        <v>0</v>
      </c>
      <c r="S11" s="1">
        <v>335</v>
      </c>
      <c r="T11" s="1">
        <v>191</v>
      </c>
      <c r="U11" s="1">
        <v>329</v>
      </c>
      <c r="V11" s="1">
        <f>Table24[[#This Row],[ADC RX]]/4096*3.3*(8.2+1.5)/1.5</f>
        <v>1.7140771484374999</v>
      </c>
      <c r="W11" s="1">
        <f>Table24[[Vr ]]^2/330*1000</f>
        <v>8.9032135478655476</v>
      </c>
    </row>
    <row r="12" spans="1:23" x14ac:dyDescent="0.3">
      <c r="A12" s="1">
        <v>80</v>
      </c>
      <c r="B12" s="1">
        <v>-25</v>
      </c>
      <c r="C12" s="1">
        <v>255</v>
      </c>
      <c r="D12" s="1">
        <v>1027</v>
      </c>
      <c r="E12" s="1">
        <f>Table1[[#This Row],[ADC RX]]/4096*3.3*(8.2+1.5)/1.5</f>
        <v>5.3506298828124992</v>
      </c>
      <c r="F12" s="1">
        <f>Table1[[#This Row],[Vr]]^2/330*1000</f>
        <v>86.75527316013968</v>
      </c>
      <c r="H12" s="3">
        <v>80</v>
      </c>
      <c r="I12" s="4">
        <v>0</v>
      </c>
      <c r="J12" s="1">
        <v>234</v>
      </c>
      <c r="K12" s="1">
        <v>238</v>
      </c>
      <c r="L12" s="1">
        <v>983</v>
      </c>
      <c r="M12" s="1">
        <f>Table2[[#This Row],[ADC RX]]/4096*3.3*(8.2+1.5)/1.5</f>
        <v>5.1213916015624994</v>
      </c>
      <c r="N12" s="1">
        <f>Table2[[Vr ]]^2/330*1000</f>
        <v>79.480763444105776</v>
      </c>
      <c r="Q12" s="3">
        <v>80</v>
      </c>
      <c r="R12" s="4">
        <v>0</v>
      </c>
      <c r="S12" s="1">
        <v>340</v>
      </c>
      <c r="T12" s="1">
        <v>191</v>
      </c>
      <c r="U12" s="1">
        <v>15</v>
      </c>
      <c r="V12" s="1">
        <f>Table24[[#This Row],[ADC RX]]/4096*3.3*(8.2+1.5)/1.5</f>
        <v>7.8149414062499992E-2</v>
      </c>
      <c r="W12" s="1">
        <f>Table24[[Vr ]]^2/330*1000</f>
        <v>1.8507063388824459E-2</v>
      </c>
    </row>
    <row r="13" spans="1:23" x14ac:dyDescent="0.3">
      <c r="A13" s="1">
        <v>90</v>
      </c>
      <c r="B13" s="1">
        <v>-25</v>
      </c>
      <c r="C13" s="1">
        <v>270</v>
      </c>
      <c r="D13" s="1">
        <v>1083</v>
      </c>
      <c r="E13" s="1">
        <f>Table1[[#This Row],[ADC RX]]/4096*3.3*(8.2+1.5)/1.5</f>
        <v>5.6423876953124994</v>
      </c>
      <c r="F13" s="1">
        <f>Table1[[#This Row],[Vr]]^2/330*1000</f>
        <v>96.4743603157997</v>
      </c>
      <c r="H13" s="5">
        <v>90</v>
      </c>
      <c r="I13" s="6">
        <v>0</v>
      </c>
      <c r="J13" s="1">
        <v>253</v>
      </c>
      <c r="K13" s="1">
        <v>251</v>
      </c>
      <c r="L13" s="1">
        <v>527</v>
      </c>
      <c r="M13" s="1">
        <f>Table2[[#This Row],[ADC RX]]/4096*3.3*(8.2+1.5)/1.5</f>
        <v>2.7456494140624996</v>
      </c>
      <c r="N13" s="1">
        <f>Table2[[Vr ]]^2/330*1000</f>
        <v>22.844214257399237</v>
      </c>
      <c r="Q13" s="5">
        <v>90</v>
      </c>
      <c r="R13" s="6">
        <v>0</v>
      </c>
      <c r="S13" s="1">
        <v>333</v>
      </c>
      <c r="T13" s="1">
        <v>183</v>
      </c>
      <c r="U13" s="1">
        <v>497</v>
      </c>
      <c r="V13" s="1">
        <f>Table24[[#This Row],[ADC RX]]/4096*3.3*(8.2+1.5)/1.5</f>
        <v>2.5893505859374994</v>
      </c>
      <c r="W13" s="1">
        <f>Table24[[Vr ]]^2/330*1000</f>
        <v>20.317383202711735</v>
      </c>
    </row>
    <row r="14" spans="1:23" x14ac:dyDescent="0.3">
      <c r="A14" s="1">
        <v>0</v>
      </c>
      <c r="B14" s="1">
        <v>-20</v>
      </c>
      <c r="C14" s="1">
        <v>248</v>
      </c>
      <c r="D14" s="1">
        <v>1262</v>
      </c>
      <c r="E14" s="1">
        <f>Table1[[#This Row],[ADC RX]]/4096*3.3*(8.2+1.5)/1.5</f>
        <v>6.5749707031249995</v>
      </c>
      <c r="F14" s="1">
        <f>Table1[[#This Row],[Vr]]^2/330*1000</f>
        <v>131.00072650591528</v>
      </c>
      <c r="H14" s="3">
        <v>0</v>
      </c>
      <c r="I14" s="4">
        <v>5</v>
      </c>
      <c r="J14" s="1">
        <v>138</v>
      </c>
      <c r="K14" s="1">
        <v>186</v>
      </c>
      <c r="L14" s="1">
        <v>1935</v>
      </c>
      <c r="M14" s="1">
        <f>Table2[[#This Row],[ADC RX]]/4096*3.3*(8.2+1.5)/1.5</f>
        <v>10.0812744140625</v>
      </c>
      <c r="N14" s="1">
        <f>Table2[[Vr ]]^2/330*1000</f>
        <v>307.97604185342794</v>
      </c>
      <c r="Q14" s="3">
        <v>0</v>
      </c>
      <c r="R14" s="4">
        <v>5</v>
      </c>
      <c r="S14" s="1">
        <v>244</v>
      </c>
      <c r="T14" s="1">
        <v>144</v>
      </c>
      <c r="U14" s="1">
        <v>1877</v>
      </c>
      <c r="V14" s="1">
        <f>Table24[[#This Row],[ADC RX]]/4096*3.3*(8.2+1.5)/1.5</f>
        <v>9.7790966796874983</v>
      </c>
      <c r="W14" s="1">
        <f>Table24[[Vr ]]^2/330*1000</f>
        <v>289.79009657780318</v>
      </c>
    </row>
    <row r="15" spans="1:23" x14ac:dyDescent="0.3">
      <c r="A15" s="1">
        <v>10</v>
      </c>
      <c r="B15" s="1">
        <v>-20</v>
      </c>
      <c r="C15" s="1">
        <v>235</v>
      </c>
      <c r="D15" s="1">
        <v>1320</v>
      </c>
      <c r="E15" s="1">
        <f>Table1[[#This Row],[ADC RX]]/4096*3.3*(8.2+1.5)/1.5</f>
        <v>6.8771484374999998</v>
      </c>
      <c r="F15" s="1">
        <f>Table1[[#This Row],[Vr]]^2/330*1000</f>
        <v>143.31869888305661</v>
      </c>
      <c r="H15" s="5">
        <v>10</v>
      </c>
      <c r="I15" s="6">
        <v>5</v>
      </c>
      <c r="J15" s="1">
        <v>137</v>
      </c>
      <c r="K15" s="1">
        <v>178</v>
      </c>
      <c r="L15" s="1">
        <v>1980</v>
      </c>
      <c r="M15" s="1">
        <f>Table2[[#This Row],[ADC RX]]/4096*3.3*(8.2+1.5)/1.5</f>
        <v>10.315722656249999</v>
      </c>
      <c r="N15" s="1">
        <f>Table2[[Vr ]]^2/330*1000</f>
        <v>322.46707248687738</v>
      </c>
      <c r="Q15" s="5">
        <v>10</v>
      </c>
      <c r="R15" s="6">
        <v>5</v>
      </c>
      <c r="S15" s="1">
        <v>260</v>
      </c>
      <c r="T15" s="1">
        <v>155</v>
      </c>
      <c r="U15" s="1">
        <v>1723</v>
      </c>
      <c r="V15" s="1">
        <f>Table24[[#This Row],[ADC RX]]/4096*3.3*(8.2+1.5)/1.5</f>
        <v>8.9767626953124999</v>
      </c>
      <c r="W15" s="1">
        <f>Table24[[Vr ]]^2/330*1000</f>
        <v>244.18869238773982</v>
      </c>
    </row>
    <row r="16" spans="1:23" x14ac:dyDescent="0.3">
      <c r="A16" s="1">
        <v>20</v>
      </c>
      <c r="B16" s="1">
        <v>-20</v>
      </c>
      <c r="C16" s="1">
        <v>224</v>
      </c>
      <c r="D16" s="1">
        <v>1390</v>
      </c>
      <c r="E16" s="1">
        <f>Table1[[#This Row],[ADC RX]]/4096*3.3*(8.2+1.5)/1.5</f>
        <v>7.2418457031249988</v>
      </c>
      <c r="F16" s="1">
        <f>Table1[[#This Row],[Vr]]^2/330*1000</f>
        <v>158.92220966021213</v>
      </c>
      <c r="H16" s="3">
        <v>20</v>
      </c>
      <c r="I16" s="4">
        <v>5</v>
      </c>
      <c r="J16" s="1">
        <v>139</v>
      </c>
      <c r="K16" s="1">
        <v>175</v>
      </c>
      <c r="L16" s="1">
        <v>1993</v>
      </c>
      <c r="M16" s="1">
        <f>Table2[[#This Row],[ADC RX]]/4096*3.3*(8.2+1.5)/1.5</f>
        <v>10.383452148437499</v>
      </c>
      <c r="N16" s="1">
        <f>Table2[[Vr ]]^2/330*1000</f>
        <v>326.71538945118584</v>
      </c>
      <c r="Q16" s="3">
        <v>20</v>
      </c>
      <c r="R16" s="4">
        <v>5</v>
      </c>
      <c r="S16" s="1">
        <v>278</v>
      </c>
      <c r="T16" s="1">
        <v>165</v>
      </c>
      <c r="U16" s="1">
        <v>1489</v>
      </c>
      <c r="V16" s="1">
        <f>Table24[[#This Row],[ADC RX]]/4096*3.3*(8.2+1.5)/1.5</f>
        <v>7.7576318359374987</v>
      </c>
      <c r="W16" s="1">
        <f>Table24[[Vr ]]^2/330*1000</f>
        <v>182.36621727863943</v>
      </c>
    </row>
    <row r="17" spans="1:23" x14ac:dyDescent="0.3">
      <c r="A17" s="1">
        <v>30</v>
      </c>
      <c r="B17" s="1">
        <v>-20</v>
      </c>
      <c r="C17" s="1">
        <v>216</v>
      </c>
      <c r="D17" s="1">
        <v>1435</v>
      </c>
      <c r="E17" s="1">
        <f>Table1[[#This Row],[ADC RX]]/4096*3.3*(8.2+1.5)/1.5</f>
        <v>7.4762939453124995</v>
      </c>
      <c r="F17" s="1">
        <f>Table1[[#This Row],[Vr]]^2/330*1000</f>
        <v>169.37870047489801</v>
      </c>
      <c r="H17" s="5">
        <v>30</v>
      </c>
      <c r="I17" s="6">
        <v>5</v>
      </c>
      <c r="J17" s="1">
        <v>148</v>
      </c>
      <c r="K17" s="1">
        <v>177</v>
      </c>
      <c r="L17" s="1">
        <v>1949</v>
      </c>
      <c r="M17" s="1">
        <f>Table2[[#This Row],[ADC RX]]/4096*3.3*(8.2+1.5)/1.5</f>
        <v>10.154213867187499</v>
      </c>
      <c r="N17" s="1">
        <f>Table2[[Vr ]]^2/330*1000</f>
        <v>312.4486644260088</v>
      </c>
      <c r="Q17" s="5">
        <v>30</v>
      </c>
      <c r="R17" s="6">
        <v>5</v>
      </c>
      <c r="S17" s="1">
        <v>285</v>
      </c>
      <c r="T17" s="1">
        <v>170</v>
      </c>
      <c r="U17" s="1">
        <v>1367</v>
      </c>
      <c r="V17" s="1">
        <f>Table24[[#This Row],[ADC RX]]/4096*3.3*(8.2+1.5)/1.5</f>
        <v>7.1220166015624988</v>
      </c>
      <c r="W17" s="1">
        <f>Table24[[Vr ]]^2/330*1000</f>
        <v>153.70642567555103</v>
      </c>
    </row>
    <row r="18" spans="1:23" x14ac:dyDescent="0.3">
      <c r="A18" s="1">
        <v>40</v>
      </c>
      <c r="B18" s="1">
        <v>-20</v>
      </c>
      <c r="C18" s="1">
        <v>212</v>
      </c>
      <c r="D18" s="1">
        <v>1460</v>
      </c>
      <c r="E18" s="1">
        <f>Table1[[#This Row],[ADC RX]]/4096*3.3*(8.2+1.5)/1.5</f>
        <v>7.6065429687499995</v>
      </c>
      <c r="F18" s="1">
        <f>Table1[[#This Row],[Vr]]^2/330*1000</f>
        <v>175.33180586496988</v>
      </c>
      <c r="H18" s="3">
        <v>40</v>
      </c>
      <c r="I18" s="4">
        <v>5</v>
      </c>
      <c r="J18" s="1">
        <v>160</v>
      </c>
      <c r="K18" s="1">
        <v>184</v>
      </c>
      <c r="L18" s="1">
        <v>1880</v>
      </c>
      <c r="M18" s="1">
        <f>Table2[[#This Row],[ADC RX]]/4096*3.3*(8.2+1.5)/1.5</f>
        <v>9.7947265624999993</v>
      </c>
      <c r="N18" s="1">
        <f>Table2[[Vr ]]^2/330*1000</f>
        <v>290.71717707316083</v>
      </c>
      <c r="Q18" s="3">
        <v>40</v>
      </c>
      <c r="R18" s="4">
        <v>5</v>
      </c>
      <c r="S18" s="1">
        <v>305</v>
      </c>
      <c r="T18" s="1">
        <v>179</v>
      </c>
      <c r="U18" s="1">
        <v>1100</v>
      </c>
      <c r="V18" s="1">
        <f>Table24[[#This Row],[ADC RX]]/4096*3.3*(8.2+1.5)/1.5</f>
        <v>5.73095703125</v>
      </c>
      <c r="W18" s="1">
        <f>Table24[[Vr ]]^2/330*1000</f>
        <v>99.526874224344894</v>
      </c>
    </row>
    <row r="19" spans="1:23" x14ac:dyDescent="0.3">
      <c r="A19" s="1">
        <v>50</v>
      </c>
      <c r="B19" s="1">
        <v>-20</v>
      </c>
      <c r="C19" s="1">
        <v>214</v>
      </c>
      <c r="D19" s="1">
        <v>1450</v>
      </c>
      <c r="E19" s="1">
        <f>Table1[[#This Row],[ADC RX]]/4096*3.3*(8.2+1.5)/1.5</f>
        <v>7.554443359375</v>
      </c>
      <c r="F19" s="1">
        <f>Table1[[#This Row],[Vr]]^2/330*1000</f>
        <v>172.93822566668194</v>
      </c>
      <c r="H19" s="5">
        <v>50</v>
      </c>
      <c r="I19" s="6">
        <v>5</v>
      </c>
      <c r="J19" s="1">
        <v>186</v>
      </c>
      <c r="K19" s="1">
        <v>200</v>
      </c>
      <c r="L19" s="1">
        <v>1667</v>
      </c>
      <c r="M19" s="1">
        <f>Table2[[#This Row],[ADC RX]]/4096*3.3*(8.2+1.5)/1.5</f>
        <v>8.6850048828124979</v>
      </c>
      <c r="N19" s="1">
        <f>Table2[[Vr ]]^2/330*1000</f>
        <v>228.57366610447556</v>
      </c>
      <c r="Q19" s="5">
        <v>50</v>
      </c>
      <c r="R19" s="6">
        <v>5</v>
      </c>
      <c r="S19" s="1">
        <v>321</v>
      </c>
      <c r="T19" s="1">
        <v>186</v>
      </c>
      <c r="U19" s="1">
        <v>681</v>
      </c>
      <c r="V19" s="1">
        <f>Table24[[#This Row],[ADC RX]]/4096*3.3*(8.2+1.5)/1.5</f>
        <v>3.5479833984374989</v>
      </c>
      <c r="W19" s="1">
        <f>Table24[[Vr ]]^2/330*1000</f>
        <v>38.146018774509407</v>
      </c>
    </row>
    <row r="20" spans="1:23" x14ac:dyDescent="0.3">
      <c r="A20" s="1">
        <v>60</v>
      </c>
      <c r="B20" s="1">
        <v>-20</v>
      </c>
      <c r="C20" s="1">
        <v>218</v>
      </c>
      <c r="D20" s="1">
        <v>1418</v>
      </c>
      <c r="E20" s="1">
        <f>Table1[[#This Row],[ADC RX]]/4096*3.3*(8.2+1.5)/1.5</f>
        <v>7.3877246093749989</v>
      </c>
      <c r="F20" s="1">
        <f>Table1[[#This Row],[Vr]]^2/330*1000</f>
        <v>165.38931789080297</v>
      </c>
      <c r="H20" s="3">
        <v>60</v>
      </c>
      <c r="I20" s="4">
        <v>5</v>
      </c>
      <c r="J20" s="1">
        <v>209</v>
      </c>
      <c r="K20" s="1">
        <v>215</v>
      </c>
      <c r="L20" s="1">
        <v>1415</v>
      </c>
      <c r="M20" s="1">
        <f>Table2[[#This Row],[ADC RX]]/4096*3.3*(8.2+1.5)/1.5</f>
        <v>7.3720947265624988</v>
      </c>
      <c r="N20" s="1">
        <f>Table2[[Vr ]]^2/330*1000</f>
        <v>164.69024441639576</v>
      </c>
      <c r="Q20" s="3">
        <v>60</v>
      </c>
      <c r="R20" s="4">
        <v>5</v>
      </c>
      <c r="S20" s="1">
        <v>332</v>
      </c>
      <c r="T20" s="1">
        <v>191</v>
      </c>
      <c r="U20" s="1">
        <v>267</v>
      </c>
      <c r="V20" s="1">
        <f>Table24[[#This Row],[ADC RX]]/4096*3.3*(8.2+1.5)/1.5</f>
        <v>1.3910595703124997</v>
      </c>
      <c r="W20" s="1">
        <f>Table24[[Vr ]]^2/330*1000</f>
        <v>5.8637779641151404</v>
      </c>
    </row>
    <row r="21" spans="1:23" x14ac:dyDescent="0.3">
      <c r="A21" s="1">
        <v>70</v>
      </c>
      <c r="B21" s="1">
        <v>-20</v>
      </c>
      <c r="C21" s="1">
        <v>230</v>
      </c>
      <c r="D21" s="1">
        <v>1364</v>
      </c>
      <c r="E21" s="1">
        <f>Table1[[#This Row],[ADC RX]]/4096*3.3*(8.2+1.5)/1.5</f>
        <v>7.1063867187499987</v>
      </c>
      <c r="F21" s="1">
        <f>Table1[[#This Row],[Vr]]^2/330*1000</f>
        <v>153.03252180735265</v>
      </c>
      <c r="H21" s="5">
        <v>70</v>
      </c>
      <c r="I21" s="6">
        <v>5</v>
      </c>
      <c r="J21" s="1">
        <v>235</v>
      </c>
      <c r="K21" s="1">
        <v>233</v>
      </c>
      <c r="L21" s="1">
        <v>1060</v>
      </c>
      <c r="M21" s="1">
        <f>Table2[[#This Row],[ADC RX]]/4096*3.3*(8.2+1.5)/1.5</f>
        <v>5.5225585937499995</v>
      </c>
      <c r="N21" s="1">
        <f>Table2[[Vr ]]^2/330*1000</f>
        <v>92.420161883036286</v>
      </c>
      <c r="Q21" s="5">
        <v>70</v>
      </c>
      <c r="R21" s="6">
        <v>5</v>
      </c>
      <c r="S21" s="1">
        <v>333</v>
      </c>
      <c r="T21" s="1">
        <v>190</v>
      </c>
      <c r="U21" s="1">
        <v>140</v>
      </c>
      <c r="V21" s="1">
        <f>Table24[[#This Row],[ADC RX]]/4096*3.3*(8.2+1.5)/1.5</f>
        <v>0.72939453124999998</v>
      </c>
      <c r="W21" s="1">
        <f>Table24[[Vr ]]^2/330*1000</f>
        <v>1.6121708552042642</v>
      </c>
    </row>
    <row r="22" spans="1:23" x14ac:dyDescent="0.3">
      <c r="A22" s="1">
        <v>80</v>
      </c>
      <c r="B22" s="1">
        <v>-20</v>
      </c>
      <c r="C22" s="1">
        <v>248</v>
      </c>
      <c r="D22" s="1">
        <v>1250</v>
      </c>
      <c r="E22" s="1">
        <f>Table1[[#This Row],[ADC RX]]/4096*3.3*(8.2+1.5)/1.5</f>
        <v>6.512451171875</v>
      </c>
      <c r="F22" s="1">
        <f>Table1[[#This Row],[Vr]]^2/330*1000</f>
        <v>128.52127353350321</v>
      </c>
      <c r="H22" s="3">
        <v>80</v>
      </c>
      <c r="I22" s="4">
        <v>5</v>
      </c>
      <c r="J22" s="1">
        <v>254</v>
      </c>
      <c r="K22" s="1">
        <v>248</v>
      </c>
      <c r="L22" s="1">
        <v>644</v>
      </c>
      <c r="M22" s="1">
        <f>Table2[[#This Row],[ADC RX]]/4096*3.3*(8.2+1.5)/1.5</f>
        <v>3.3552148437499993</v>
      </c>
      <c r="N22" s="1">
        <f>Table2[[Vr ]]^2/330*1000</f>
        <v>34.113535296122222</v>
      </c>
      <c r="Q22" s="3">
        <v>80</v>
      </c>
      <c r="R22" s="4">
        <v>5</v>
      </c>
      <c r="S22" s="1">
        <v>324</v>
      </c>
      <c r="T22" s="1">
        <v>179</v>
      </c>
      <c r="U22" s="1">
        <v>612</v>
      </c>
      <c r="V22" s="1">
        <f>Table24[[#This Row],[ADC RX]]/4096*3.3*(8.2+1.5)/1.5</f>
        <v>3.18849609375</v>
      </c>
      <c r="W22" s="1">
        <f>Table24[[Vr ]]^2/330*1000</f>
        <v>30.807597999572756</v>
      </c>
    </row>
    <row r="23" spans="1:23" x14ac:dyDescent="0.3">
      <c r="A23" s="1">
        <v>90</v>
      </c>
      <c r="B23" s="1">
        <v>-20</v>
      </c>
      <c r="C23" s="1">
        <v>275</v>
      </c>
      <c r="D23" s="1">
        <v>1060</v>
      </c>
      <c r="E23" s="1">
        <f>Table1[[#This Row],[ADC RX]]/4096*3.3*(8.2+1.5)/1.5</f>
        <v>5.5225585937499995</v>
      </c>
      <c r="F23" s="1">
        <f>Table1[[#This Row],[Vr]]^2/330*1000</f>
        <v>92.420161883036286</v>
      </c>
      <c r="H23" s="5">
        <v>90</v>
      </c>
      <c r="I23" s="6">
        <v>5</v>
      </c>
      <c r="J23" s="1">
        <v>265</v>
      </c>
      <c r="K23" s="1">
        <v>260</v>
      </c>
      <c r="L23" s="1">
        <v>22</v>
      </c>
      <c r="M23" s="1">
        <f>Table2[[#This Row],[ADC RX]]/4096*3.3*(8.2+1.5)/1.5</f>
        <v>0.11461914062499999</v>
      </c>
      <c r="N23" s="1">
        <f>Table2[[Vr ]]^2/330*1000</f>
        <v>3.9810749689737947E-2</v>
      </c>
      <c r="Q23" s="5">
        <v>90</v>
      </c>
      <c r="R23" s="6">
        <v>5</v>
      </c>
      <c r="S23" s="1">
        <v>306</v>
      </c>
      <c r="T23" s="1">
        <v>164</v>
      </c>
      <c r="U23" s="1">
        <v>1084</v>
      </c>
      <c r="V23" s="1">
        <f>Table24[[#This Row],[ADC RX]]/4096*3.3*(8.2+1.5)/1.5</f>
        <v>5.6475976562499994</v>
      </c>
      <c r="W23" s="1">
        <f>Table24[[Vr ]]^2/330*1000</f>
        <v>96.652603899637839</v>
      </c>
    </row>
    <row r="24" spans="1:23" x14ac:dyDescent="0.3">
      <c r="A24" s="1">
        <v>0</v>
      </c>
      <c r="B24" s="1">
        <v>-15</v>
      </c>
      <c r="C24" s="1">
        <v>212</v>
      </c>
      <c r="D24" s="1">
        <v>1455</v>
      </c>
      <c r="E24" s="1">
        <f>Table1[[#This Row],[ADC RX]]/4096*3.3*(8.2+1.5)/1.5</f>
        <v>7.5804931640624993</v>
      </c>
      <c r="F24" s="1">
        <f>Table1[[#This Row],[Vr]]^2/330*1000</f>
        <v>174.13295942544934</v>
      </c>
      <c r="H24" s="3">
        <v>0</v>
      </c>
      <c r="I24" s="4">
        <v>10</v>
      </c>
      <c r="J24" s="1">
        <v>142</v>
      </c>
      <c r="K24" s="1">
        <v>181</v>
      </c>
      <c r="L24" s="1">
        <v>1946</v>
      </c>
      <c r="M24" s="1">
        <f>Table2[[#This Row],[ADC RX]]/4096*3.3*(8.2+1.5)/1.5</f>
        <v>10.138583984374998</v>
      </c>
      <c r="N24" s="1">
        <f>Table2[[Vr ]]^2/330*1000</f>
        <v>311.48753093401575</v>
      </c>
      <c r="Q24" s="3">
        <v>0</v>
      </c>
      <c r="R24" s="4">
        <v>10</v>
      </c>
      <c r="S24" s="1">
        <v>267</v>
      </c>
      <c r="T24" s="1">
        <v>157</v>
      </c>
      <c r="U24" s="1">
        <v>1636</v>
      </c>
      <c r="V24" s="1">
        <f>Table24[[#This Row],[ADC RX]]/4096*3.3*(8.2+1.5)/1.5</f>
        <v>8.5234960937499977</v>
      </c>
      <c r="W24" s="1">
        <f>Table24[[Vr ]]^2/330*1000</f>
        <v>220.15147169748931</v>
      </c>
    </row>
    <row r="25" spans="1:23" x14ac:dyDescent="0.3">
      <c r="A25" s="1">
        <v>10</v>
      </c>
      <c r="B25" s="1">
        <v>-15</v>
      </c>
      <c r="C25" s="1">
        <v>202</v>
      </c>
      <c r="D25" s="1">
        <v>1501</v>
      </c>
      <c r="E25" s="1">
        <f>Table1[[#This Row],[ADC RX]]/4096*3.3*(8.2+1.5)/1.5</f>
        <v>7.8201513671874991</v>
      </c>
      <c r="F25" s="1">
        <f>Table1[[#This Row],[Vr]]^2/330*1000</f>
        <v>185.31747698704399</v>
      </c>
      <c r="H25" s="5">
        <v>10</v>
      </c>
      <c r="I25" s="6">
        <v>10</v>
      </c>
      <c r="J25" s="1">
        <v>143</v>
      </c>
      <c r="K25" s="1">
        <v>176</v>
      </c>
      <c r="L25" s="1">
        <v>1976</v>
      </c>
      <c r="M25" s="1">
        <f>Table2[[#This Row],[ADC RX]]/4096*3.3*(8.2+1.5)/1.5</f>
        <v>10.294882812499997</v>
      </c>
      <c r="N25" s="1">
        <f>Table2[[Vr ]]^2/330*1000</f>
        <v>321.16549128214501</v>
      </c>
      <c r="Q25" s="5">
        <v>10</v>
      </c>
      <c r="R25" s="6">
        <v>10</v>
      </c>
      <c r="S25" s="1">
        <v>279</v>
      </c>
      <c r="T25" s="1">
        <v>165</v>
      </c>
      <c r="U25" s="1">
        <v>1467</v>
      </c>
      <c r="V25" s="1">
        <f>Table24[[#This Row],[ADC RX]]/4096*3.3*(8.2+1.5)/1.5</f>
        <v>7.6430126953124988</v>
      </c>
      <c r="W25" s="1">
        <f>Table24[[Vr ]]^2/330*1000</f>
        <v>177.01710018396372</v>
      </c>
    </row>
    <row r="26" spans="1:23" x14ac:dyDescent="0.3">
      <c r="A26" s="1">
        <v>20</v>
      </c>
      <c r="B26" s="1">
        <v>-15</v>
      </c>
      <c r="C26" s="1">
        <v>195</v>
      </c>
      <c r="D26" s="1">
        <v>1541</v>
      </c>
      <c r="E26" s="1">
        <f>Table1[[#This Row],[ADC RX]]/4096*3.3*(8.2+1.5)/1.5</f>
        <v>8.0285498046874988</v>
      </c>
      <c r="F26" s="1">
        <f>Table1[[#This Row],[Vr]]^2/330*1000</f>
        <v>195.3260968677202</v>
      </c>
      <c r="H26" s="3">
        <v>20</v>
      </c>
      <c r="I26" s="4">
        <v>10</v>
      </c>
      <c r="J26" s="1">
        <v>148</v>
      </c>
      <c r="K26" s="1">
        <v>175</v>
      </c>
      <c r="L26" s="1">
        <v>1957</v>
      </c>
      <c r="M26" s="1">
        <f>Table2[[#This Row],[ADC RX]]/4096*3.3*(8.2+1.5)/1.5</f>
        <v>10.195893554687499</v>
      </c>
      <c r="N26" s="1">
        <f>Table2[[Vr ]]^2/330*1000</f>
        <v>315.01892538944878</v>
      </c>
      <c r="Q26" s="3">
        <v>20</v>
      </c>
      <c r="R26" s="4">
        <v>10</v>
      </c>
      <c r="S26" s="1">
        <v>296</v>
      </c>
      <c r="T26" s="1">
        <v>175</v>
      </c>
      <c r="U26" s="1">
        <v>1210</v>
      </c>
      <c r="V26" s="1">
        <f>Table24[[#This Row],[ADC RX]]/4096*3.3*(8.2+1.5)/1.5</f>
        <v>6.3040527343749995</v>
      </c>
      <c r="W26" s="1">
        <f>Table24[[Vr ]]^2/330*1000</f>
        <v>120.42751781145731</v>
      </c>
    </row>
    <row r="27" spans="1:23" x14ac:dyDescent="0.3">
      <c r="A27" s="1">
        <v>30</v>
      </c>
      <c r="B27" s="1">
        <v>-15</v>
      </c>
      <c r="C27" s="1">
        <v>189</v>
      </c>
      <c r="D27" s="1">
        <v>1561</v>
      </c>
      <c r="E27" s="1">
        <f>Table1[[#This Row],[ADC RX]]/4096*3.3*(8.2+1.5)/1.5</f>
        <v>8.1327490234374977</v>
      </c>
      <c r="F27" s="1">
        <f>Table1[[#This Row],[Vr]]^2/330*1000</f>
        <v>200.42911114613202</v>
      </c>
      <c r="H27" s="5">
        <v>30</v>
      </c>
      <c r="I27" s="6">
        <v>10</v>
      </c>
      <c r="J27" s="1">
        <v>162</v>
      </c>
      <c r="K27" s="1">
        <v>180</v>
      </c>
      <c r="L27" s="1">
        <v>1870</v>
      </c>
      <c r="M27" s="1">
        <f>Table2[[#This Row],[ADC RX]]/4096*3.3*(8.2+1.5)/1.5</f>
        <v>9.7426269531249989</v>
      </c>
      <c r="N27" s="1">
        <f>Table2[[Vr ]]^2/330*1000</f>
        <v>287.63266650835669</v>
      </c>
      <c r="Q27" s="5">
        <v>30</v>
      </c>
      <c r="R27" s="6">
        <v>10</v>
      </c>
      <c r="S27" s="1">
        <v>309</v>
      </c>
      <c r="T27" s="1">
        <v>182</v>
      </c>
      <c r="U27" s="1">
        <v>992</v>
      </c>
      <c r="V27" s="1">
        <f>Table24[[#This Row],[ADC RX]]/4096*3.3*(8.2+1.5)/1.5</f>
        <v>5.1682812499999997</v>
      </c>
      <c r="W27" s="1">
        <f>Table24[[Vr ]]^2/330*1000</f>
        <v>80.942821451822908</v>
      </c>
    </row>
    <row r="28" spans="1:23" x14ac:dyDescent="0.3">
      <c r="A28" s="1">
        <v>40</v>
      </c>
      <c r="B28" s="1">
        <v>-15</v>
      </c>
      <c r="C28" s="1">
        <v>189</v>
      </c>
      <c r="D28" s="1">
        <v>1565</v>
      </c>
      <c r="E28" s="1">
        <f>Table1[[#This Row],[ADC RX]]/4096*3.3*(8.2+1.5)/1.5</f>
        <v>8.1535888671874996</v>
      </c>
      <c r="F28" s="1">
        <f>Table1[[#This Row],[Vr]]^2/330*1000</f>
        <v>201.45761034886038</v>
      </c>
      <c r="H28" s="3">
        <v>40</v>
      </c>
      <c r="I28" s="4">
        <v>10</v>
      </c>
      <c r="J28" s="1">
        <v>175</v>
      </c>
      <c r="K28" s="1">
        <v>189</v>
      </c>
      <c r="L28" s="1">
        <v>1794</v>
      </c>
      <c r="M28" s="1">
        <f>Table2[[#This Row],[ADC RX]]/4096*3.3*(8.2+1.5)/1.5</f>
        <v>9.3466699218749998</v>
      </c>
      <c r="N28" s="1">
        <f>Table2[[Vr ]]^2/330*1000</f>
        <v>264.72799584388736</v>
      </c>
      <c r="Q28" s="3">
        <v>40</v>
      </c>
      <c r="R28" s="4">
        <v>10</v>
      </c>
      <c r="S28" s="1">
        <v>325</v>
      </c>
      <c r="T28" s="1">
        <v>188</v>
      </c>
      <c r="U28" s="1">
        <v>571</v>
      </c>
      <c r="V28" s="1">
        <f>Table24[[#This Row],[ADC RX]]/4096*3.3*(8.2+1.5)/1.5</f>
        <v>2.9748876953124999</v>
      </c>
      <c r="W28" s="1">
        <f>Table24[[Vr ]]^2/330*1000</f>
        <v>26.818050908247628</v>
      </c>
    </row>
    <row r="29" spans="1:23" x14ac:dyDescent="0.3">
      <c r="A29" s="1">
        <v>50</v>
      </c>
      <c r="B29" s="1">
        <v>-15</v>
      </c>
      <c r="C29" s="1">
        <v>195</v>
      </c>
      <c r="D29" s="1">
        <v>1534</v>
      </c>
      <c r="E29" s="1">
        <f>Table1[[#This Row],[ADC RX]]/4096*3.3*(8.2+1.5)/1.5</f>
        <v>7.9920800781249994</v>
      </c>
      <c r="F29" s="1">
        <f>Table1[[#This Row],[Vr]]^2/330*1000</f>
        <v>193.55558780352271</v>
      </c>
      <c r="H29" s="5">
        <v>50</v>
      </c>
      <c r="I29" s="6">
        <v>10</v>
      </c>
      <c r="J29" s="1">
        <v>205</v>
      </c>
      <c r="K29" s="1">
        <v>208</v>
      </c>
      <c r="L29" s="1">
        <v>1497</v>
      </c>
      <c r="M29" s="1">
        <f>Table2[[#This Row],[ADC RX]]/4096*3.3*(8.2+1.5)/1.5</f>
        <v>7.799311523437499</v>
      </c>
      <c r="N29" s="1">
        <f>Table2[[Vr ]]^2/330*1000</f>
        <v>184.33109163522718</v>
      </c>
      <c r="Q29" s="5">
        <v>50</v>
      </c>
      <c r="R29" s="6">
        <v>10</v>
      </c>
      <c r="S29" s="1">
        <v>336</v>
      </c>
      <c r="T29" s="1">
        <v>191</v>
      </c>
      <c r="U29" s="1">
        <v>82</v>
      </c>
      <c r="V29" s="1">
        <f>Table24[[#This Row],[ADC RX]]/4096*3.3*(8.2+1.5)/1.5</f>
        <v>0.42721679687499986</v>
      </c>
      <c r="W29" s="1">
        <f>Table24[[Vr ]]^2/330*1000</f>
        <v>0.55307330767313601</v>
      </c>
    </row>
    <row r="30" spans="1:23" x14ac:dyDescent="0.3">
      <c r="A30" s="1">
        <v>60</v>
      </c>
      <c r="B30" s="1">
        <v>-15</v>
      </c>
      <c r="C30" s="1">
        <v>207</v>
      </c>
      <c r="D30" s="1">
        <v>1480</v>
      </c>
      <c r="E30" s="1">
        <f>Table1[[#This Row],[ADC RX]]/4096*3.3*(8.2+1.5)/1.5</f>
        <v>7.7107421874999993</v>
      </c>
      <c r="F30" s="1">
        <f>Table1[[#This Row],[Vr]]^2/330*1000</f>
        <v>180.16831843058264</v>
      </c>
      <c r="H30" s="3">
        <v>60</v>
      </c>
      <c r="I30" s="4">
        <v>10</v>
      </c>
      <c r="J30" s="1">
        <v>226</v>
      </c>
      <c r="K30" s="1">
        <v>224</v>
      </c>
      <c r="L30" s="1">
        <v>1211</v>
      </c>
      <c r="M30" s="1">
        <f>Table2[[#This Row],[ADC RX]]/4096*3.3*(8.2+1.5)/1.5</f>
        <v>6.3092626953124986</v>
      </c>
      <c r="N30" s="1">
        <f>Table2[[Vr ]]^2/330*1000</f>
        <v>120.62665381352103</v>
      </c>
      <c r="Q30" s="3">
        <v>60</v>
      </c>
      <c r="R30" s="4">
        <v>10</v>
      </c>
      <c r="S30" s="1">
        <v>334</v>
      </c>
      <c r="T30" s="1">
        <v>188</v>
      </c>
      <c r="U30" s="1">
        <v>187</v>
      </c>
      <c r="V30" s="1">
        <f>Table24[[#This Row],[ADC RX]]/4096*3.3*(8.2+1.5)/1.5</f>
        <v>0.97426269531249998</v>
      </c>
      <c r="W30" s="1">
        <f>Table24[[Vr ]]^2/330*1000</f>
        <v>2.876326665083567</v>
      </c>
    </row>
    <row r="31" spans="1:23" x14ac:dyDescent="0.3">
      <c r="A31" s="1">
        <v>70</v>
      </c>
      <c r="B31" s="1">
        <v>-15</v>
      </c>
      <c r="C31" s="1">
        <v>230</v>
      </c>
      <c r="D31" s="1">
        <v>1376</v>
      </c>
      <c r="E31" s="1">
        <f>Table1[[#This Row],[ADC RX]]/4096*3.3*(8.2+1.5)/1.5</f>
        <v>7.16890625</v>
      </c>
      <c r="F31" s="1">
        <f>Table1[[#This Row],[Vr]]^2/330*1000</f>
        <v>155.73702067057295</v>
      </c>
      <c r="H31" s="5">
        <v>70</v>
      </c>
      <c r="I31" s="6">
        <v>10</v>
      </c>
      <c r="J31" s="1">
        <v>250</v>
      </c>
      <c r="K31" s="1">
        <v>241</v>
      </c>
      <c r="L31" s="1">
        <v>750</v>
      </c>
      <c r="M31" s="1">
        <f>Table2[[#This Row],[ADC RX]]/4096*3.3*(8.2+1.5)/1.5</f>
        <v>3.907470703125</v>
      </c>
      <c r="N31" s="1">
        <f>Table2[[Vr ]]^2/330*1000</f>
        <v>46.267658472061157</v>
      </c>
      <c r="Q31" s="5">
        <v>70</v>
      </c>
      <c r="R31" s="6">
        <v>10</v>
      </c>
      <c r="S31" s="1">
        <v>322</v>
      </c>
      <c r="T31" s="1">
        <v>175</v>
      </c>
      <c r="U31" s="1">
        <v>682</v>
      </c>
      <c r="V31" s="1">
        <f>Table24[[#This Row],[ADC RX]]/4096*3.3*(8.2+1.5)/1.5</f>
        <v>3.5531933593749994</v>
      </c>
      <c r="W31" s="1">
        <f>Table24[[Vr ]]^2/330*1000</f>
        <v>38.258130451838163</v>
      </c>
    </row>
    <row r="32" spans="1:23" x14ac:dyDescent="0.3">
      <c r="A32" s="1">
        <v>80</v>
      </c>
      <c r="B32" s="1">
        <v>-15</v>
      </c>
      <c r="C32" s="1">
        <v>258</v>
      </c>
      <c r="D32" s="1">
        <v>1185</v>
      </c>
      <c r="E32" s="1">
        <f>Table1[[#This Row],[ADC RX]]/4096*3.3*(8.2+1.5)/1.5</f>
        <v>6.1738037109374995</v>
      </c>
      <c r="F32" s="1">
        <f>Table1[[#This Row],[Vr]]^2/330*1000</f>
        <v>115.50258260965344</v>
      </c>
      <c r="H32" s="3">
        <v>80</v>
      </c>
      <c r="I32" s="4">
        <v>10</v>
      </c>
      <c r="J32" s="1">
        <v>263</v>
      </c>
      <c r="K32" s="1">
        <v>254</v>
      </c>
      <c r="L32" s="1">
        <v>258</v>
      </c>
      <c r="M32" s="1">
        <f>Table2[[#This Row],[ADC RX]]/4096*3.3*(8.2+1.5)/1.5</f>
        <v>1.3441699218750001</v>
      </c>
      <c r="N32" s="1">
        <f>Table2[[Vr ]]^2/330*1000</f>
        <v>5.4751296329498294</v>
      </c>
      <c r="Q32" s="3">
        <v>80</v>
      </c>
      <c r="R32" s="4">
        <v>10</v>
      </c>
      <c r="S32" s="1">
        <v>299</v>
      </c>
      <c r="T32" s="1">
        <v>158</v>
      </c>
      <c r="U32" s="1">
        <v>1205</v>
      </c>
      <c r="V32" s="1">
        <f>Table24[[#This Row],[ADC RX]]/4096*3.3*(8.2+1.5)/1.5</f>
        <v>6.2780029296874993</v>
      </c>
      <c r="W32" s="1">
        <f>Table24[[Vr ]]^2/330*1000</f>
        <v>119.43430540959037</v>
      </c>
    </row>
    <row r="33" spans="1:23" x14ac:dyDescent="0.3">
      <c r="A33" s="1">
        <v>90</v>
      </c>
      <c r="B33" s="1">
        <v>-15</v>
      </c>
      <c r="C33" s="1">
        <v>295</v>
      </c>
      <c r="D33" s="1">
        <v>838</v>
      </c>
      <c r="E33" s="1">
        <f>Table1[[#This Row],[ADC RX]]/4096*3.3*(8.2+1.5)/1.5</f>
        <v>4.3659472656249987</v>
      </c>
      <c r="F33" s="1">
        <f>Table1[[#This Row],[Vr]]^2/330*1000</f>
        <v>57.762107655207281</v>
      </c>
      <c r="H33" s="5">
        <v>90</v>
      </c>
      <c r="I33" s="6">
        <v>10</v>
      </c>
      <c r="J33" s="1">
        <v>260</v>
      </c>
      <c r="K33" s="1">
        <v>261</v>
      </c>
      <c r="L33" s="1">
        <v>13</v>
      </c>
      <c r="M33" s="1">
        <f>Table2[[#This Row],[ADC RX]]/4096*3.3*(8.2+1.5)/1.5</f>
        <v>6.772949218749999E-2</v>
      </c>
      <c r="N33" s="1">
        <f>Table2[[Vr ]]^2/330*1000</f>
        <v>1.3900860945383703E-2</v>
      </c>
      <c r="Q33" s="5">
        <v>90</v>
      </c>
      <c r="R33" s="6">
        <v>10</v>
      </c>
      <c r="S33" s="1">
        <v>276</v>
      </c>
      <c r="T33" s="1">
        <v>141</v>
      </c>
      <c r="U33" s="1">
        <v>1601</v>
      </c>
      <c r="V33" s="1">
        <f>Table24[[#This Row],[ADC RX]]/4096*3.3*(8.2+1.5)/1.5</f>
        <v>8.3411474609374974</v>
      </c>
      <c r="W33" s="1">
        <f>Table24[[Vr ]]^2/330*1000</f>
        <v>210.8325483791032</v>
      </c>
    </row>
    <row r="34" spans="1:23" x14ac:dyDescent="0.3">
      <c r="A34" s="1">
        <v>0</v>
      </c>
      <c r="B34" s="1">
        <v>-10</v>
      </c>
      <c r="C34" s="1">
        <v>182</v>
      </c>
      <c r="D34" s="1">
        <v>1584</v>
      </c>
      <c r="E34" s="1">
        <f>Table1[[#This Row],[ADC RX]]/4096*3.3*(8.2+1.5)/1.5</f>
        <v>8.2525781249999994</v>
      </c>
      <c r="F34" s="1">
        <f>Table1[[#This Row],[Vr]]^2/330*1000</f>
        <v>206.37892639160151</v>
      </c>
      <c r="H34" s="3">
        <v>0</v>
      </c>
      <c r="I34" s="4">
        <v>15</v>
      </c>
      <c r="J34" s="1">
        <v>148</v>
      </c>
      <c r="K34" s="1">
        <v>178</v>
      </c>
      <c r="L34" s="1">
        <v>1947</v>
      </c>
      <c r="M34" s="1">
        <f>Table2[[#This Row],[ADC RX]]/4096*3.3*(8.2+1.5)/1.5</f>
        <v>10.143793945312497</v>
      </c>
      <c r="N34" s="1">
        <f>Table2[[Vr ]]^2/330*1000</f>
        <v>311.80774425744994</v>
      </c>
      <c r="Q34" s="3">
        <v>0</v>
      </c>
      <c r="R34" s="4">
        <v>15</v>
      </c>
      <c r="S34" s="1">
        <v>290</v>
      </c>
      <c r="T34" s="1">
        <v>173</v>
      </c>
      <c r="U34" s="1">
        <v>1288</v>
      </c>
      <c r="V34" s="1">
        <f>Table24[[#This Row],[ADC RX]]/4096*3.3*(8.2+1.5)/1.5</f>
        <v>6.7104296874999987</v>
      </c>
      <c r="W34" s="1">
        <f>Table24[[Vr ]]^2/330*1000</f>
        <v>136.45414118448889</v>
      </c>
    </row>
    <row r="35" spans="1:23" x14ac:dyDescent="0.3">
      <c r="A35" s="1">
        <v>10</v>
      </c>
      <c r="B35" s="1">
        <v>-10</v>
      </c>
      <c r="C35" s="1">
        <v>174</v>
      </c>
      <c r="D35" s="1">
        <v>1621</v>
      </c>
      <c r="E35" s="1">
        <f>Table1[[#This Row],[ADC RX]]/4096*3.3*(8.2+1.5)/1.5</f>
        <v>8.4453466796874981</v>
      </c>
      <c r="F35" s="1">
        <f>Table1[[#This Row],[Vr]]^2/330*1000</f>
        <v>216.13297133366257</v>
      </c>
      <c r="H35" s="5">
        <v>10</v>
      </c>
      <c r="I35" s="6">
        <v>15</v>
      </c>
      <c r="J35" s="1">
        <v>149</v>
      </c>
      <c r="K35" s="1">
        <v>175</v>
      </c>
      <c r="L35" s="1">
        <v>1968</v>
      </c>
      <c r="M35" s="1">
        <f>Table2[[#This Row],[ADC RX]]/4096*3.3*(8.2+1.5)/1.5</f>
        <v>10.253203124999999</v>
      </c>
      <c r="N35" s="1">
        <f>Table2[[Vr ]]^2/330*1000</f>
        <v>318.57022521972652</v>
      </c>
      <c r="Q35" s="5">
        <v>10</v>
      </c>
      <c r="R35" s="6">
        <v>15</v>
      </c>
      <c r="S35" s="1">
        <v>304</v>
      </c>
      <c r="T35" s="1">
        <v>181</v>
      </c>
      <c r="U35" s="1">
        <v>1005</v>
      </c>
      <c r="V35" s="1">
        <f>Table24[[#This Row],[ADC RX]]/4096*3.3*(8.2+1.5)/1.5</f>
        <v>5.2360107421875002</v>
      </c>
      <c r="W35" s="1">
        <f>Table24[[Vr ]]^2/330*1000</f>
        <v>83.078207552433014</v>
      </c>
    </row>
    <row r="36" spans="1:23" x14ac:dyDescent="0.3">
      <c r="A36" s="1">
        <v>20</v>
      </c>
      <c r="B36" s="1">
        <v>-10</v>
      </c>
      <c r="C36" s="1">
        <v>171</v>
      </c>
      <c r="D36" s="1">
        <v>1628</v>
      </c>
      <c r="E36" s="1">
        <f>Table1[[#This Row],[ADC RX]]/4096*3.3*(8.2+1.5)/1.5</f>
        <v>8.4818164062499992</v>
      </c>
      <c r="F36" s="1">
        <f>Table1[[#This Row],[Vr]]^2/330*1000</f>
        <v>218.00366530100499</v>
      </c>
      <c r="H36" s="3">
        <v>20</v>
      </c>
      <c r="I36" s="4">
        <v>15</v>
      </c>
      <c r="J36" s="1">
        <v>159</v>
      </c>
      <c r="K36" s="1">
        <v>175</v>
      </c>
      <c r="L36" s="1">
        <v>1925</v>
      </c>
      <c r="M36" s="1">
        <f>Table2[[#This Row],[ADC RX]]/4096*3.3*(8.2+1.5)/1.5</f>
        <v>10.029174804687498</v>
      </c>
      <c r="N36" s="1">
        <f>Table2[[Vr ]]^2/330*1000</f>
        <v>304.80105231205613</v>
      </c>
      <c r="Q36" s="3">
        <v>20</v>
      </c>
      <c r="R36" s="4">
        <v>15</v>
      </c>
      <c r="S36" s="1">
        <v>318</v>
      </c>
      <c r="T36" s="1">
        <v>188</v>
      </c>
      <c r="U36" s="1">
        <v>687</v>
      </c>
      <c r="V36" s="1">
        <f>Table24[[#This Row],[ADC RX]]/4096*3.3*(8.2+1.5)/1.5</f>
        <v>3.5792431640625</v>
      </c>
      <c r="W36" s="1">
        <f>Table24[[Vr ]]^2/330*1000</f>
        <v>38.821156446933742</v>
      </c>
    </row>
    <row r="37" spans="1:23" x14ac:dyDescent="0.3">
      <c r="A37" s="1">
        <v>30</v>
      </c>
      <c r="B37" s="1">
        <v>-10</v>
      </c>
      <c r="C37" s="1">
        <v>173</v>
      </c>
      <c r="D37" s="1">
        <v>1626</v>
      </c>
      <c r="E37" s="1">
        <f>Table1[[#This Row],[ADC RX]]/4096*3.3*(8.2+1.5)/1.5</f>
        <v>8.4713964843749974</v>
      </c>
      <c r="F37" s="1">
        <f>Table1[[#This Row],[Vr]]^2/330*1000</f>
        <v>217.46835877418502</v>
      </c>
      <c r="H37" s="5">
        <v>30</v>
      </c>
      <c r="I37" s="6">
        <v>15</v>
      </c>
      <c r="J37" s="1">
        <v>172</v>
      </c>
      <c r="K37" s="1">
        <v>180</v>
      </c>
      <c r="L37" s="1">
        <v>1875</v>
      </c>
      <c r="M37" s="1">
        <f>Table2[[#This Row],[ADC RX]]/4096*3.3*(8.2+1.5)/1.5</f>
        <v>9.7686767578124982</v>
      </c>
      <c r="N37" s="1">
        <f>Table2[[Vr ]]^2/330*1000</f>
        <v>289.17286545038212</v>
      </c>
      <c r="Q37" s="5">
        <v>30</v>
      </c>
      <c r="R37" s="6">
        <v>15</v>
      </c>
      <c r="S37" s="1">
        <v>329</v>
      </c>
      <c r="T37" s="1">
        <v>191</v>
      </c>
      <c r="U37" s="1">
        <v>361</v>
      </c>
      <c r="V37" s="1">
        <f>Table24[[#This Row],[ADC RX]]/4096*3.3*(8.2+1.5)/1.5</f>
        <v>1.8807958984374997</v>
      </c>
      <c r="W37" s="1">
        <f>Table24[[Vr ]]^2/330*1000</f>
        <v>10.719373368422188</v>
      </c>
    </row>
    <row r="38" spans="1:23" x14ac:dyDescent="0.3">
      <c r="A38" s="1">
        <v>40</v>
      </c>
      <c r="B38" s="1">
        <v>-10</v>
      </c>
      <c r="C38" s="1">
        <v>176</v>
      </c>
      <c r="D38" s="1">
        <v>1613</v>
      </c>
      <c r="E38" s="1">
        <f>Table1[[#This Row],[ADC RX]]/4096*3.3*(8.2+1.5)/1.5</f>
        <v>8.4036669921874978</v>
      </c>
      <c r="F38" s="1">
        <f>Table1[[#This Row],[Vr]]^2/330*1000</f>
        <v>214.00490580479291</v>
      </c>
      <c r="H38" s="3">
        <v>40</v>
      </c>
      <c r="I38" s="4">
        <v>15</v>
      </c>
      <c r="J38" s="1">
        <v>190</v>
      </c>
      <c r="K38" s="1">
        <v>195</v>
      </c>
      <c r="L38" s="1">
        <v>1697</v>
      </c>
      <c r="M38" s="1">
        <f>Table2[[#This Row],[ADC RX]]/4096*3.3*(8.2+1.5)/1.5</f>
        <v>8.841303710937499</v>
      </c>
      <c r="N38" s="1">
        <f>Table2[[Vr ]]^2/330*1000</f>
        <v>236.87470093647633</v>
      </c>
      <c r="Q38" s="3">
        <v>40</v>
      </c>
      <c r="R38" s="4">
        <v>15</v>
      </c>
      <c r="S38" s="1">
        <v>333</v>
      </c>
      <c r="T38" s="1">
        <v>191</v>
      </c>
      <c r="U38" s="1">
        <v>7</v>
      </c>
      <c r="V38" s="1">
        <f>Table24[[#This Row],[ADC RX]]/4096*3.3*(8.2+1.5)/1.5</f>
        <v>3.6469726562499992E-2</v>
      </c>
      <c r="W38" s="1">
        <f>Table24[[Vr ]]^2/330*1000</f>
        <v>4.0304271380106598E-3</v>
      </c>
    </row>
    <row r="39" spans="1:23" x14ac:dyDescent="0.3">
      <c r="A39" s="1">
        <v>50</v>
      </c>
      <c r="B39" s="1">
        <v>-10</v>
      </c>
      <c r="C39" s="1">
        <v>189</v>
      </c>
      <c r="D39" s="1">
        <v>1565</v>
      </c>
      <c r="E39" s="1">
        <f>Table1[[#This Row],[ADC RX]]/4096*3.3*(8.2+1.5)/1.5</f>
        <v>8.1535888671874996</v>
      </c>
      <c r="F39" s="1">
        <f>Table1[[#This Row],[Vr]]^2/330*1000</f>
        <v>201.45761034886038</v>
      </c>
      <c r="H39" s="5">
        <v>50</v>
      </c>
      <c r="I39" s="6">
        <v>15</v>
      </c>
      <c r="J39" s="1">
        <v>214</v>
      </c>
      <c r="K39" s="1">
        <v>212</v>
      </c>
      <c r="L39" s="1">
        <v>1436</v>
      </c>
      <c r="M39" s="1">
        <f>Table2[[#This Row],[ADC RX]]/4096*3.3*(8.2+1.5)/1.5</f>
        <v>7.4815039062500004</v>
      </c>
      <c r="N39" s="1">
        <f>Table2[[Vr ]]^2/330*1000</f>
        <v>169.61485060373946</v>
      </c>
      <c r="Q39" s="5">
        <v>50</v>
      </c>
      <c r="R39" s="6">
        <v>15</v>
      </c>
      <c r="S39" s="1">
        <v>329</v>
      </c>
      <c r="T39" s="1">
        <v>183</v>
      </c>
      <c r="U39" s="1">
        <v>368</v>
      </c>
      <c r="V39" s="1">
        <f>Table24[[#This Row],[ADC RX]]/4096*3.3*(8.2+1.5)/1.5</f>
        <v>1.9172656249999998</v>
      </c>
      <c r="W39" s="1">
        <f>Table24[[Vr ]]^2/330*1000</f>
        <v>11.139113566080727</v>
      </c>
    </row>
    <row r="40" spans="1:23" x14ac:dyDescent="0.3">
      <c r="A40" s="1">
        <v>60</v>
      </c>
      <c r="B40" s="1">
        <v>-10</v>
      </c>
      <c r="C40" s="1">
        <v>207</v>
      </c>
      <c r="D40" s="1">
        <v>1487</v>
      </c>
      <c r="E40" s="1">
        <f>Table1[[#This Row],[ADC RX]]/4096*3.3*(8.2+1.5)/1.5</f>
        <v>7.7472119140624978</v>
      </c>
      <c r="F40" s="1">
        <f>Table1[[#This Row],[Vr]]^2/330*1000</f>
        <v>181.87664376179367</v>
      </c>
      <c r="H40" s="3">
        <v>60</v>
      </c>
      <c r="I40" s="4">
        <v>15</v>
      </c>
      <c r="J40" s="1">
        <v>235</v>
      </c>
      <c r="K40" s="1">
        <v>226</v>
      </c>
      <c r="L40" s="1">
        <v>1178</v>
      </c>
      <c r="M40" s="1">
        <f>Table2[[#This Row],[ADC RX]]/4096*3.3*(8.2+1.5)/1.5</f>
        <v>6.1373339843749983</v>
      </c>
      <c r="N40" s="1">
        <f>Table2[[Vr ]]^2/330*1000</f>
        <v>114.1420255629221</v>
      </c>
      <c r="Q40" s="3">
        <v>60</v>
      </c>
      <c r="R40" s="4">
        <v>15</v>
      </c>
      <c r="S40" s="1">
        <v>317</v>
      </c>
      <c r="T40" s="1">
        <v>170</v>
      </c>
      <c r="U40" s="1">
        <v>806</v>
      </c>
      <c r="V40" s="1">
        <f>Table24[[#This Row],[ADC RX]]/4096*3.3*(8.2+1.5)/1.5</f>
        <v>4.1992285156249993</v>
      </c>
      <c r="W40" s="1">
        <f>Table24[[Vr ]]^2/330*1000</f>
        <v>53.434909474054955</v>
      </c>
    </row>
    <row r="41" spans="1:23" x14ac:dyDescent="0.3">
      <c r="A41" s="1">
        <v>70</v>
      </c>
      <c r="B41" s="1">
        <v>-10</v>
      </c>
      <c r="C41" s="1">
        <v>236</v>
      </c>
      <c r="D41" s="1">
        <v>1331</v>
      </c>
      <c r="E41" s="1">
        <f>Table1[[#This Row],[ADC RX]]/4096*3.3*(8.2+1.5)/1.5</f>
        <v>6.9344580078124993</v>
      </c>
      <c r="F41" s="1">
        <f>Table1[[#This Row],[Vr]]^2/330*1000</f>
        <v>145.71729655186334</v>
      </c>
      <c r="H41" s="5">
        <v>70</v>
      </c>
      <c r="I41" s="6">
        <v>15</v>
      </c>
      <c r="J41" s="1">
        <v>255</v>
      </c>
      <c r="K41" s="1">
        <v>244</v>
      </c>
      <c r="L41" s="1">
        <v>745</v>
      </c>
      <c r="M41" s="1">
        <f>Table2[[#This Row],[ADC RX]]/4096*3.3*(8.2+1.5)/1.5</f>
        <v>3.8814208984374994</v>
      </c>
      <c r="N41" s="1">
        <f>Table2[[Vr ]]^2/330*1000</f>
        <v>45.652812699476868</v>
      </c>
      <c r="Q41" s="5">
        <v>70</v>
      </c>
      <c r="R41" s="6">
        <v>15</v>
      </c>
      <c r="S41" s="1">
        <v>298</v>
      </c>
      <c r="T41" s="1">
        <v>154</v>
      </c>
      <c r="U41" s="1">
        <v>1272</v>
      </c>
      <c r="V41" s="1">
        <f>Table24[[#This Row],[ADC RX]]/4096*3.3*(8.2+1.5)/1.5</f>
        <v>6.627070312499999</v>
      </c>
      <c r="W41" s="1">
        <f>Table24[[Vr ]]^2/330*1000</f>
        <v>133.08503311157222</v>
      </c>
    </row>
    <row r="42" spans="1:23" x14ac:dyDescent="0.3">
      <c r="A42" s="1">
        <v>80</v>
      </c>
      <c r="B42" s="1">
        <v>-10</v>
      </c>
      <c r="C42" s="1">
        <v>272</v>
      </c>
      <c r="D42" s="1">
        <v>1079</v>
      </c>
      <c r="E42" s="1">
        <f>Table1[[#This Row],[ADC RX]]/4096*3.3*(8.2+1.5)/1.5</f>
        <v>5.6215478515624993</v>
      </c>
      <c r="F42" s="1">
        <f>Table1[[#This Row],[Vr]]^2/330*1000</f>
        <v>95.763031052748346</v>
      </c>
      <c r="H42" s="3">
        <v>80</v>
      </c>
      <c r="I42" s="4">
        <v>15</v>
      </c>
      <c r="J42" s="1">
        <v>264</v>
      </c>
      <c r="K42" s="1">
        <v>251</v>
      </c>
      <c r="L42" s="1">
        <v>296</v>
      </c>
      <c r="M42" s="1">
        <f>Table2[[#This Row],[ADC RX]]/4096*3.3*(8.2+1.5)/1.5</f>
        <v>1.5421484374999999</v>
      </c>
      <c r="N42" s="1">
        <f>Table2[[Vr ]]^2/330*1000</f>
        <v>7.2067327372233061</v>
      </c>
      <c r="Q42" s="3">
        <v>80</v>
      </c>
      <c r="R42" s="4">
        <v>15</v>
      </c>
      <c r="S42" s="1">
        <v>278</v>
      </c>
      <c r="T42" s="1">
        <v>141</v>
      </c>
      <c r="U42" s="1">
        <v>1541</v>
      </c>
      <c r="V42" s="1">
        <f>Table24[[#This Row],[ADC RX]]/4096*3.3*(8.2+1.5)/1.5</f>
        <v>8.0285498046874988</v>
      </c>
      <c r="W42" s="1">
        <f>Table24[[Vr ]]^2/330*1000</f>
        <v>195.3260968677202</v>
      </c>
    </row>
    <row r="43" spans="1:23" x14ac:dyDescent="0.3">
      <c r="A43" s="1">
        <v>90</v>
      </c>
      <c r="B43" s="1">
        <v>-10</v>
      </c>
      <c r="C43" s="1">
        <v>305</v>
      </c>
      <c r="D43" s="1">
        <v>736</v>
      </c>
      <c r="E43" s="1">
        <f>Table1[[#This Row],[ADC RX]]/4096*3.3*(8.2+1.5)/1.5</f>
        <v>3.8345312499999995</v>
      </c>
      <c r="F43" s="1">
        <f>Table1[[#This Row],[Vr]]^2/330*1000</f>
        <v>44.556454264322909</v>
      </c>
      <c r="H43" s="5">
        <v>90</v>
      </c>
      <c r="I43" s="6">
        <v>15</v>
      </c>
      <c r="J43" s="1">
        <v>260</v>
      </c>
      <c r="K43" s="1">
        <v>260</v>
      </c>
      <c r="L43" s="1">
        <v>16</v>
      </c>
      <c r="M43" s="1">
        <f>Table2[[#This Row],[ADC RX]]/4096*3.3*(8.2+1.5)/1.5</f>
        <v>8.3359374999999999E-2</v>
      </c>
      <c r="N43" s="1">
        <f>Table2[[Vr ]]^2/330*1000</f>
        <v>2.1056925455729167E-2</v>
      </c>
      <c r="Q43" s="5">
        <v>90</v>
      </c>
      <c r="R43" s="6">
        <v>15</v>
      </c>
      <c r="S43" s="1">
        <v>262</v>
      </c>
      <c r="T43" s="1">
        <v>131</v>
      </c>
      <c r="U43" s="1">
        <v>1740</v>
      </c>
      <c r="V43" s="1">
        <f>Table24[[#This Row],[ADC RX]]/4096*3.3*(8.2+1.5)/1.5</f>
        <v>9.0653320312499996</v>
      </c>
      <c r="W43" s="1">
        <f>Table24[[Vr ]]^2/330*1000</f>
        <v>249.03104496002194</v>
      </c>
    </row>
    <row r="44" spans="1:23" x14ac:dyDescent="0.3">
      <c r="A44" s="1">
        <v>0</v>
      </c>
      <c r="B44" s="1">
        <v>-5</v>
      </c>
      <c r="C44" s="1">
        <v>160</v>
      </c>
      <c r="D44" s="1">
        <v>1665</v>
      </c>
      <c r="E44" s="1">
        <f>Table1[[#This Row],[ADC RX]]/4096*3.3*(8.2+1.5)/1.5</f>
        <v>8.6745849609374996</v>
      </c>
      <c r="F44" s="1">
        <f>Table1[[#This Row],[Vr]]^2/330*1000</f>
        <v>228.02552801370618</v>
      </c>
      <c r="H44" s="3">
        <v>0</v>
      </c>
      <c r="I44" s="4">
        <v>20</v>
      </c>
      <c r="J44" s="1">
        <v>154</v>
      </c>
      <c r="K44" s="1">
        <v>174</v>
      </c>
      <c r="L44" s="1">
        <v>1943</v>
      </c>
      <c r="M44" s="1">
        <f>Table2[[#This Row],[ADC RX]]/4096*3.3*(8.2+1.5)/1.5</f>
        <v>10.122954101562499</v>
      </c>
      <c r="N44" s="1">
        <f>Table2[[Vr ]]^2/330*1000</f>
        <v>310.52787800709399</v>
      </c>
      <c r="Q44" s="3">
        <v>0</v>
      </c>
      <c r="R44" s="4">
        <v>20</v>
      </c>
      <c r="S44" s="1">
        <v>312</v>
      </c>
      <c r="T44" s="1">
        <v>183</v>
      </c>
      <c r="U44" s="1">
        <v>873</v>
      </c>
      <c r="V44" s="1">
        <f>Table24[[#This Row],[ADC RX]]/4096*3.3*(8.2+1.5)/1.5</f>
        <v>4.548295898437499</v>
      </c>
      <c r="W44" s="1">
        <f>Table24[[Vr ]]^2/330*1000</f>
        <v>62.687865393161751</v>
      </c>
    </row>
    <row r="45" spans="1:23" x14ac:dyDescent="0.3">
      <c r="A45" s="1">
        <v>10</v>
      </c>
      <c r="B45" s="1">
        <v>-5</v>
      </c>
      <c r="C45" s="1">
        <v>157</v>
      </c>
      <c r="D45" s="1">
        <v>1675</v>
      </c>
      <c r="E45" s="1">
        <f>Table1[[#This Row],[ADC RX]]/4096*3.3*(8.2+1.5)/1.5</f>
        <v>8.7266845703124982</v>
      </c>
      <c r="F45" s="1">
        <f>Table1[[#This Row],[Vr]]^2/330*1000</f>
        <v>230.77279875675831</v>
      </c>
      <c r="H45" s="5">
        <v>10</v>
      </c>
      <c r="I45" s="6">
        <v>20</v>
      </c>
      <c r="J45" s="1">
        <v>160</v>
      </c>
      <c r="K45" s="1">
        <v>172</v>
      </c>
      <c r="L45" s="1">
        <v>1947</v>
      </c>
      <c r="M45" s="1">
        <f>Table2[[#This Row],[ADC RX]]/4096*3.3*(8.2+1.5)/1.5</f>
        <v>10.143793945312497</v>
      </c>
      <c r="N45" s="1">
        <f>Table2[[Vr ]]^2/330*1000</f>
        <v>311.80774425744994</v>
      </c>
      <c r="Q45" s="5">
        <v>10</v>
      </c>
      <c r="R45" s="6">
        <v>20</v>
      </c>
      <c r="S45" s="1">
        <v>325</v>
      </c>
      <c r="T45" s="1">
        <v>189</v>
      </c>
      <c r="U45" s="1">
        <v>616</v>
      </c>
      <c r="V45" s="1">
        <f>Table24[[#This Row],[ADC RX]]/4096*3.3*(8.2+1.5)/1.5</f>
        <v>3.2093359375000001</v>
      </c>
      <c r="W45" s="1">
        <f>Table24[[Vr ]]^2/330*1000</f>
        <v>31.211627756754559</v>
      </c>
    </row>
    <row r="46" spans="1:23" x14ac:dyDescent="0.3">
      <c r="A46" s="1">
        <v>20</v>
      </c>
      <c r="B46" s="1">
        <v>-5</v>
      </c>
      <c r="C46" s="1">
        <v>158</v>
      </c>
      <c r="D46" s="1">
        <v>1674</v>
      </c>
      <c r="E46" s="1">
        <f>Table1[[#This Row],[ADC RX]]/4096*3.3*(8.2+1.5)/1.5</f>
        <v>8.7214746093749991</v>
      </c>
      <c r="F46" s="1">
        <f>Table1[[#This Row],[Vr]]^2/330*1000</f>
        <v>230.49733139991756</v>
      </c>
      <c r="H46" s="3">
        <v>20</v>
      </c>
      <c r="I46" s="4">
        <v>20</v>
      </c>
      <c r="J46" s="1">
        <v>170</v>
      </c>
      <c r="K46" s="1">
        <v>174</v>
      </c>
      <c r="L46" s="1">
        <v>1886</v>
      </c>
      <c r="M46" s="1">
        <f>Table2[[#This Row],[ADC RX]]/4096*3.3*(8.2+1.5)/1.5</f>
        <v>9.8259863281249977</v>
      </c>
      <c r="N46" s="1">
        <f>Table2[[Vr ]]^2/330*1000</f>
        <v>292.57577975908902</v>
      </c>
      <c r="Q46" s="3">
        <v>20</v>
      </c>
      <c r="R46" s="4">
        <v>20</v>
      </c>
      <c r="S46" s="1">
        <v>331</v>
      </c>
      <c r="T46" s="1">
        <v>191</v>
      </c>
      <c r="U46" s="1">
        <v>183</v>
      </c>
      <c r="V46" s="1">
        <f>Table24[[#This Row],[ADC RX]]/4096*3.3*(8.2+1.5)/1.5</f>
        <v>0.95342285156249984</v>
      </c>
      <c r="W46" s="1">
        <f>Table24[[Vr ]]^2/330*1000</f>
        <v>2.7545913147926324</v>
      </c>
    </row>
    <row r="47" spans="1:23" x14ac:dyDescent="0.3">
      <c r="A47" s="1">
        <v>30</v>
      </c>
      <c r="B47" s="1">
        <v>-5</v>
      </c>
      <c r="C47" s="1">
        <v>161</v>
      </c>
      <c r="D47" s="1">
        <v>1660</v>
      </c>
      <c r="E47" s="1">
        <f>Table1[[#This Row],[ADC RX]]/4096*3.3*(8.2+1.5)/1.5</f>
        <v>8.6485351562500004</v>
      </c>
      <c r="F47" s="1">
        <f>Table1[[#This Row],[Vr]]^2/330*1000</f>
        <v>226.65806166330975</v>
      </c>
      <c r="H47" s="5">
        <v>30</v>
      </c>
      <c r="I47" s="6">
        <v>20</v>
      </c>
      <c r="J47" s="1">
        <v>185</v>
      </c>
      <c r="K47" s="1">
        <v>187</v>
      </c>
      <c r="L47" s="1">
        <v>1772</v>
      </c>
      <c r="M47" s="1">
        <f>Table2[[#This Row],[ADC RX]]/4096*3.3*(8.2+1.5)/1.5</f>
        <v>9.232050781249999</v>
      </c>
      <c r="N47" s="1">
        <f>Table2[[Vr ]]^2/330*1000</f>
        <v>258.27503523508699</v>
      </c>
      <c r="Q47" s="5">
        <v>30</v>
      </c>
      <c r="R47" s="6">
        <v>20</v>
      </c>
      <c r="S47" s="1">
        <v>333</v>
      </c>
      <c r="T47" s="1">
        <v>191</v>
      </c>
      <c r="U47" s="1">
        <v>12</v>
      </c>
      <c r="V47" s="1">
        <f>Table24[[#This Row],[ADC RX]]/4096*3.3*(8.2+1.5)/1.5</f>
        <v>6.2519531249999982E-2</v>
      </c>
      <c r="W47" s="1">
        <f>Table24[[Vr ]]^2/330*1000</f>
        <v>1.1844520568847649E-2</v>
      </c>
    </row>
    <row r="48" spans="1:23" x14ac:dyDescent="0.3">
      <c r="A48" s="1">
        <v>40</v>
      </c>
      <c r="B48" s="1">
        <v>-5</v>
      </c>
      <c r="C48" s="1">
        <v>173</v>
      </c>
      <c r="D48" s="1">
        <v>1628</v>
      </c>
      <c r="E48" s="1">
        <f>Table1[[#This Row],[ADC RX]]/4096*3.3*(8.2+1.5)/1.5</f>
        <v>8.4818164062499992</v>
      </c>
      <c r="F48" s="1">
        <f>Table1[[#This Row],[Vr]]^2/330*1000</f>
        <v>218.00366530100499</v>
      </c>
      <c r="H48" s="3">
        <v>40</v>
      </c>
      <c r="I48" s="4">
        <v>20</v>
      </c>
      <c r="J48" s="1">
        <v>204</v>
      </c>
      <c r="K48" s="1">
        <v>198</v>
      </c>
      <c r="L48" s="1">
        <v>1586</v>
      </c>
      <c r="M48" s="1">
        <f>Table2[[#This Row],[ADC RX]]/4096*3.3*(8.2+1.5)/1.5</f>
        <v>8.2629980468749977</v>
      </c>
      <c r="N48" s="1">
        <f>Table2[[Vr ]]^2/330*1000</f>
        <v>206.90041431109103</v>
      </c>
      <c r="Q48" s="3">
        <v>40</v>
      </c>
      <c r="R48" s="4">
        <v>20</v>
      </c>
      <c r="S48" s="1">
        <v>329</v>
      </c>
      <c r="T48" s="1">
        <v>181</v>
      </c>
      <c r="U48" s="1">
        <v>336</v>
      </c>
      <c r="V48" s="1">
        <f>Table24[[#This Row],[ADC RX]]/4096*3.3*(8.2+1.5)/1.5</f>
        <v>1.7505468749999997</v>
      </c>
      <c r="W48" s="1">
        <f>Table24[[Vr ]]^2/330*1000</f>
        <v>9.2861041259765607</v>
      </c>
    </row>
    <row r="49" spans="1:23" x14ac:dyDescent="0.3">
      <c r="A49" s="1">
        <v>50</v>
      </c>
      <c r="B49" s="1">
        <v>-5</v>
      </c>
      <c r="C49" s="1">
        <v>192</v>
      </c>
      <c r="D49" s="1">
        <v>1539</v>
      </c>
      <c r="E49" s="1">
        <f>Table1[[#This Row],[ADC RX]]/4096*3.3*(8.2+1.5)/1.5</f>
        <v>8.0181298828124987</v>
      </c>
      <c r="F49" s="1">
        <f>Table1[[#This Row],[Vr]]^2/330*1000</f>
        <v>194.81941459894176</v>
      </c>
      <c r="H49" s="5">
        <v>50</v>
      </c>
      <c r="I49" s="6">
        <v>20</v>
      </c>
      <c r="J49" s="1">
        <v>228</v>
      </c>
      <c r="K49" s="1">
        <v>217</v>
      </c>
      <c r="L49" s="1">
        <v>1295</v>
      </c>
      <c r="M49" s="1">
        <f>Table2[[#This Row],[ADC RX]]/4096*3.3*(8.2+1.5)/1.5</f>
        <v>6.7468994140624998</v>
      </c>
      <c r="N49" s="1">
        <f>Table2[[Vr ]]^2/330*1000</f>
        <v>137.94136879841486</v>
      </c>
      <c r="Q49" s="5">
        <v>50</v>
      </c>
      <c r="R49" s="6">
        <v>20</v>
      </c>
      <c r="S49" s="1">
        <v>316</v>
      </c>
      <c r="T49" s="1">
        <v>167</v>
      </c>
      <c r="U49" s="1">
        <v>830</v>
      </c>
      <c r="V49" s="1">
        <f>Table24[[#This Row],[ADC RX]]/4096*3.3*(8.2+1.5)/1.5</f>
        <v>4.3242675781250002</v>
      </c>
      <c r="W49" s="1">
        <f>Table24[[Vr ]]^2/330*1000</f>
        <v>56.664515415827438</v>
      </c>
    </row>
    <row r="50" spans="1:23" x14ac:dyDescent="0.3">
      <c r="A50" s="1">
        <v>60</v>
      </c>
      <c r="B50" s="1">
        <v>-5</v>
      </c>
      <c r="C50" s="1">
        <v>222</v>
      </c>
      <c r="D50" s="1">
        <v>1400</v>
      </c>
      <c r="E50" s="1">
        <f>Table1[[#This Row],[ADC RX]]/4096*3.3*(8.2+1.5)/1.5</f>
        <v>7.2939453125</v>
      </c>
      <c r="F50" s="1">
        <f>Table1[[#This Row],[Vr]]^2/330*1000</f>
        <v>161.21708552042642</v>
      </c>
      <c r="H50" s="3">
        <v>60</v>
      </c>
      <c r="I50" s="4">
        <v>20</v>
      </c>
      <c r="J50" s="1">
        <v>245</v>
      </c>
      <c r="K50" s="1">
        <v>230</v>
      </c>
      <c r="L50" s="1">
        <v>1010</v>
      </c>
      <c r="M50" s="1">
        <f>Table2[[#This Row],[ADC RX]]/4096*3.3*(8.2+1.5)/1.5</f>
        <v>5.2620605468749995</v>
      </c>
      <c r="N50" s="1">
        <f>Table2[[Vr ]]^2/330*1000</f>
        <v>83.906912724177019</v>
      </c>
      <c r="Q50" s="3">
        <v>60</v>
      </c>
      <c r="R50" s="4">
        <v>20</v>
      </c>
      <c r="S50" s="1">
        <v>297</v>
      </c>
      <c r="T50" s="1">
        <v>153</v>
      </c>
      <c r="U50" s="1">
        <v>1218</v>
      </c>
      <c r="V50" s="1">
        <f>Table24[[#This Row],[ADC RX]]/4096*3.3*(8.2+1.5)/1.5</f>
        <v>6.3457324218749989</v>
      </c>
      <c r="W50" s="1">
        <f>Table24[[Vr ]]^2/330*1000</f>
        <v>122.02521203041074</v>
      </c>
    </row>
    <row r="51" spans="1:23" x14ac:dyDescent="0.3">
      <c r="A51" s="1">
        <v>70</v>
      </c>
      <c r="B51" s="1">
        <v>-5</v>
      </c>
      <c r="C51" s="1">
        <v>256</v>
      </c>
      <c r="D51" s="1">
        <v>1207</v>
      </c>
      <c r="E51" s="1">
        <f>Table1[[#This Row],[ADC RX]]/4096*3.3*(8.2+1.5)/1.5</f>
        <v>6.2884228515625002</v>
      </c>
      <c r="F51" s="1">
        <f>Table1[[#This Row],[Vr]]^2/330*1000</f>
        <v>119.83109684864681</v>
      </c>
      <c r="H51" s="5">
        <v>70</v>
      </c>
      <c r="I51" s="6">
        <v>20</v>
      </c>
      <c r="J51" s="1">
        <v>259</v>
      </c>
      <c r="K51" s="1">
        <v>241</v>
      </c>
      <c r="L51" s="1">
        <v>661</v>
      </c>
      <c r="M51" s="1">
        <f>Table2[[#This Row],[ADC RX]]/4096*3.3*(8.2+1.5)/1.5</f>
        <v>3.4437841796874995</v>
      </c>
      <c r="N51" s="1">
        <f>Table2[[Vr ]]^2/330*1000</f>
        <v>35.938331746260317</v>
      </c>
      <c r="Q51" s="5">
        <v>70</v>
      </c>
      <c r="R51" s="6">
        <v>20</v>
      </c>
      <c r="S51" s="1">
        <v>273</v>
      </c>
      <c r="T51" s="1">
        <v>133</v>
      </c>
      <c r="U51" s="1">
        <v>1625</v>
      </c>
      <c r="V51" s="1">
        <f>Table24[[#This Row],[ADC RX]]/4096*3.3*(8.2+1.5)/1.5</f>
        <v>8.4661865234374982</v>
      </c>
      <c r="W51" s="1">
        <f>Table24[[Vr ]]^2/330*1000</f>
        <v>217.20095227162034</v>
      </c>
    </row>
    <row r="52" spans="1:23" x14ac:dyDescent="0.3">
      <c r="A52" s="1">
        <v>80</v>
      </c>
      <c r="B52" s="1">
        <v>-5</v>
      </c>
      <c r="C52" s="1">
        <v>301</v>
      </c>
      <c r="D52" s="1">
        <v>784</v>
      </c>
      <c r="E52" s="1">
        <f>Table1[[#This Row],[ADC RX]]/4096*3.3*(8.2+1.5)/1.5</f>
        <v>4.0846093749999994</v>
      </c>
      <c r="F52" s="1">
        <f>Table1[[#This Row],[Vr]]^2/330*1000</f>
        <v>50.557678019205717</v>
      </c>
      <c r="H52" s="3">
        <v>80</v>
      </c>
      <c r="I52" s="4">
        <v>20</v>
      </c>
      <c r="J52" s="1">
        <v>266</v>
      </c>
      <c r="K52" s="1">
        <v>253</v>
      </c>
      <c r="L52" s="1">
        <v>195</v>
      </c>
      <c r="M52" s="1">
        <f>Table2[[#This Row],[ADC RX]]/4096*3.3*(8.2+1.5)/1.5</f>
        <v>1.0159423828125</v>
      </c>
      <c r="N52" s="1">
        <f>Table2[[Vr ]]^2/330*1000</f>
        <v>3.1276937127113342</v>
      </c>
      <c r="Q52" s="3">
        <v>80</v>
      </c>
      <c r="R52" s="4">
        <v>20</v>
      </c>
      <c r="S52" s="1">
        <v>256</v>
      </c>
      <c r="T52" s="1">
        <v>121</v>
      </c>
      <c r="U52" s="1">
        <v>1804</v>
      </c>
      <c r="V52" s="1">
        <f>Table24[[#This Row],[ADC RX]]/4096*3.3*(8.2+1.5)/1.5</f>
        <v>9.3987695312499984</v>
      </c>
      <c r="W52" s="1">
        <f>Table24[[Vr ]]^2/330*1000</f>
        <v>267.68748091379791</v>
      </c>
    </row>
    <row r="53" spans="1:23" x14ac:dyDescent="0.3">
      <c r="A53" s="1">
        <v>90</v>
      </c>
      <c r="B53" s="1">
        <v>-5</v>
      </c>
      <c r="C53" s="1">
        <v>323</v>
      </c>
      <c r="D53" s="1">
        <v>430</v>
      </c>
      <c r="E53" s="1">
        <f>Table1[[#This Row],[ADC RX]]/4096*3.3*(8.2+1.5)/1.5</f>
        <v>2.2402832031249997</v>
      </c>
      <c r="F53" s="1">
        <f>Table1[[#This Row],[Vr]]^2/330*1000</f>
        <v>15.208693424860634</v>
      </c>
      <c r="H53" s="5">
        <v>90</v>
      </c>
      <c r="I53" s="6">
        <v>20</v>
      </c>
      <c r="J53" s="1">
        <v>264</v>
      </c>
      <c r="K53" s="1">
        <v>257</v>
      </c>
      <c r="L53" s="1">
        <v>12</v>
      </c>
      <c r="M53" s="1">
        <f>Table2[[#This Row],[ADC RX]]/4096*3.3*(8.2+1.5)/1.5</f>
        <v>6.2519531249999982E-2</v>
      </c>
      <c r="N53" s="1">
        <f>Table2[[Vr ]]^2/330*1000</f>
        <v>1.1844520568847649E-2</v>
      </c>
      <c r="Q53" s="5">
        <v>90</v>
      </c>
      <c r="R53" s="6">
        <v>20</v>
      </c>
      <c r="S53" s="1">
        <v>240</v>
      </c>
      <c r="T53" s="1">
        <v>112</v>
      </c>
      <c r="U53" s="1">
        <v>1964</v>
      </c>
      <c r="V53" s="1">
        <f>Table24[[#This Row],[ADC RX]]/4096*3.3*(8.2+1.5)/1.5</f>
        <v>10.232363281249999</v>
      </c>
      <c r="W53" s="1">
        <f>Table24[[Vr ]]^2/330*1000</f>
        <v>317.27654036204012</v>
      </c>
    </row>
    <row r="54" spans="1:23" x14ac:dyDescent="0.3">
      <c r="A54" s="1">
        <v>0</v>
      </c>
      <c r="B54" s="1">
        <v>0</v>
      </c>
      <c r="C54" s="1">
        <v>151</v>
      </c>
      <c r="D54" s="1">
        <v>1691</v>
      </c>
      <c r="E54" s="1">
        <f>Table1[[#This Row],[ADC RX]]/4096*3.3*(8.2+1.5)/1.5</f>
        <v>8.8100439453124988</v>
      </c>
      <c r="F54" s="1">
        <f>Table1[[#This Row],[Vr]]^2/330*1000</f>
        <v>235.20264944950733</v>
      </c>
      <c r="H54" s="3">
        <v>0</v>
      </c>
      <c r="I54" s="4">
        <v>25</v>
      </c>
      <c r="J54" s="1">
        <v>161</v>
      </c>
      <c r="K54" s="1">
        <v>167</v>
      </c>
      <c r="L54" s="1">
        <v>1951</v>
      </c>
      <c r="M54" s="1">
        <f>Table2[[#This Row],[ADC RX]]/4096*3.3*(8.2+1.5)/1.5</f>
        <v>10.164633789062497</v>
      </c>
      <c r="N54" s="1">
        <f>Table2[[Vr ]]^2/330*1000</f>
        <v>313.09024262348794</v>
      </c>
      <c r="Q54" s="3">
        <v>0</v>
      </c>
      <c r="R54" s="4">
        <v>25</v>
      </c>
      <c r="S54" s="1">
        <v>328</v>
      </c>
      <c r="T54" s="1">
        <v>190</v>
      </c>
      <c r="U54" s="1">
        <v>107</v>
      </c>
      <c r="V54" s="1">
        <f>Table24[[#This Row],[ADC RX]]/4096*3.3*(8.2+1.5)/1.5</f>
        <v>0.55746582031249992</v>
      </c>
      <c r="W54" s="1">
        <f>Table24[[Vr ]]^2/330*1000</f>
        <v>0.94172163883844984</v>
      </c>
    </row>
    <row r="55" spans="1:23" x14ac:dyDescent="0.3">
      <c r="A55" s="1">
        <v>10</v>
      </c>
      <c r="B55" s="1">
        <v>0</v>
      </c>
      <c r="C55" s="1">
        <v>152</v>
      </c>
      <c r="D55" s="1">
        <v>1690</v>
      </c>
      <c r="E55" s="1">
        <f>Table1[[#This Row],[ADC RX]]/4096*3.3*(8.2+1.5)/1.5</f>
        <v>8.8048339843749996</v>
      </c>
      <c r="F55" s="1">
        <f>Table1[[#This Row],[Vr]]^2/330*1000</f>
        <v>234.92454997698465</v>
      </c>
      <c r="H55" s="5">
        <v>10</v>
      </c>
      <c r="I55" s="6">
        <v>25</v>
      </c>
      <c r="J55" s="1">
        <v>163</v>
      </c>
      <c r="K55" s="1">
        <v>168</v>
      </c>
      <c r="L55" s="1">
        <v>1957</v>
      </c>
      <c r="M55" s="1">
        <f>Table2[[#This Row],[ADC RX]]/4096*3.3*(8.2+1.5)/1.5</f>
        <v>10.195893554687499</v>
      </c>
      <c r="N55">
        <f>Table2[[Vr ]]^2/330*1000</f>
        <v>315.01892538944878</v>
      </c>
      <c r="Q55" s="5">
        <v>10</v>
      </c>
      <c r="R55" s="6">
        <v>25</v>
      </c>
      <c r="S55" s="1">
        <v>329</v>
      </c>
      <c r="T55" s="1">
        <v>189</v>
      </c>
      <c r="U55" s="1">
        <v>16</v>
      </c>
      <c r="V55" s="1">
        <f>Table24[[#This Row],[ADC RX]]/4096*3.3*(8.2+1.5)/1.5</f>
        <v>8.3359374999999999E-2</v>
      </c>
      <c r="W55" s="1">
        <f>Table24[[Vr ]]^2/330*1000</f>
        <v>2.1056925455729167E-2</v>
      </c>
    </row>
    <row r="56" spans="1:23" x14ac:dyDescent="0.3">
      <c r="A56" s="1">
        <v>20</v>
      </c>
      <c r="B56" s="1">
        <v>0</v>
      </c>
      <c r="C56" s="1">
        <v>161</v>
      </c>
      <c r="D56" s="1">
        <v>1670</v>
      </c>
      <c r="E56" s="1">
        <f>Table1[[#This Row],[ADC RX]]/4096*3.3*(8.2+1.5)/1.5</f>
        <v>8.7006347656249989</v>
      </c>
      <c r="F56" s="1">
        <f>Table1[[#This Row],[Vr]]^2/330*1000</f>
        <v>229.39710704485569</v>
      </c>
      <c r="H56" s="3">
        <v>20</v>
      </c>
      <c r="I56" s="4">
        <v>25</v>
      </c>
      <c r="J56" s="1">
        <v>179</v>
      </c>
      <c r="K56" s="1">
        <v>175</v>
      </c>
      <c r="L56" s="1">
        <v>1873</v>
      </c>
      <c r="M56" s="1">
        <f>Table2[[#This Row],[ADC RX]]/4096*3.3*(8.2+1.5)/1.5</f>
        <v>9.7582568359374982</v>
      </c>
      <c r="N56">
        <f>Table2[[Vr ]]^2/330*1000</f>
        <v>288.55629235188155</v>
      </c>
      <c r="Q56" s="3">
        <v>20</v>
      </c>
      <c r="R56" s="4">
        <v>25</v>
      </c>
      <c r="S56" s="1">
        <v>327</v>
      </c>
      <c r="T56" s="1">
        <v>183</v>
      </c>
      <c r="U56" s="1">
        <v>324</v>
      </c>
      <c r="V56" s="1">
        <f>Table24[[#This Row],[ADC RX]]/4096*3.3*(8.2+1.5)/1.5</f>
        <v>1.68802734375</v>
      </c>
      <c r="W56" s="1">
        <f>Table24[[Vr ]]^2/330*1000</f>
        <v>8.634655494689941</v>
      </c>
    </row>
    <row r="57" spans="1:23" x14ac:dyDescent="0.3">
      <c r="A57" s="1">
        <v>30</v>
      </c>
      <c r="B57" s="1">
        <v>0</v>
      </c>
      <c r="C57" s="1">
        <v>172</v>
      </c>
      <c r="D57" s="1">
        <v>1625</v>
      </c>
      <c r="E57" s="1">
        <f>Table1[[#This Row],[ADC RX]]/4096*3.3*(8.2+1.5)/1.5</f>
        <v>8.4661865234374982</v>
      </c>
      <c r="F57" s="1">
        <f>Table1[[#This Row],[Vr]]^2/330*1000</f>
        <v>217.20095227162034</v>
      </c>
      <c r="H57" s="5">
        <v>30</v>
      </c>
      <c r="I57" s="6">
        <v>25</v>
      </c>
      <c r="J57" s="1">
        <v>186</v>
      </c>
      <c r="K57" s="1">
        <v>177</v>
      </c>
      <c r="L57" s="1">
        <v>1811</v>
      </c>
      <c r="M57" s="1">
        <f>Table2[[#This Row],[ADC RX]]/4096*3.3*(8.2+1.5)/1.5</f>
        <v>9.4352392578124977</v>
      </c>
      <c r="N57">
        <f>Table2[[Vr ]]^2/330*1000</f>
        <v>269.76890864292767</v>
      </c>
      <c r="Q57" s="5">
        <v>30</v>
      </c>
      <c r="R57" s="6">
        <v>25</v>
      </c>
      <c r="S57" s="1">
        <v>321</v>
      </c>
      <c r="T57" s="1">
        <v>171</v>
      </c>
      <c r="U57" s="1">
        <v>691</v>
      </c>
      <c r="V57" s="1">
        <f>Table24[[#This Row],[ADC RX]]/4096*3.3*(8.2+1.5)/1.5</f>
        <v>3.6000830078124992</v>
      </c>
      <c r="W57" s="1">
        <f>Table24[[Vr ]]^2/330*1000</f>
        <v>39.274538373152396</v>
      </c>
    </row>
    <row r="58" spans="1:23" x14ac:dyDescent="0.3">
      <c r="A58" s="1">
        <v>40</v>
      </c>
      <c r="B58" s="1">
        <v>0</v>
      </c>
      <c r="C58" s="1">
        <v>188</v>
      </c>
      <c r="D58" s="1">
        <v>1567</v>
      </c>
      <c r="E58" s="1">
        <f>Table1[[#This Row],[ADC RX]]/4096*3.3*(8.2+1.5)/1.5</f>
        <v>8.1640087890624979</v>
      </c>
      <c r="F58" s="1">
        <f>Table1[[#This Row],[Vr]]^2/330*1000</f>
        <v>201.9728469936052</v>
      </c>
      <c r="H58" s="3">
        <v>40</v>
      </c>
      <c r="I58" s="4">
        <v>25</v>
      </c>
      <c r="J58" s="1">
        <v>209</v>
      </c>
      <c r="K58" s="1">
        <v>191</v>
      </c>
      <c r="L58" s="1">
        <v>1575</v>
      </c>
      <c r="M58" s="1">
        <f>Table2[[#This Row],[ADC RX]]/4096*3.3*(8.2+1.5)/1.5</f>
        <v>8.2056884765624982</v>
      </c>
      <c r="N58">
        <f>Table2[[Vr ]]^2/330*1000</f>
        <v>204.04037386178962</v>
      </c>
      <c r="Q58" s="3">
        <v>40</v>
      </c>
      <c r="R58" s="4">
        <v>25</v>
      </c>
      <c r="S58" s="1">
        <v>307</v>
      </c>
      <c r="T58" s="1">
        <v>160</v>
      </c>
      <c r="U58" s="1">
        <v>1075</v>
      </c>
      <c r="V58" s="1">
        <f>Table24[[#This Row],[ADC RX]]/4096*3.3*(8.2+1.5)/1.5</f>
        <v>5.6007080078125</v>
      </c>
      <c r="W58" s="1">
        <f>Table24[[Vr ]]^2/330*1000</f>
        <v>95.054333905378968</v>
      </c>
    </row>
    <row r="59" spans="1:23" x14ac:dyDescent="0.3">
      <c r="A59" s="1">
        <v>50</v>
      </c>
      <c r="B59" s="1">
        <v>0</v>
      </c>
      <c r="C59" s="1">
        <v>219</v>
      </c>
      <c r="D59" s="1">
        <v>1427</v>
      </c>
      <c r="E59" s="1">
        <f>Table1[[#This Row],[ADC RX]]/4096*3.3*(8.2+1.5)/1.5</f>
        <v>7.4346142578124983</v>
      </c>
      <c r="F59" s="1">
        <f>Table1[[#This Row],[Vr]]^2/330*1000</f>
        <v>167.49542170445116</v>
      </c>
      <c r="H59" s="5">
        <v>50</v>
      </c>
      <c r="I59" s="6">
        <v>25</v>
      </c>
      <c r="J59" s="1">
        <v>230</v>
      </c>
      <c r="K59" s="1">
        <v>210</v>
      </c>
      <c r="L59" s="1">
        <v>1295</v>
      </c>
      <c r="M59" s="1">
        <f>Table2[[#This Row],[ADC RX]]/4096*3.3*(8.2+1.5)/1.5</f>
        <v>6.7468994140624998</v>
      </c>
      <c r="N59">
        <f>Table2[[Vr ]]^2/330*1000</f>
        <v>137.94136879841486</v>
      </c>
      <c r="Q59" s="5">
        <v>50</v>
      </c>
      <c r="R59" s="6">
        <v>25</v>
      </c>
      <c r="S59" s="1">
        <v>286</v>
      </c>
      <c r="T59" s="1">
        <v>139</v>
      </c>
      <c r="U59" s="1">
        <v>1392</v>
      </c>
      <c r="V59" s="1">
        <f>Table24[[#This Row],[ADC RX]]/4096*3.3*(8.2+1.5)/1.5</f>
        <v>7.2522656249999988</v>
      </c>
      <c r="W59" s="1">
        <f>Table24[[Vr ]]^2/330*1000</f>
        <v>159.37986877441401</v>
      </c>
    </row>
    <row r="60" spans="1:23" x14ac:dyDescent="0.3">
      <c r="A60" s="1">
        <v>60</v>
      </c>
      <c r="B60" s="1">
        <v>0</v>
      </c>
      <c r="C60" s="1">
        <v>257</v>
      </c>
      <c r="D60" s="1">
        <v>1191</v>
      </c>
      <c r="E60" s="1">
        <f>Table1[[#This Row],[ADC RX]]/4096*3.3*(8.2+1.5)/1.5</f>
        <v>6.2050634765624997</v>
      </c>
      <c r="F60" s="1">
        <f>Table1[[#This Row],[Vr]]^2/330*1000</f>
        <v>116.67519014596937</v>
      </c>
      <c r="H60" s="3">
        <v>60</v>
      </c>
      <c r="I60" s="4">
        <v>25</v>
      </c>
      <c r="J60" s="1">
        <v>245</v>
      </c>
      <c r="K60" s="1">
        <v>222</v>
      </c>
      <c r="L60" s="1">
        <v>1047</v>
      </c>
      <c r="M60" s="1">
        <f>Table2[[#This Row],[ADC RX]]/4096*3.3*(8.2+1.5)/1.5</f>
        <v>5.454829101562499</v>
      </c>
      <c r="N60">
        <f>Table2[[Vr ]]^2/330*1000</f>
        <v>90.1671531128883</v>
      </c>
      <c r="Q60" s="3">
        <v>60</v>
      </c>
      <c r="R60" s="4">
        <v>25</v>
      </c>
      <c r="S60" s="1">
        <v>268</v>
      </c>
      <c r="T60" s="1">
        <v>126</v>
      </c>
      <c r="U60" s="1">
        <v>1637</v>
      </c>
      <c r="V60" s="1">
        <f>Table24[[#This Row],[ADC RX]]/4096*3.3*(8.2+1.5)/1.5</f>
        <v>8.5287060546874986</v>
      </c>
      <c r="W60" s="1">
        <f>Table24[[Vr ]]^2/330*1000</f>
        <v>220.42068777958542</v>
      </c>
    </row>
    <row r="61" spans="1:23" x14ac:dyDescent="0.3">
      <c r="A61" s="1">
        <v>70</v>
      </c>
      <c r="B61" s="1">
        <v>0</v>
      </c>
      <c r="C61" s="1">
        <v>297</v>
      </c>
      <c r="D61" s="1">
        <v>797</v>
      </c>
      <c r="E61" s="1">
        <f>Table1[[#This Row],[ADC RX]]/4096*3.3*(8.2+1.5)/1.5</f>
        <v>4.1523388671874999</v>
      </c>
      <c r="F61" s="1">
        <f>Table1[[#This Row],[Vr]]^2/330*1000</f>
        <v>52.248236569563552</v>
      </c>
      <c r="H61" s="5">
        <v>70</v>
      </c>
      <c r="I61" s="6">
        <v>25</v>
      </c>
      <c r="J61" s="1">
        <v>260</v>
      </c>
      <c r="K61" s="1">
        <v>237</v>
      </c>
      <c r="L61" s="1">
        <v>643</v>
      </c>
      <c r="M61" s="1">
        <f>Table2[[#This Row],[ADC RX]]/4096*3.3*(8.2+1.5)/1.5</f>
        <v>3.3500048828125002</v>
      </c>
      <c r="N61">
        <f>Table2[[Vr ]]^2/330*1000</f>
        <v>34.007674893538159</v>
      </c>
      <c r="Q61" s="5">
        <v>70</v>
      </c>
      <c r="R61" s="6">
        <v>25</v>
      </c>
      <c r="S61" s="1">
        <v>253</v>
      </c>
      <c r="T61" s="1">
        <v>113</v>
      </c>
      <c r="U61" s="1">
        <v>1816</v>
      </c>
      <c r="V61" s="1">
        <f>Table24[[#This Row],[ADC RX]]/4096*3.3*(8.2+1.5)/1.5</f>
        <v>9.4612890624999988</v>
      </c>
      <c r="W61" s="1">
        <f>Table24[[Vr ]]^2/330*1000</f>
        <v>271.26057795206697</v>
      </c>
    </row>
    <row r="62" spans="1:23" x14ac:dyDescent="0.3">
      <c r="A62" s="1">
        <v>80</v>
      </c>
      <c r="B62" s="1">
        <v>0</v>
      </c>
      <c r="C62" s="1">
        <v>327</v>
      </c>
      <c r="D62" s="1">
        <v>341</v>
      </c>
      <c r="E62" s="1">
        <f>Table1[[#This Row],[ADC RX]]/4096*3.3*(8.2+1.5)/1.5</f>
        <v>1.7765966796874997</v>
      </c>
      <c r="F62" s="1">
        <f>Table1[[#This Row],[Vr]]^2/330*1000</f>
        <v>9.5645326129595407</v>
      </c>
      <c r="H62" s="3">
        <v>80</v>
      </c>
      <c r="I62" s="4">
        <v>25</v>
      </c>
      <c r="J62" s="1">
        <v>265</v>
      </c>
      <c r="K62" s="1">
        <v>251</v>
      </c>
      <c r="L62" s="1">
        <v>187</v>
      </c>
      <c r="M62" s="1">
        <f>Table2[[#This Row],[ADC RX]]/4096*3.3*(8.2+1.5)/1.5</f>
        <v>0.97426269531249998</v>
      </c>
      <c r="N62">
        <f>Table2[[Vr ]]^2/330*1000</f>
        <v>2.876326665083567</v>
      </c>
      <c r="Q62" s="3">
        <v>80</v>
      </c>
      <c r="R62" s="4">
        <v>25</v>
      </c>
      <c r="S62" s="1">
        <v>240</v>
      </c>
      <c r="T62" s="1">
        <v>105</v>
      </c>
      <c r="U62" s="1">
        <v>1939</v>
      </c>
      <c r="V62" s="1">
        <f>Table24[[#This Row],[ADC RX]]/4096*3.3*(8.2+1.5)/1.5</f>
        <v>10.102114257812499</v>
      </c>
      <c r="W62" s="1">
        <f>Table24[[Vr ]]^2/330*1000</f>
        <v>309.25064387241991</v>
      </c>
    </row>
    <row r="63" spans="1:23" x14ac:dyDescent="0.3">
      <c r="A63" s="1">
        <v>90</v>
      </c>
      <c r="B63" s="1">
        <v>0</v>
      </c>
      <c r="C63" s="1">
        <v>333</v>
      </c>
      <c r="D63" s="1">
        <v>19</v>
      </c>
      <c r="E63" s="1">
        <f>Table1[[#This Row],[ADC RX]]/4096*3.3*(8.2+1.5)/1.5</f>
        <v>9.8989257812499995E-2</v>
      </c>
      <c r="F63" s="1">
        <f>Table1[[#This Row],[Vr]]^2/330*1000</f>
        <v>2.9693555037180578E-2</v>
      </c>
      <c r="H63" s="5">
        <v>90</v>
      </c>
      <c r="I63" s="6">
        <v>25</v>
      </c>
      <c r="J63" s="1">
        <v>257</v>
      </c>
      <c r="K63" s="1">
        <v>257</v>
      </c>
      <c r="L63" s="1">
        <v>21</v>
      </c>
      <c r="M63" s="1">
        <f>Table2[[#This Row],[ADC RX]]/4096*3.3*(8.2+1.5)/1.5</f>
        <v>0.10940917968749998</v>
      </c>
      <c r="N63" s="1">
        <f>Table2[[Vr ]]^2/330*1000</f>
        <v>3.627384424209594E-2</v>
      </c>
      <c r="Q63" s="5">
        <v>90</v>
      </c>
      <c r="R63" s="6">
        <v>25</v>
      </c>
      <c r="S63" s="1">
        <v>236</v>
      </c>
      <c r="T63" s="1">
        <v>108</v>
      </c>
      <c r="U63" s="1">
        <v>1970</v>
      </c>
      <c r="V63" s="1">
        <f>Table24[[#This Row],[ADC RX]]/4096*3.3*(8.2+1.5)/1.5</f>
        <v>10.263623046874999</v>
      </c>
      <c r="W63" s="1">
        <f>Table24[[Vr ]]^2/330*1000</f>
        <v>319.21805469195044</v>
      </c>
    </row>
    <row r="64" spans="1:23" x14ac:dyDescent="0.3">
      <c r="A64" s="1">
        <v>0</v>
      </c>
      <c r="B64" s="1">
        <v>5</v>
      </c>
      <c r="C64" s="1">
        <v>150</v>
      </c>
      <c r="D64" s="1">
        <v>1645</v>
      </c>
      <c r="E64" s="1">
        <f>Table1[[#This Row],[ADC RX]]/4096*3.3*(8.2+1.5)/1.5</f>
        <v>8.5703857421874989</v>
      </c>
      <c r="F64" s="1">
        <f>Table1[[#This Row],[Vr]]^2/330*1000</f>
        <v>222.58033869663871</v>
      </c>
      <c r="H64" s="7">
        <v>0</v>
      </c>
      <c r="I64" s="9">
        <v>30</v>
      </c>
      <c r="J64" s="1">
        <v>160</v>
      </c>
      <c r="K64" s="1">
        <v>161</v>
      </c>
      <c r="L64" s="1">
        <v>1993</v>
      </c>
      <c r="M64" s="1">
        <f>Table2[[#This Row],[ADC RX]]/4096*3.3*(8.2+1.5)/1.5</f>
        <v>10.383452148437499</v>
      </c>
      <c r="N64" s="10">
        <f>Table2[[Vr ]]^2/330*1000</f>
        <v>326.71538945118584</v>
      </c>
      <c r="Q64" s="7">
        <v>0</v>
      </c>
      <c r="R64" s="9">
        <v>30</v>
      </c>
      <c r="S64" s="1">
        <v>329</v>
      </c>
      <c r="T64" s="1">
        <v>184</v>
      </c>
      <c r="U64" s="1">
        <v>202</v>
      </c>
      <c r="V64" s="1">
        <f>Table24[[#This Row],[ADC RX]]/4096*3.3*(8.2+1.5)/1.5</f>
        <v>1.0524121093749998</v>
      </c>
      <c r="W64" s="10">
        <f>Table24[[Vr ]]^2/330*1000</f>
        <v>3.3562765089670807</v>
      </c>
    </row>
    <row r="65" spans="1:23" x14ac:dyDescent="0.3">
      <c r="A65" s="1">
        <v>10</v>
      </c>
      <c r="B65" s="1">
        <v>5</v>
      </c>
      <c r="C65" s="1">
        <v>159</v>
      </c>
      <c r="D65" s="1">
        <v>1617</v>
      </c>
      <c r="E65" s="1">
        <f>Table1[[#This Row],[ADC RX]]/4096*3.3*(8.2+1.5)/1.5</f>
        <v>8.4245068359374979</v>
      </c>
      <c r="F65" s="1">
        <f>Table1[[#This Row],[Vr]]^2/330*1000</f>
        <v>215.06762251138679</v>
      </c>
      <c r="H65" s="8">
        <v>10</v>
      </c>
      <c r="I65" s="9">
        <v>30</v>
      </c>
      <c r="J65" s="1">
        <v>164</v>
      </c>
      <c r="K65" s="1">
        <v>161</v>
      </c>
      <c r="L65" s="1">
        <v>1975</v>
      </c>
      <c r="M65" s="1">
        <f>Table2[[#This Row],[ADC RX]]/4096*3.3*(8.2+1.5)/1.5</f>
        <v>10.289672851562498</v>
      </c>
      <c r="N65" s="10">
        <f>Table2[[Vr ]]^2/330*1000</f>
        <v>320.84050724903727</v>
      </c>
      <c r="Q65" s="8">
        <v>10</v>
      </c>
      <c r="R65" s="9">
        <v>30</v>
      </c>
      <c r="S65" s="1">
        <v>326</v>
      </c>
      <c r="T65" s="1">
        <v>176</v>
      </c>
      <c r="U65" s="1">
        <v>508</v>
      </c>
      <c r="V65" s="1">
        <f>Table24[[#This Row],[ADC RX]]/4096*3.3*(8.2+1.5)/1.5</f>
        <v>2.6466601562499998</v>
      </c>
      <c r="W65" s="10">
        <f>Table24[[Vr ]]^2/330*1000</f>
        <v>21.226696917215978</v>
      </c>
    </row>
    <row r="66" spans="1:23" x14ac:dyDescent="0.3">
      <c r="A66" s="1">
        <v>20</v>
      </c>
      <c r="B66" s="1">
        <v>5</v>
      </c>
      <c r="C66" s="1">
        <v>170</v>
      </c>
      <c r="D66" s="1">
        <v>1570</v>
      </c>
      <c r="E66" s="1">
        <f>Table1[[#This Row],[ADC RX]]/4096*3.3*(8.2+1.5)/1.5</f>
        <v>8.1796386718749989</v>
      </c>
      <c r="F66" s="1">
        <f>Table1[[#This Row],[Vr]]^2/330*1000</f>
        <v>202.74693576494849</v>
      </c>
      <c r="H66" s="7">
        <v>20</v>
      </c>
      <c r="I66" s="9">
        <v>30</v>
      </c>
      <c r="J66" s="1">
        <v>177</v>
      </c>
      <c r="K66" s="1">
        <v>167</v>
      </c>
      <c r="L66" s="1">
        <v>1903</v>
      </c>
      <c r="M66" s="1">
        <f>Table2[[#This Row],[ADC RX]]/4096*3.3*(8.2+1.5)/1.5</f>
        <v>9.9145556640624992</v>
      </c>
      <c r="N66" s="10">
        <f>Table2[[Vr ]]^2/330*1000</f>
        <v>297.87398186604173</v>
      </c>
      <c r="Q66" s="7">
        <v>20</v>
      </c>
      <c r="R66" s="9">
        <v>30</v>
      </c>
      <c r="S66" s="1">
        <v>314</v>
      </c>
      <c r="T66" s="1">
        <v>167</v>
      </c>
      <c r="U66" s="1">
        <v>849</v>
      </c>
      <c r="V66" s="1">
        <f>Table24[[#This Row],[ADC RX]]/4096*3.3*(8.2+1.5)/1.5</f>
        <v>4.4232568359375</v>
      </c>
      <c r="W66" s="10">
        <f>Table24[[Vr ]]^2/330*1000</f>
        <v>59.288487989902492</v>
      </c>
    </row>
    <row r="67" spans="1:23" x14ac:dyDescent="0.3">
      <c r="A67" s="1">
        <v>30</v>
      </c>
      <c r="B67" s="1">
        <v>5</v>
      </c>
      <c r="C67" s="1">
        <v>185</v>
      </c>
      <c r="D67" s="1">
        <v>1498</v>
      </c>
      <c r="E67" s="1">
        <f>Table1[[#This Row],[ADC RX]]/4096*3.3*(8.2+1.5)/1.5</f>
        <v>7.804521484374999</v>
      </c>
      <c r="F67" s="1">
        <f>Table1[[#This Row],[Vr]]^2/330*1000</f>
        <v>184.57744121233617</v>
      </c>
      <c r="H67" s="8">
        <v>30</v>
      </c>
      <c r="I67" s="9">
        <v>30</v>
      </c>
      <c r="J67" s="1">
        <v>191</v>
      </c>
      <c r="K67" s="1">
        <v>172</v>
      </c>
      <c r="L67" s="1">
        <v>1787</v>
      </c>
      <c r="M67" s="1">
        <f>Table2[[#This Row],[ADC RX]]/4096*3.3*(8.2+1.5)/1.5</f>
        <v>9.3102001953124986</v>
      </c>
      <c r="N67" s="10">
        <f>Table2[[Vr ]]^2/330*1000</f>
        <v>262.66614447514206</v>
      </c>
      <c r="Q67" s="8">
        <v>30</v>
      </c>
      <c r="R67" s="9">
        <v>30</v>
      </c>
      <c r="S67" s="1">
        <v>298</v>
      </c>
      <c r="T67" s="1">
        <v>147</v>
      </c>
      <c r="U67" s="1">
        <v>1219</v>
      </c>
      <c r="V67" s="1">
        <f>Table24[[#This Row],[ADC RX]]/4096*3.3*(8.2+1.5)/1.5</f>
        <v>6.3509423828124989</v>
      </c>
      <c r="W67" s="10">
        <f>Table24[[Vr ]]^2/330*1000</f>
        <v>122.22566409031546</v>
      </c>
    </row>
    <row r="68" spans="1:23" x14ac:dyDescent="0.3">
      <c r="A68" s="1">
        <v>40</v>
      </c>
      <c r="B68" s="1">
        <v>5</v>
      </c>
      <c r="C68" s="1">
        <v>216</v>
      </c>
      <c r="D68" s="1">
        <v>1345</v>
      </c>
      <c r="E68" s="1">
        <f>Table1[[#This Row],[ADC RX]]/4096*3.3*(8.2+1.5)/1.5</f>
        <v>7.0073974609374998</v>
      </c>
      <c r="F68" s="1">
        <f>Table1[[#This Row],[Vr]]^2/330*1000</f>
        <v>148.79884598652521</v>
      </c>
      <c r="H68" s="7">
        <v>40</v>
      </c>
      <c r="I68" s="9">
        <v>30</v>
      </c>
      <c r="J68" s="1">
        <v>208</v>
      </c>
      <c r="K68" s="1">
        <v>188</v>
      </c>
      <c r="L68" s="1">
        <v>1616</v>
      </c>
      <c r="M68" s="1">
        <f>Table2[[#This Row],[ADC RX]]/4096*3.3*(8.2+1.5)/1.5</f>
        <v>8.4192968749999988</v>
      </c>
      <c r="N68" s="10">
        <f>Table2[[Vr ]]^2/330*1000</f>
        <v>214.80169657389317</v>
      </c>
      <c r="Q68" s="7">
        <v>40</v>
      </c>
      <c r="R68" s="9">
        <v>30</v>
      </c>
      <c r="S68" s="1">
        <v>284</v>
      </c>
      <c r="T68" s="1">
        <v>135</v>
      </c>
      <c r="U68" s="1">
        <v>1430</v>
      </c>
      <c r="V68" s="1">
        <f>Table24[[#This Row],[ADC RX]]/4096*3.3*(8.2+1.5)/1.5</f>
        <v>7.4502441406249993</v>
      </c>
      <c r="W68" s="10">
        <f>Table24[[Vr ]]^2/330*1000</f>
        <v>168.20041743914283</v>
      </c>
    </row>
    <row r="69" spans="1:23" x14ac:dyDescent="0.3">
      <c r="A69" s="1">
        <v>50</v>
      </c>
      <c r="B69" s="1">
        <v>5</v>
      </c>
      <c r="C69" s="1">
        <v>249</v>
      </c>
      <c r="D69" s="1">
        <v>1108</v>
      </c>
      <c r="E69" s="1">
        <f>Table1[[#This Row],[ADC RX]]/4096*3.3*(8.2+1.5)/1.5</f>
        <v>5.7726367187499994</v>
      </c>
      <c r="F69" s="1">
        <f>Table1[[#This Row],[Vr]]^2/330*1000</f>
        <v>100.97980208079018</v>
      </c>
      <c r="H69" s="8">
        <v>50</v>
      </c>
      <c r="I69" s="9">
        <v>30</v>
      </c>
      <c r="J69" s="1">
        <v>230</v>
      </c>
      <c r="K69" s="1">
        <v>208</v>
      </c>
      <c r="L69" s="1">
        <v>1325</v>
      </c>
      <c r="M69" s="1">
        <f>Table2[[#This Row],[ADC RX]]/4096*3.3*(8.2+1.5)/1.5</f>
        <v>6.9031982421875</v>
      </c>
      <c r="N69" s="10">
        <f>Table2[[Vr ]]^2/330*1000</f>
        <v>144.40650294224423</v>
      </c>
      <c r="Q69" s="8">
        <v>50</v>
      </c>
      <c r="R69" s="9">
        <v>30</v>
      </c>
      <c r="S69" s="1">
        <v>263</v>
      </c>
      <c r="T69" s="1">
        <v>117</v>
      </c>
      <c r="U69" s="1">
        <v>1711</v>
      </c>
      <c r="V69" s="1">
        <f>Table24[[#This Row],[ADC RX]]/4096*3.3*(8.2+1.5)/1.5</f>
        <v>8.9142431640624977</v>
      </c>
      <c r="W69" s="10">
        <f>Table24[[Vr ]]^2/330*1000</f>
        <v>240.79918541828781</v>
      </c>
    </row>
    <row r="70" spans="1:23" x14ac:dyDescent="0.3">
      <c r="A70" s="1">
        <v>60</v>
      </c>
      <c r="B70" s="1">
        <v>5</v>
      </c>
      <c r="C70" s="1">
        <v>280</v>
      </c>
      <c r="D70" s="1">
        <v>77</v>
      </c>
      <c r="E70" s="1">
        <f>Table1[[#This Row],[ADC RX]]/4096*3.3*(8.2+1.5)/1.5</f>
        <v>0.40116699218750002</v>
      </c>
      <c r="F70" s="1">
        <f>Table1[[#This Row],[Vr]]^2/330*1000</f>
        <v>0.48768168369928999</v>
      </c>
      <c r="H70" s="7">
        <v>60</v>
      </c>
      <c r="I70" s="9">
        <v>30</v>
      </c>
      <c r="J70" s="1">
        <v>242</v>
      </c>
      <c r="K70" s="1">
        <v>216</v>
      </c>
      <c r="L70" s="1">
        <v>1118</v>
      </c>
      <c r="M70" s="1">
        <f>Table2[[#This Row],[ADC RX]]/4096*3.3*(8.2+1.5)/1.5</f>
        <v>5.8247363281249989</v>
      </c>
      <c r="N70" s="10">
        <f>Table2[[Vr ]]^2/330*1000</f>
        <v>102.81076755205785</v>
      </c>
      <c r="Q70" s="7">
        <v>60</v>
      </c>
      <c r="R70" s="9">
        <v>30</v>
      </c>
      <c r="S70" s="1">
        <v>251</v>
      </c>
      <c r="T70" s="1">
        <v>110</v>
      </c>
      <c r="U70" s="1">
        <v>1841</v>
      </c>
      <c r="V70" s="1">
        <f>Table24[[#This Row],[ADC RX]]/4096*3.3*(8.2+1.5)/1.5</f>
        <v>9.5915380859374988</v>
      </c>
      <c r="W70" s="10">
        <f>Table24[[Vr ]]^2/330*1000</f>
        <v>278.78061470905936</v>
      </c>
    </row>
    <row r="71" spans="1:23" x14ac:dyDescent="0.3">
      <c r="A71" s="1">
        <v>70</v>
      </c>
      <c r="B71" s="1">
        <v>5</v>
      </c>
      <c r="C71" s="1">
        <v>305</v>
      </c>
      <c r="D71" s="1">
        <v>340</v>
      </c>
      <c r="E71" s="1">
        <f>Table1[[#This Row],[ADC RX]]/4096*3.3*(8.2+1.5)/1.5</f>
        <v>1.7713867187499999</v>
      </c>
      <c r="F71" s="1">
        <f>Table1[[#This Row],[Vr]]^2/330*1000</f>
        <v>9.5085179011027012</v>
      </c>
      <c r="H71" s="8">
        <v>70</v>
      </c>
      <c r="I71" s="9">
        <v>30</v>
      </c>
      <c r="J71" s="1">
        <v>255</v>
      </c>
      <c r="K71" s="1">
        <v>232</v>
      </c>
      <c r="L71" s="1">
        <v>760</v>
      </c>
      <c r="M71" s="1">
        <f>Table2[[#This Row],[ADC RX]]/4096*3.3*(8.2+1.5)/1.5</f>
        <v>3.9595703124999999</v>
      </c>
      <c r="N71" s="10">
        <f>Table2[[Vr ]]^2/330*1000</f>
        <v>47.509688059488937</v>
      </c>
      <c r="Q71" s="8">
        <v>70</v>
      </c>
      <c r="R71" s="9">
        <v>30</v>
      </c>
      <c r="S71" s="1">
        <v>239</v>
      </c>
      <c r="T71" s="1">
        <v>103</v>
      </c>
      <c r="U71" s="1">
        <v>1942</v>
      </c>
      <c r="V71" s="1">
        <f>Table24[[#This Row],[ADC RX]]/4096*3.3*(8.2+1.5)/1.5</f>
        <v>10.117744140624998</v>
      </c>
      <c r="W71" s="10">
        <f>Table24[[Vr ]]^2/330*1000</f>
        <v>310.20832271258024</v>
      </c>
    </row>
    <row r="72" spans="1:23" x14ac:dyDescent="0.3">
      <c r="A72" s="1">
        <v>80</v>
      </c>
      <c r="B72" s="1">
        <v>5</v>
      </c>
      <c r="C72" s="1">
        <v>314</v>
      </c>
      <c r="D72" s="1">
        <v>15</v>
      </c>
      <c r="E72" s="1">
        <f>Table1[[#This Row],[ADC RX]]/4096*3.3*(8.2+1.5)/1.5</f>
        <v>7.8149414062499992E-2</v>
      </c>
      <c r="F72" s="1">
        <f>Table1[[#This Row],[Vr]]^2/330*1000</f>
        <v>1.8507063388824459E-2</v>
      </c>
      <c r="H72" s="7">
        <v>80</v>
      </c>
      <c r="I72" s="9">
        <v>30</v>
      </c>
      <c r="J72" s="1">
        <v>261</v>
      </c>
      <c r="K72" s="1">
        <v>241</v>
      </c>
      <c r="L72" s="1">
        <v>459</v>
      </c>
      <c r="M72" s="1">
        <f>Table2[[#This Row],[ADC RX]]/4096*3.3*(8.2+1.5)/1.5</f>
        <v>2.3913720703124994</v>
      </c>
      <c r="N72" s="10">
        <f>Table2[[Vr ]]^2/330*1000</f>
        <v>17.329273874759664</v>
      </c>
      <c r="Q72" s="7">
        <v>80</v>
      </c>
      <c r="R72" s="9">
        <v>30</v>
      </c>
      <c r="S72" s="1">
        <v>237</v>
      </c>
      <c r="T72" s="1">
        <v>102</v>
      </c>
      <c r="U72" s="1">
        <v>1964</v>
      </c>
      <c r="V72" s="1">
        <f>Table24[[#This Row],[ADC RX]]/4096*3.3*(8.2+1.5)/1.5</f>
        <v>10.232363281249999</v>
      </c>
      <c r="W72" s="10">
        <f>Table24[[Vr ]]^2/330*1000</f>
        <v>317.27654036204012</v>
      </c>
    </row>
    <row r="73" spans="1:23" x14ac:dyDescent="0.3">
      <c r="A73" s="1">
        <v>90</v>
      </c>
      <c r="B73" s="1">
        <v>5</v>
      </c>
      <c r="C73" s="1">
        <v>300</v>
      </c>
      <c r="D73" s="1">
        <v>470</v>
      </c>
      <c r="E73" s="1">
        <f>Table1[[#This Row],[ADC RX]]/4096*3.3*(8.2+1.5)/1.5</f>
        <v>2.4486816406249998</v>
      </c>
      <c r="F73" s="1">
        <f>Table1[[#This Row],[Vr]]^2/330*1000</f>
        <v>18.169823567072552</v>
      </c>
      <c r="H73" s="8">
        <v>90</v>
      </c>
      <c r="I73" s="9">
        <v>30</v>
      </c>
      <c r="J73" s="1">
        <v>261</v>
      </c>
      <c r="K73" s="1">
        <v>250</v>
      </c>
      <c r="L73" s="1">
        <v>90</v>
      </c>
      <c r="M73" s="1">
        <f>Table2[[#This Row],[ADC RX]]/4096*3.3*(8.2+1.5)/1.5</f>
        <v>0.46889648437499992</v>
      </c>
      <c r="N73" s="10">
        <f>Table2[[Vr ]]^2/330*1000</f>
        <v>0.66625428199768044</v>
      </c>
      <c r="Q73" s="8">
        <v>90</v>
      </c>
      <c r="R73" s="9">
        <v>30</v>
      </c>
      <c r="S73" s="1">
        <v>244</v>
      </c>
      <c r="T73" s="1">
        <v>114</v>
      </c>
      <c r="U73" s="1">
        <v>1897</v>
      </c>
      <c r="V73" s="1">
        <f>Table24[[#This Row],[ADC RX]]/4096*3.3*(8.2+1.5)/1.5</f>
        <v>9.883295898437499</v>
      </c>
      <c r="W73" s="10">
        <f>Table24[[Vr ]]^2/330*1000</f>
        <v>295.99859944264091</v>
      </c>
    </row>
    <row r="74" spans="1:23" x14ac:dyDescent="0.3">
      <c r="A74" s="1">
        <v>0</v>
      </c>
      <c r="B74" s="1">
        <v>10</v>
      </c>
      <c r="C74" s="1">
        <v>179</v>
      </c>
      <c r="D74" s="1">
        <v>1599</v>
      </c>
      <c r="E74" s="1">
        <f>Table1[[#This Row],[ADC RX]]/4096*3.3*(8.2+1.5)/1.5</f>
        <v>8.3307275390624991</v>
      </c>
      <c r="F74" s="1">
        <f>Table1[[#This Row],[Vr]]^2/330*1000</f>
        <v>210.3061252427101</v>
      </c>
      <c r="H74" s="7">
        <v>0</v>
      </c>
      <c r="I74" s="9">
        <v>35</v>
      </c>
      <c r="J74" s="1">
        <v>165</v>
      </c>
      <c r="K74" s="1">
        <v>151</v>
      </c>
      <c r="L74" s="1">
        <v>2052</v>
      </c>
      <c r="M74" s="1">
        <f>Table2[[#This Row],[ADC RX]]/4096*3.3*(8.2+1.5)/1.5</f>
        <v>10.690839843749998</v>
      </c>
      <c r="N74" s="10">
        <f>Table2[[Vr ]]^2/330*1000</f>
        <v>346.34562595367424</v>
      </c>
      <c r="Q74" s="7">
        <v>0</v>
      </c>
      <c r="R74" s="9">
        <v>35</v>
      </c>
      <c r="S74" s="1">
        <v>317</v>
      </c>
      <c r="T74" s="1">
        <v>165</v>
      </c>
      <c r="U74" s="1">
        <v>820</v>
      </c>
      <c r="V74" s="1">
        <f>Table24[[#This Row],[ADC RX]]/4096*3.3*(8.2+1.5)/1.5</f>
        <v>4.2721679687499998</v>
      </c>
      <c r="W74" s="10">
        <f>Table24[[Vr ]]^2/330*1000</f>
        <v>55.307330767313637</v>
      </c>
    </row>
    <row r="75" spans="1:23" x14ac:dyDescent="0.3">
      <c r="A75" s="1">
        <v>10</v>
      </c>
      <c r="B75" s="1">
        <v>10</v>
      </c>
      <c r="C75" s="1">
        <v>193</v>
      </c>
      <c r="D75" s="1">
        <v>1550</v>
      </c>
      <c r="E75" s="1">
        <f>Table1[[#This Row],[ADC RX]]/4096*3.3*(8.2+1.5)/1.5</f>
        <v>8.075439453125</v>
      </c>
      <c r="F75" s="1">
        <f>Table1[[#This Row],[Vr]]^2/330*1000</f>
        <v>197.61431018511456</v>
      </c>
      <c r="H75" s="8">
        <v>10</v>
      </c>
      <c r="I75" s="9">
        <v>35</v>
      </c>
      <c r="J75" s="1">
        <v>170</v>
      </c>
      <c r="K75" s="1">
        <v>153</v>
      </c>
      <c r="L75" s="1">
        <v>2020</v>
      </c>
      <c r="M75" s="1">
        <f>Table2[[#This Row],[ADC RX]]/4096*3.3*(8.2+1.5)/1.5</f>
        <v>10.524121093749999</v>
      </c>
      <c r="N75" s="10">
        <f>Table2[[Vr ]]^2/330*1000</f>
        <v>335.62765089670808</v>
      </c>
      <c r="Q75" s="8">
        <v>10</v>
      </c>
      <c r="R75" s="9">
        <v>35</v>
      </c>
      <c r="S75" s="1">
        <v>305</v>
      </c>
      <c r="T75" s="1">
        <v>154</v>
      </c>
      <c r="U75" s="1">
        <v>1050</v>
      </c>
      <c r="V75" s="1">
        <f>Table24[[#This Row],[ADC RX]]/4096*3.3*(8.2+1.5)/1.5</f>
        <v>5.470458984375</v>
      </c>
      <c r="W75" s="10">
        <f>Table24[[Vr ]]^2/330*1000</f>
        <v>90.684610605239868</v>
      </c>
    </row>
    <row r="76" spans="1:23" x14ac:dyDescent="0.3">
      <c r="A76" s="1">
        <v>20</v>
      </c>
      <c r="B76" s="1">
        <v>10</v>
      </c>
      <c r="C76" s="1">
        <v>218</v>
      </c>
      <c r="D76" s="1">
        <v>1433</v>
      </c>
      <c r="E76" s="1">
        <f>Table1[[#This Row],[ADC RX]]/4096*3.3*(8.2+1.5)/1.5</f>
        <v>7.4658740234374994</v>
      </c>
      <c r="F76" s="1">
        <f>Table1[[#This Row],[Vr]]^2/330*1000</f>
        <v>168.90689373890555</v>
      </c>
      <c r="H76" s="7">
        <v>20</v>
      </c>
      <c r="I76" s="9">
        <v>35</v>
      </c>
      <c r="J76" s="1">
        <v>184</v>
      </c>
      <c r="K76" s="1">
        <v>160</v>
      </c>
      <c r="L76" s="1">
        <v>1919</v>
      </c>
      <c r="M76" s="1">
        <f>Table2[[#This Row],[ADC RX]]/4096*3.3*(8.2+1.5)/1.5</f>
        <v>9.9979150390624998</v>
      </c>
      <c r="N76" s="10">
        <f>Table2[[Vr ]]^2/330*1000</f>
        <v>302.90395493427911</v>
      </c>
      <c r="Q76" s="7">
        <v>20</v>
      </c>
      <c r="R76" s="9">
        <v>35</v>
      </c>
      <c r="S76" s="1">
        <v>289</v>
      </c>
      <c r="T76" s="1">
        <v>135</v>
      </c>
      <c r="U76" s="1">
        <v>1374</v>
      </c>
      <c r="V76" s="1">
        <f>Table24[[#This Row],[ADC RX]]/4096*3.3*(8.2+1.5)/1.5</f>
        <v>7.158486328125</v>
      </c>
      <c r="W76" s="10">
        <f>Table24[[Vr ]]^2/330*1000</f>
        <v>155.28462578773497</v>
      </c>
    </row>
    <row r="77" spans="1:23" x14ac:dyDescent="0.3">
      <c r="A77" s="1">
        <v>30</v>
      </c>
      <c r="B77" s="1">
        <v>10</v>
      </c>
      <c r="C77" s="1">
        <v>238</v>
      </c>
      <c r="D77" s="1">
        <v>1335</v>
      </c>
      <c r="E77" s="1">
        <f>Table1[[#This Row],[ADC RX]]/4096*3.3*(8.2+1.5)/1.5</f>
        <v>6.9552978515624995</v>
      </c>
      <c r="F77" s="1">
        <f>Table1[[#This Row],[Vr]]^2/330*1000</f>
        <v>146.59444910287854</v>
      </c>
      <c r="H77" s="8">
        <v>30</v>
      </c>
      <c r="I77" s="9">
        <v>35</v>
      </c>
      <c r="J77" s="1">
        <v>199</v>
      </c>
      <c r="K77" s="1">
        <v>171</v>
      </c>
      <c r="L77" s="1">
        <v>1786</v>
      </c>
      <c r="M77" s="1">
        <f>Table2[[#This Row],[ADC RX]]/4096*3.3*(8.2+1.5)/1.5</f>
        <v>9.3049902343749977</v>
      </c>
      <c r="N77" s="10">
        <f>Table2[[Vr ]]^2/330*1000</f>
        <v>262.37225230852749</v>
      </c>
      <c r="Q77" s="8">
        <v>30</v>
      </c>
      <c r="R77" s="9">
        <v>35</v>
      </c>
      <c r="S77" s="1">
        <v>278</v>
      </c>
      <c r="T77" s="1">
        <v>126</v>
      </c>
      <c r="U77" s="1">
        <v>1537</v>
      </c>
      <c r="V77" s="1">
        <f>Table24[[#This Row],[ADC RX]]/4096*3.3*(8.2+1.5)/1.5</f>
        <v>8.0077099609374986</v>
      </c>
      <c r="W77" s="10">
        <f>Table24[[Vr ]]^2/330*1000</f>
        <v>194.31339035908377</v>
      </c>
    </row>
    <row r="78" spans="1:23" x14ac:dyDescent="0.3">
      <c r="A78" s="1">
        <v>40</v>
      </c>
      <c r="B78" s="1">
        <v>10</v>
      </c>
      <c r="C78" s="1">
        <v>265</v>
      </c>
      <c r="D78" s="1">
        <v>1157</v>
      </c>
      <c r="E78" s="1">
        <f>Table1[[#This Row],[ADC RX]]/4096*3.3*(8.2+1.5)/1.5</f>
        <v>6.0279248046875002</v>
      </c>
      <c r="F78" s="1">
        <f>Table1[[#This Row],[Vr]]^2/330*1000</f>
        <v>110.10871954838436</v>
      </c>
      <c r="H78" s="7">
        <v>40</v>
      </c>
      <c r="I78" s="9">
        <v>35</v>
      </c>
      <c r="J78" s="1">
        <v>215</v>
      </c>
      <c r="K78" s="1">
        <v>181</v>
      </c>
      <c r="L78" s="1">
        <v>1627</v>
      </c>
      <c r="M78" s="1">
        <f>Table2[[#This Row],[ADC RX]]/4096*3.3*(8.2+1.5)/1.5</f>
        <v>8.4766064453124983</v>
      </c>
      <c r="N78" s="10">
        <f>Table2[[Vr ]]^2/330*1000</f>
        <v>217.73592978397997</v>
      </c>
      <c r="Q78" s="7">
        <v>40</v>
      </c>
      <c r="R78" s="9">
        <v>35</v>
      </c>
      <c r="S78" s="1">
        <v>260</v>
      </c>
      <c r="T78" s="1">
        <v>112</v>
      </c>
      <c r="U78" s="1">
        <v>1745</v>
      </c>
      <c r="V78" s="1">
        <f>Table24[[#This Row],[ADC RX]]/4096*3.3*(8.2+1.5)/1.5</f>
        <v>9.0913818359374989</v>
      </c>
      <c r="W78" s="10">
        <f>Table24[[Vr ]]^2/330*1000</f>
        <v>250.46431420246751</v>
      </c>
    </row>
    <row r="79" spans="1:23" x14ac:dyDescent="0.3">
      <c r="A79" s="1">
        <v>50</v>
      </c>
      <c r="B79" s="1">
        <v>10</v>
      </c>
      <c r="C79" s="1">
        <v>309</v>
      </c>
      <c r="D79" s="1">
        <v>708</v>
      </c>
      <c r="E79" s="1">
        <f>Table1[[#This Row],[ADC RX]]/4096*3.3*(8.2+1.5)/1.5</f>
        <v>3.6886523437499998</v>
      </c>
      <c r="F79" s="1">
        <f>Table1[[#This Row],[Vr]]^2/330*1000</f>
        <v>41.230776100158693</v>
      </c>
      <c r="H79" s="8">
        <v>50</v>
      </c>
      <c r="I79" s="9">
        <v>35</v>
      </c>
      <c r="J79" s="1">
        <v>229</v>
      </c>
      <c r="K79" s="1">
        <v>196</v>
      </c>
      <c r="L79" s="1">
        <v>1436</v>
      </c>
      <c r="M79" s="1">
        <f>Table2[[#This Row],[ADC RX]]/4096*3.3*(8.2+1.5)/1.5</f>
        <v>7.4815039062500004</v>
      </c>
      <c r="N79" s="10">
        <f>Table2[[Vr ]]^2/330*1000</f>
        <v>169.61485060373946</v>
      </c>
      <c r="Q79" s="8">
        <v>50</v>
      </c>
      <c r="R79" s="9">
        <v>35</v>
      </c>
      <c r="S79" s="1">
        <v>247</v>
      </c>
      <c r="T79" s="1">
        <v>101</v>
      </c>
      <c r="U79" s="1">
        <v>1868</v>
      </c>
      <c r="V79" s="1">
        <f>Table24[[#This Row],[ADC RX]]/4096*3.3*(8.2+1.5)/1.5</f>
        <v>9.7322070312499989</v>
      </c>
      <c r="W79" s="10">
        <f>Table24[[Vr ]]^2/330*1000</f>
        <v>287.01773848215731</v>
      </c>
    </row>
    <row r="80" spans="1:23" x14ac:dyDescent="0.3">
      <c r="A80" s="1">
        <v>60</v>
      </c>
      <c r="B80" s="1">
        <v>10</v>
      </c>
      <c r="C80" s="1">
        <v>327</v>
      </c>
      <c r="D80" s="1">
        <v>356</v>
      </c>
      <c r="E80" s="1">
        <f>Table1[[#This Row],[ADC RX]]/4096*3.3*(8.2+1.5)/1.5</f>
        <v>1.85474609375</v>
      </c>
      <c r="F80" s="1">
        <f>Table1[[#This Row],[Vr]]^2/330*1000</f>
        <v>10.424494158426921</v>
      </c>
      <c r="H80" s="7">
        <v>60</v>
      </c>
      <c r="I80" s="9">
        <v>35</v>
      </c>
      <c r="J80" s="1">
        <v>243</v>
      </c>
      <c r="K80" s="1">
        <v>211</v>
      </c>
      <c r="L80" s="1">
        <v>1164</v>
      </c>
      <c r="M80" s="1">
        <f>Table2[[#This Row],[ADC RX]]/4096*3.3*(8.2+1.5)/1.5</f>
        <v>6.0643945312499987</v>
      </c>
      <c r="N80" s="10">
        <f>Table2[[Vr ]]^2/330*1000</f>
        <v>111.44509403228756</v>
      </c>
      <c r="Q80" s="7">
        <v>60</v>
      </c>
      <c r="R80" s="9">
        <v>35</v>
      </c>
      <c r="S80" s="1">
        <v>239</v>
      </c>
      <c r="T80" s="1">
        <v>99</v>
      </c>
      <c r="U80" s="1">
        <v>1943</v>
      </c>
      <c r="V80" s="1">
        <f>Table24[[#This Row],[ADC RX]]/4096*3.3*(8.2+1.5)/1.5</f>
        <v>10.122954101562499</v>
      </c>
      <c r="W80" s="10">
        <f>Table24[[Vr ]]^2/330*1000</f>
        <v>310.52787800709399</v>
      </c>
    </row>
    <row r="81" spans="1:23" x14ac:dyDescent="0.3">
      <c r="A81" s="1">
        <v>70</v>
      </c>
      <c r="B81" s="1">
        <v>10</v>
      </c>
      <c r="C81" s="1">
        <v>335</v>
      </c>
      <c r="D81" s="1">
        <v>15</v>
      </c>
      <c r="E81" s="1">
        <f>Table1[[#This Row],[ADC RX]]/4096*3.3*(8.2+1.5)/1.5</f>
        <v>7.8149414062499992E-2</v>
      </c>
      <c r="F81" s="1">
        <f>Table1[[#This Row],[Vr]]^2/330*1000</f>
        <v>1.8507063388824459E-2</v>
      </c>
      <c r="H81" s="8">
        <v>70</v>
      </c>
      <c r="I81" s="9">
        <v>35</v>
      </c>
      <c r="J81" s="1">
        <v>254</v>
      </c>
      <c r="K81" s="1">
        <v>229</v>
      </c>
      <c r="L81" s="1">
        <v>845</v>
      </c>
      <c r="M81" s="1">
        <f>Table2[[#This Row],[ADC RX]]/4096*3.3*(8.2+1.5)/1.5</f>
        <v>4.4024169921874998</v>
      </c>
      <c r="N81" s="10">
        <f>Table2[[Vr ]]^2/330*1000</f>
        <v>58.731137494246163</v>
      </c>
      <c r="Q81" s="8">
        <v>70</v>
      </c>
      <c r="R81" s="9">
        <v>35</v>
      </c>
      <c r="S81" s="1">
        <v>241</v>
      </c>
      <c r="T81" s="1">
        <v>103</v>
      </c>
      <c r="U81" s="1">
        <v>1935</v>
      </c>
      <c r="V81" s="1">
        <f>Table24[[#This Row],[ADC RX]]/4096*3.3*(8.2+1.5)/1.5</f>
        <v>10.0812744140625</v>
      </c>
      <c r="W81" s="10">
        <f>Table24[[Vr ]]^2/330*1000</f>
        <v>307.97604185342794</v>
      </c>
    </row>
    <row r="82" spans="1:23" x14ac:dyDescent="0.3">
      <c r="A82" s="1">
        <v>80</v>
      </c>
      <c r="B82" s="1">
        <v>10</v>
      </c>
      <c r="C82" s="1">
        <v>318</v>
      </c>
      <c r="D82" s="1">
        <v>520</v>
      </c>
      <c r="E82" s="1">
        <f>Table1[[#This Row],[ADC RX]]/4096*3.3*(8.2+1.5)/1.5</f>
        <v>2.7091796874999994</v>
      </c>
      <c r="F82" s="1">
        <f>Table1[[#This Row],[Vr]]^2/330*1000</f>
        <v>22.241377512613923</v>
      </c>
      <c r="H82" s="7">
        <v>80</v>
      </c>
      <c r="I82" s="9">
        <v>35</v>
      </c>
      <c r="J82" s="1">
        <v>262</v>
      </c>
      <c r="K82" s="1">
        <v>244</v>
      </c>
      <c r="L82" s="1">
        <v>445</v>
      </c>
      <c r="M82" s="1">
        <f>Table2[[#This Row],[ADC RX]]/4096*3.3*(8.2+1.5)/1.5</f>
        <v>2.3184326171874998</v>
      </c>
      <c r="N82" s="10">
        <f>Table2[[Vr ]]^2/330*1000</f>
        <v>16.288272122542061</v>
      </c>
      <c r="Q82" s="7">
        <v>80</v>
      </c>
      <c r="R82" s="9">
        <v>35</v>
      </c>
      <c r="S82" s="1">
        <v>251</v>
      </c>
      <c r="T82" s="1">
        <v>115</v>
      </c>
      <c r="U82" s="1">
        <v>1833</v>
      </c>
      <c r="V82" s="1">
        <f>Table24[[#This Row],[ADC RX]]/4096*3.3*(8.2+1.5)/1.5</f>
        <v>9.5498583984374985</v>
      </c>
      <c r="W82" s="10">
        <f>Table24[[Vr ]]^2/330*1000</f>
        <v>276.36301645517335</v>
      </c>
    </row>
    <row r="83" spans="1:23" x14ac:dyDescent="0.3">
      <c r="A83" s="1">
        <v>90</v>
      </c>
      <c r="B83" s="1">
        <v>10</v>
      </c>
      <c r="C83" s="1">
        <v>295</v>
      </c>
      <c r="D83" s="1">
        <v>862</v>
      </c>
      <c r="E83" s="1">
        <f>Table1[[#This Row],[ADC RX]]/4096*3.3*(8.2+1.5)/1.5</f>
        <v>4.4909863281249995</v>
      </c>
      <c r="F83" s="1">
        <f>Table1[[#This Row],[Vr]]^2/330*1000</f>
        <v>61.118055149714138</v>
      </c>
      <c r="H83" s="8">
        <v>90</v>
      </c>
      <c r="I83" s="9">
        <v>35</v>
      </c>
      <c r="J83" s="1">
        <v>262</v>
      </c>
      <c r="K83" s="1">
        <v>252</v>
      </c>
      <c r="L83" s="1">
        <v>65</v>
      </c>
      <c r="M83" s="1">
        <f>Table2[[#This Row],[ADC RX]]/4096*3.3*(8.2+1.5)/1.5</f>
        <v>0.33864746093749992</v>
      </c>
      <c r="N83" s="10">
        <f>Table2[[Vr ]]^2/330*1000</f>
        <v>0.34752152363459254</v>
      </c>
      <c r="Q83" s="8">
        <v>90</v>
      </c>
      <c r="R83" s="9">
        <v>35</v>
      </c>
      <c r="S83" s="1">
        <v>263</v>
      </c>
      <c r="T83" s="1">
        <v>130</v>
      </c>
      <c r="U83" s="1">
        <v>1661</v>
      </c>
      <c r="V83" s="1">
        <f>Table24[[#This Row],[ADC RX]]/4096*3.3*(8.2+1.5)/1.5</f>
        <v>8.6537451171874977</v>
      </c>
      <c r="W83" s="10">
        <f>Table24[[Vr ]]^2/330*1000</f>
        <v>226.9312259189287</v>
      </c>
    </row>
    <row r="84" spans="1:23" x14ac:dyDescent="0.3">
      <c r="A84" s="1">
        <v>0</v>
      </c>
      <c r="B84" s="1">
        <v>15</v>
      </c>
      <c r="C84" s="1">
        <v>207</v>
      </c>
      <c r="D84" s="1">
        <v>1479</v>
      </c>
      <c r="E84" s="1">
        <f>Table1[[#This Row],[ADC RX]]/4096*3.3*(8.2+1.5)/1.5</f>
        <v>7.7055322265624993</v>
      </c>
      <c r="F84" s="1">
        <f>Table1[[#This Row],[Vr]]^2/330*1000</f>
        <v>179.92492998361584</v>
      </c>
      <c r="H84" s="7">
        <v>0</v>
      </c>
      <c r="I84" s="9">
        <v>40</v>
      </c>
      <c r="J84" s="1">
        <v>161</v>
      </c>
      <c r="K84" s="1">
        <v>141</v>
      </c>
      <c r="L84" s="1">
        <v>2103</v>
      </c>
      <c r="M84" s="1">
        <f>Table2[[#This Row],[ADC RX]]/4096*3.3*(8.2+1.5)/1.5</f>
        <v>10.956547851562497</v>
      </c>
      <c r="N84" s="10">
        <f>Table2[[Vr ]]^2/330*1000</f>
        <v>363.77557825326903</v>
      </c>
      <c r="Q84" s="7">
        <v>0</v>
      </c>
      <c r="R84" s="9">
        <v>40</v>
      </c>
      <c r="S84" s="1">
        <v>295</v>
      </c>
      <c r="T84" s="1">
        <v>141</v>
      </c>
      <c r="U84" s="1">
        <v>1292</v>
      </c>
      <c r="V84" s="1">
        <f>Table24[[#This Row],[ADC RX]]/4096*3.3*(8.2+1.5)/1.5</f>
        <v>6.7312695312499988</v>
      </c>
      <c r="W84" s="10">
        <f>Table24[[Vr ]]^2/330*1000</f>
        <v>137.30299849192298</v>
      </c>
    </row>
    <row r="85" spans="1:23" x14ac:dyDescent="0.3">
      <c r="A85" s="1">
        <v>10</v>
      </c>
      <c r="B85" s="1">
        <v>15</v>
      </c>
      <c r="C85" s="1">
        <v>223</v>
      </c>
      <c r="D85" s="1">
        <v>1407</v>
      </c>
      <c r="E85" s="1">
        <f>Table1[[#This Row],[ADC RX]]/4096*3.3*(8.2+1.5)/1.5</f>
        <v>7.3304150390624985</v>
      </c>
      <c r="F85" s="1">
        <f>Table1[[#This Row],[Vr]]^2/330*1000</f>
        <v>162.83328680276864</v>
      </c>
      <c r="H85" s="8">
        <v>10</v>
      </c>
      <c r="I85" s="9">
        <v>40</v>
      </c>
      <c r="J85" s="1">
        <v>169</v>
      </c>
      <c r="K85" s="1">
        <v>143</v>
      </c>
      <c r="L85" s="1">
        <v>2070</v>
      </c>
      <c r="M85" s="1">
        <f>Table2[[#This Row],[ADC RX]]/4096*3.3*(8.2+1.5)/1.5</f>
        <v>10.784619140624999</v>
      </c>
      <c r="N85" s="10">
        <f>Table2[[Vr ]]^2/330*1000</f>
        <v>352.44851517677301</v>
      </c>
      <c r="Q85" s="8">
        <v>10</v>
      </c>
      <c r="R85" s="9">
        <v>40</v>
      </c>
      <c r="S85" s="1">
        <v>283</v>
      </c>
      <c r="T85" s="1">
        <v>129</v>
      </c>
      <c r="U85" s="1">
        <v>1433</v>
      </c>
      <c r="V85" s="1">
        <f>Table24[[#This Row],[ADC RX]]/4096*3.3*(8.2+1.5)/1.5</f>
        <v>7.4658740234374994</v>
      </c>
      <c r="W85" s="10">
        <f>Table24[[Vr ]]^2/330*1000</f>
        <v>168.90689373890555</v>
      </c>
    </row>
    <row r="86" spans="1:23" x14ac:dyDescent="0.3">
      <c r="A86" s="1">
        <v>20</v>
      </c>
      <c r="B86" s="1">
        <v>15</v>
      </c>
      <c r="C86" s="1">
        <v>247</v>
      </c>
      <c r="D86" s="1">
        <v>1271</v>
      </c>
      <c r="E86" s="1">
        <f>Table1[[#This Row],[ADC RX]]/4096*3.3*(8.2+1.5)/1.5</f>
        <v>6.6218603515624999</v>
      </c>
      <c r="F86" s="1">
        <f>Table1[[#This Row],[Vr]]^2/330*1000</f>
        <v>132.87586216847103</v>
      </c>
      <c r="H86" s="7">
        <v>20</v>
      </c>
      <c r="I86" s="9">
        <v>40</v>
      </c>
      <c r="J86" s="1">
        <v>184</v>
      </c>
      <c r="K86" s="1">
        <v>152</v>
      </c>
      <c r="L86" s="1">
        <v>1965</v>
      </c>
      <c r="M86" s="1">
        <f>Table2[[#This Row],[ADC RX]]/4096*3.3*(8.2+1.5)/1.5</f>
        <v>10.2375732421875</v>
      </c>
      <c r="N86" s="10">
        <f>Table2[[Vr ]]^2/330*1000</f>
        <v>317.59971481561661</v>
      </c>
      <c r="Q86" s="7">
        <v>20</v>
      </c>
      <c r="R86" s="9">
        <v>40</v>
      </c>
      <c r="S86" s="1">
        <v>267</v>
      </c>
      <c r="T86" s="1">
        <v>112</v>
      </c>
      <c r="U86" s="1">
        <v>1650</v>
      </c>
      <c r="V86" s="1">
        <f>Table24[[#This Row],[ADC RX]]/4096*3.3*(8.2+1.5)/1.5</f>
        <v>8.5964355468749982</v>
      </c>
      <c r="W86" s="10">
        <f>Table24[[Vr ]]^2/330*1000</f>
        <v>223.93546700477589</v>
      </c>
    </row>
    <row r="87" spans="1:23" x14ac:dyDescent="0.3">
      <c r="A87" s="1">
        <v>30</v>
      </c>
      <c r="B87" s="1">
        <v>15</v>
      </c>
      <c r="C87" s="1">
        <v>275</v>
      </c>
      <c r="D87" s="1">
        <v>1055</v>
      </c>
      <c r="E87" s="1">
        <f>Table1[[#This Row],[ADC RX]]/4096*3.3*(8.2+1.5)/1.5</f>
        <v>5.4965087890624993</v>
      </c>
      <c r="F87" s="1">
        <f>Table1[[#This Row],[Vr]]^2/330*1000</f>
        <v>91.550329903761522</v>
      </c>
      <c r="H87" s="8">
        <v>30</v>
      </c>
      <c r="I87" s="9">
        <v>40</v>
      </c>
      <c r="J87" s="1">
        <v>194</v>
      </c>
      <c r="K87" s="1">
        <v>160</v>
      </c>
      <c r="L87" s="1">
        <v>1883</v>
      </c>
      <c r="M87" s="1">
        <f>Table2[[#This Row],[ADC RX]]/4096*3.3*(8.2+1.5)/1.5</f>
        <v>9.8103564453124985</v>
      </c>
      <c r="N87" s="10">
        <f>Table2[[Vr ]]^2/330*1000</f>
        <v>291.64573813358936</v>
      </c>
      <c r="Q87" s="8">
        <v>30</v>
      </c>
      <c r="R87" s="9">
        <v>40</v>
      </c>
      <c r="S87" s="1">
        <v>253</v>
      </c>
      <c r="T87" s="1">
        <v>104</v>
      </c>
      <c r="U87" s="1">
        <v>1792</v>
      </c>
      <c r="V87" s="1">
        <f>Table24[[#This Row],[ADC RX]]/4096*3.3*(8.2+1.5)/1.5</f>
        <v>9.3362499999999979</v>
      </c>
      <c r="W87" s="10">
        <f>Table24[[Vr ]]^2/330*1000</f>
        <v>264.1380729166666</v>
      </c>
    </row>
    <row r="88" spans="1:23" x14ac:dyDescent="0.3">
      <c r="A88" s="1">
        <v>40</v>
      </c>
      <c r="B88" s="1">
        <v>15</v>
      </c>
      <c r="C88" s="1">
        <v>299</v>
      </c>
      <c r="D88" s="1">
        <v>813</v>
      </c>
      <c r="E88" s="1">
        <f>Table1[[#This Row],[ADC RX]]/4096*3.3*(8.2+1.5)/1.5</f>
        <v>4.2356982421874987</v>
      </c>
      <c r="F88" s="1">
        <f>Table1[[#This Row],[Vr]]^2/330*1000</f>
        <v>54.367089693546255</v>
      </c>
      <c r="H88" s="7">
        <v>40</v>
      </c>
      <c r="I88" s="9">
        <v>40</v>
      </c>
      <c r="J88" s="1">
        <v>210</v>
      </c>
      <c r="K88" s="1">
        <v>174</v>
      </c>
      <c r="L88" s="1">
        <v>1717</v>
      </c>
      <c r="M88" s="1">
        <f>Table2[[#This Row],[ADC RX]]/4096*3.3*(8.2+1.5)/1.5</f>
        <v>8.9455029296874979</v>
      </c>
      <c r="N88" s="10">
        <f>Table2[[Vr ]]^2/330*1000</f>
        <v>242.49097777287156</v>
      </c>
      <c r="Q88" s="7">
        <v>40</v>
      </c>
      <c r="R88" s="9">
        <v>40</v>
      </c>
      <c r="S88" s="1">
        <v>247</v>
      </c>
      <c r="T88" s="1">
        <v>100</v>
      </c>
      <c r="U88" s="1">
        <v>1864</v>
      </c>
      <c r="V88" s="1">
        <f>Table24[[#This Row],[ADC RX]]/4096*3.3*(8.2+1.5)/1.5</f>
        <v>9.7113671874999987</v>
      </c>
      <c r="W88" s="10">
        <f>Table24[[Vr ]]^2/330*1000</f>
        <v>285.7898565165201</v>
      </c>
    </row>
    <row r="89" spans="1:23" x14ac:dyDescent="0.3">
      <c r="A89" s="1">
        <v>50</v>
      </c>
      <c r="B89" s="1">
        <v>15</v>
      </c>
      <c r="C89" s="1">
        <v>327</v>
      </c>
      <c r="D89" s="1">
        <v>363</v>
      </c>
      <c r="E89" s="1">
        <f>Table1[[#This Row],[ADC RX]]/4096*3.3*(8.2+1.5)/1.5</f>
        <v>1.8912158203124996</v>
      </c>
      <c r="F89" s="1">
        <f>Table1[[#This Row],[Vr]]^2/330*1000</f>
        <v>10.838476603031154</v>
      </c>
      <c r="H89" s="8">
        <v>50</v>
      </c>
      <c r="I89" s="9">
        <v>40</v>
      </c>
      <c r="J89" s="1">
        <v>229</v>
      </c>
      <c r="K89" s="1">
        <v>192</v>
      </c>
      <c r="L89" s="1">
        <v>1515</v>
      </c>
      <c r="M89" s="1">
        <f>Table2[[#This Row],[ADC RX]]/4096*3.3*(8.2+1.5)/1.5</f>
        <v>7.8930908203124988</v>
      </c>
      <c r="N89" s="10">
        <f>Table2[[Vr ]]^2/330*1000</f>
        <v>188.79055362939829</v>
      </c>
      <c r="Q89" s="8">
        <v>50</v>
      </c>
      <c r="R89" s="9">
        <v>40</v>
      </c>
      <c r="S89" s="1">
        <v>239</v>
      </c>
      <c r="T89" s="1">
        <v>97</v>
      </c>
      <c r="U89" s="1">
        <v>1940</v>
      </c>
      <c r="V89" s="1">
        <f>Table24[[#This Row],[ADC RX]]/4096*3.3*(8.2+1.5)/1.5</f>
        <v>10.10732421875</v>
      </c>
      <c r="W89" s="10">
        <f>Table24[[Vr ]]^2/330*1000</f>
        <v>309.56970564524329</v>
      </c>
    </row>
    <row r="90" spans="1:23" x14ac:dyDescent="0.3">
      <c r="A90" s="1">
        <v>60</v>
      </c>
      <c r="B90" s="1">
        <v>15</v>
      </c>
      <c r="C90" s="1">
        <v>336</v>
      </c>
      <c r="D90" s="1">
        <v>6</v>
      </c>
      <c r="E90" s="1">
        <f>Table1[[#This Row],[ADC RX]]/4096*3.3*(8.2+1.5)/1.5</f>
        <v>3.1259765624999991E-2</v>
      </c>
      <c r="F90" s="1">
        <f>Table1[[#This Row],[Vr]]^2/330*1000</f>
        <v>2.9611301422119121E-3</v>
      </c>
      <c r="H90" s="7">
        <v>60</v>
      </c>
      <c r="I90" s="9">
        <v>40</v>
      </c>
      <c r="J90" s="1">
        <v>242</v>
      </c>
      <c r="K90" s="1">
        <v>210</v>
      </c>
      <c r="L90" s="1">
        <v>1202</v>
      </c>
      <c r="M90" s="1">
        <f>Table2[[#This Row],[ADC RX]]/4096*3.3*(8.2+1.5)/1.5</f>
        <v>6.2623730468749992</v>
      </c>
      <c r="N90" s="10">
        <f>Table2[[Vr ]]^2/330*1000</f>
        <v>118.8403520552317</v>
      </c>
      <c r="Q90" s="7">
        <v>60</v>
      </c>
      <c r="R90" s="9">
        <v>40</v>
      </c>
      <c r="S90" s="1">
        <v>240</v>
      </c>
      <c r="T90" s="1">
        <v>99</v>
      </c>
      <c r="U90" s="1">
        <v>1925</v>
      </c>
      <c r="V90" s="1">
        <f>Table24[[#This Row],[ADC RX]]/4096*3.3*(8.2+1.5)/1.5</f>
        <v>10.029174804687498</v>
      </c>
      <c r="W90" s="10">
        <f>Table24[[Vr ]]^2/330*1000</f>
        <v>304.80105231205613</v>
      </c>
    </row>
    <row r="91" spans="1:23" x14ac:dyDescent="0.3">
      <c r="A91" s="1">
        <v>70</v>
      </c>
      <c r="B91" s="1">
        <v>15</v>
      </c>
      <c r="C91" s="1">
        <v>325</v>
      </c>
      <c r="D91" s="1">
        <v>327</v>
      </c>
      <c r="E91" s="1">
        <f>Table1[[#This Row],[ADC RX]]/4096*3.3*(8.2+1.5)/1.5</f>
        <v>1.7036572265624998</v>
      </c>
      <c r="F91" s="1">
        <f>Table1[[#This Row],[Vr]]^2/330*1000</f>
        <v>8.795296804904936</v>
      </c>
      <c r="H91" s="8">
        <v>70</v>
      </c>
      <c r="I91" s="9">
        <v>40</v>
      </c>
      <c r="J91" s="1">
        <v>254</v>
      </c>
      <c r="K91" s="1">
        <v>227</v>
      </c>
      <c r="L91" s="1">
        <v>862</v>
      </c>
      <c r="M91" s="1">
        <f>Table2[[#This Row],[ADC RX]]/4096*3.3*(8.2+1.5)/1.5</f>
        <v>4.4909863281249995</v>
      </c>
      <c r="N91" s="10">
        <f>Table2[[Vr ]]^2/330*1000</f>
        <v>61.118055149714138</v>
      </c>
      <c r="Q91" s="8">
        <v>70</v>
      </c>
      <c r="R91" s="9">
        <v>40</v>
      </c>
      <c r="S91" s="1">
        <v>251</v>
      </c>
      <c r="T91" s="1">
        <v>110</v>
      </c>
      <c r="U91" s="1">
        <v>1849</v>
      </c>
      <c r="V91" s="1">
        <f>Table24[[#This Row],[ADC RX]]/4096*3.3*(8.2+1.5)/1.5</f>
        <v>9.6332177734374991</v>
      </c>
      <c r="W91" s="10">
        <f>Table24[[Vr ]]^2/330*1000</f>
        <v>281.20874142567317</v>
      </c>
    </row>
    <row r="92" spans="1:23" x14ac:dyDescent="0.3">
      <c r="A92" s="1">
        <v>80</v>
      </c>
      <c r="B92" s="1">
        <v>15</v>
      </c>
      <c r="C92" s="1">
        <v>302</v>
      </c>
      <c r="D92" s="1">
        <v>736</v>
      </c>
      <c r="E92" s="1">
        <f>Table1[[#This Row],[ADC RX]]/4096*3.3*(8.2+1.5)/1.5</f>
        <v>3.8345312499999995</v>
      </c>
      <c r="F92" s="1">
        <f>Table1[[#This Row],[Vr]]^2/330*1000</f>
        <v>44.556454264322909</v>
      </c>
      <c r="H92" s="7">
        <v>80</v>
      </c>
      <c r="I92" s="9">
        <v>40</v>
      </c>
      <c r="J92" s="1">
        <v>261</v>
      </c>
      <c r="K92" s="1">
        <v>247</v>
      </c>
      <c r="L92" s="1">
        <v>287</v>
      </c>
      <c r="M92" s="1">
        <f>Table2[[#This Row],[ADC RX]]/4096*3.3*(8.2+1.5)/1.5</f>
        <v>1.4952587890624998</v>
      </c>
      <c r="N92" s="10">
        <f>Table2[[Vr ]]^2/330*1000</f>
        <v>6.7751480189959192</v>
      </c>
      <c r="Q92" s="7">
        <v>80</v>
      </c>
      <c r="R92" s="9">
        <v>40</v>
      </c>
      <c r="S92" s="1">
        <v>269</v>
      </c>
      <c r="T92" s="1">
        <v>131</v>
      </c>
      <c r="U92" s="1">
        <v>1641</v>
      </c>
      <c r="V92" s="1">
        <f>Table24[[#This Row],[ADC RX]]/4096*3.3*(8.2+1.5)/1.5</f>
        <v>8.5495458984374988</v>
      </c>
      <c r="W92" s="10">
        <f>Table24[[Vr ]]^2/330*1000</f>
        <v>221.4991971802711</v>
      </c>
    </row>
    <row r="93" spans="1:23" x14ac:dyDescent="0.3">
      <c r="A93" s="1">
        <v>90</v>
      </c>
      <c r="B93" s="1">
        <v>15</v>
      </c>
      <c r="C93" s="1">
        <v>281</v>
      </c>
      <c r="D93" s="1">
        <v>991</v>
      </c>
      <c r="E93" s="1">
        <f>Table1[[#This Row],[ADC RX]]/4096*3.3*(8.2+1.5)/1.5</f>
        <v>5.1630712890624997</v>
      </c>
      <c r="F93" s="1">
        <f>Table1[[#This Row],[Vr]]^2/330*1000</f>
        <v>80.779712533156058</v>
      </c>
      <c r="H93" s="8">
        <v>90</v>
      </c>
      <c r="I93" s="9">
        <v>40</v>
      </c>
      <c r="J93" s="1">
        <v>257</v>
      </c>
      <c r="K93" s="1">
        <v>256</v>
      </c>
      <c r="L93" s="1">
        <v>20</v>
      </c>
      <c r="M93" s="1">
        <f>Table2[[#This Row],[ADC RX]]/4096*3.3*(8.2+1.5)/1.5</f>
        <v>0.10419921874999999</v>
      </c>
      <c r="N93" s="10">
        <f>Table2[[Vr ]]^2/330*1000</f>
        <v>3.2901446024576821E-2</v>
      </c>
      <c r="Q93" s="8">
        <v>90</v>
      </c>
      <c r="R93" s="9">
        <v>40</v>
      </c>
      <c r="S93" s="1">
        <v>289</v>
      </c>
      <c r="T93" s="1">
        <v>152</v>
      </c>
      <c r="U93" s="1">
        <v>1350</v>
      </c>
      <c r="V93" s="1">
        <f>Table24[[#This Row],[ADC RX]]/4096*3.3*(8.2+1.5)/1.5</f>
        <v>7.033447265625</v>
      </c>
      <c r="W93" s="10">
        <f>Table24[[Vr ]]^2/330*1000</f>
        <v>149.90721344947815</v>
      </c>
    </row>
    <row r="94" spans="1:23" x14ac:dyDescent="0.3">
      <c r="A94" s="1">
        <v>0</v>
      </c>
      <c r="B94" s="1">
        <v>20</v>
      </c>
      <c r="C94" s="1">
        <v>242</v>
      </c>
      <c r="D94" s="1">
        <v>1300</v>
      </c>
      <c r="E94" s="1">
        <f>Table1[[#This Row],[ADC RX]]/4096*3.3*(8.2+1.5)/1.5</f>
        <v>6.77294921875</v>
      </c>
      <c r="F94" s="1">
        <f>Table1[[#This Row],[Vr]]^2/330*1000</f>
        <v>139.0086094538371</v>
      </c>
      <c r="H94" s="7">
        <v>0</v>
      </c>
      <c r="I94" s="9">
        <v>45</v>
      </c>
      <c r="J94" s="1">
        <v>163</v>
      </c>
      <c r="K94" s="1">
        <v>136</v>
      </c>
      <c r="L94" s="1">
        <v>2147</v>
      </c>
      <c r="M94" s="1">
        <f>Table2[[#This Row],[ADC RX]]/4096*3.3*(8.2+1.5)/1.5</f>
        <v>11.185786132812497</v>
      </c>
      <c r="N94" s="10">
        <f>Table2[[Vr ]]^2/330*1000</f>
        <v>379.15700426975866</v>
      </c>
      <c r="Q94" s="7">
        <v>0</v>
      </c>
      <c r="R94" s="9">
        <v>45</v>
      </c>
      <c r="S94" s="1">
        <v>281</v>
      </c>
      <c r="T94" s="1">
        <v>122</v>
      </c>
      <c r="U94" s="1">
        <v>1500</v>
      </c>
      <c r="V94" s="1">
        <f>Table24[[#This Row],[ADC RX]]/4096*3.3*(8.2+1.5)/1.5</f>
        <v>7.81494140625</v>
      </c>
      <c r="W94" s="10">
        <f>Table24[[Vr ]]^2/330*1000</f>
        <v>185.07063388824463</v>
      </c>
    </row>
    <row r="95" spans="1:23" x14ac:dyDescent="0.3">
      <c r="A95" s="1">
        <v>10</v>
      </c>
      <c r="B95" s="1">
        <v>20</v>
      </c>
      <c r="C95" s="1">
        <v>261</v>
      </c>
      <c r="D95" s="1">
        <v>1178</v>
      </c>
      <c r="E95" s="1">
        <f>Table1[[#This Row],[ADC RX]]/4096*3.3*(8.2+1.5)/1.5</f>
        <v>6.1373339843749983</v>
      </c>
      <c r="F95" s="1">
        <f>Table1[[#This Row],[Vr]]^2/330*1000</f>
        <v>114.1420255629221</v>
      </c>
      <c r="H95" s="8">
        <v>10</v>
      </c>
      <c r="I95" s="9">
        <v>45</v>
      </c>
      <c r="J95" s="1">
        <v>171</v>
      </c>
      <c r="K95" s="1">
        <v>139</v>
      </c>
      <c r="L95" s="1">
        <v>2107</v>
      </c>
      <c r="M95" s="1">
        <f>Table2[[#This Row],[ADC RX]]/4096*3.3*(8.2+1.5)/1.5</f>
        <v>10.977387695312499</v>
      </c>
      <c r="N95" s="10">
        <f>Table2[[Vr ]]^2/330*1000</f>
        <v>365.16072913090386</v>
      </c>
      <c r="Q95" s="8">
        <v>10</v>
      </c>
      <c r="R95" s="9">
        <v>45</v>
      </c>
      <c r="S95" s="1">
        <v>271</v>
      </c>
      <c r="T95" s="1">
        <v>113</v>
      </c>
      <c r="U95" s="1">
        <v>1615</v>
      </c>
      <c r="V95" s="1">
        <f>Table24[[#This Row],[ADC RX]]/4096*3.3*(8.2+1.5)/1.5</f>
        <v>8.4140869140624996</v>
      </c>
      <c r="W95" s="10">
        <f>Table24[[Vr ]]^2/330*1000</f>
        <v>214.5359351436297</v>
      </c>
    </row>
    <row r="96" spans="1:23" x14ac:dyDescent="0.3">
      <c r="A96" s="1">
        <v>20</v>
      </c>
      <c r="B96" s="1">
        <v>20</v>
      </c>
      <c r="C96" s="1">
        <v>281</v>
      </c>
      <c r="D96" s="1">
        <v>1000</v>
      </c>
      <c r="E96" s="1">
        <f>Table1[[#This Row],[ADC RX]]/4096*3.3*(8.2+1.5)/1.5</f>
        <v>5.2099609374999991</v>
      </c>
      <c r="F96" s="1">
        <f>Table1[[#This Row],[Vr]]^2/330*1000</f>
        <v>82.253615061442019</v>
      </c>
      <c r="H96" s="7">
        <v>20</v>
      </c>
      <c r="I96" s="9">
        <v>45</v>
      </c>
      <c r="J96" s="1">
        <v>183</v>
      </c>
      <c r="K96" s="1">
        <v>147</v>
      </c>
      <c r="L96" s="1">
        <v>2007</v>
      </c>
      <c r="M96" s="1">
        <f>Table2[[#This Row],[ADC RX]]/4096*3.3*(8.2+1.5)/1.5</f>
        <v>10.456391601562499</v>
      </c>
      <c r="N96" s="10">
        <f>Table2[[Vr ]]^2/330*1000</f>
        <v>331.32159189462658</v>
      </c>
      <c r="Q96" s="7">
        <v>20</v>
      </c>
      <c r="R96" s="9">
        <v>45</v>
      </c>
      <c r="S96" s="1">
        <v>257</v>
      </c>
      <c r="T96" s="1">
        <v>103</v>
      </c>
      <c r="U96" s="1">
        <v>1775</v>
      </c>
      <c r="V96" s="1">
        <f>Table24[[#This Row],[ADC RX]]/4096*3.3*(8.2+1.5)/1.5</f>
        <v>9.2476806640624982</v>
      </c>
      <c r="W96" s="10">
        <f>Table24[[Vr ]]^2/330*1000</f>
        <v>259.15029595295579</v>
      </c>
    </row>
    <row r="97" spans="1:23" x14ac:dyDescent="0.3">
      <c r="A97" s="1">
        <v>30</v>
      </c>
      <c r="B97" s="1">
        <v>20</v>
      </c>
      <c r="C97" s="1">
        <v>305</v>
      </c>
      <c r="D97" s="1">
        <v>801</v>
      </c>
      <c r="E97" s="1">
        <f>Table1[[#This Row],[ADC RX]]/4096*3.3*(8.2+1.5)/1.5</f>
        <v>4.1731787109374991</v>
      </c>
      <c r="F97" s="1">
        <f>Table1[[#This Row],[Vr]]^2/330*1000</f>
        <v>52.77400167703626</v>
      </c>
      <c r="H97" s="8">
        <v>30</v>
      </c>
      <c r="I97" s="9">
        <v>45</v>
      </c>
      <c r="J97" s="1">
        <v>197</v>
      </c>
      <c r="K97" s="1">
        <v>159</v>
      </c>
      <c r="L97" s="1">
        <v>1860</v>
      </c>
      <c r="M97" s="1">
        <f>Table2[[#This Row],[ADC RX]]/4096*3.3*(8.2+1.5)/1.5</f>
        <v>9.6905273437500004</v>
      </c>
      <c r="N97" s="10">
        <f>Table2[[Vr ]]^2/330*1000</f>
        <v>284.56460666656494</v>
      </c>
      <c r="Q97" s="8">
        <v>30</v>
      </c>
      <c r="R97" s="9">
        <v>45</v>
      </c>
      <c r="S97" s="1">
        <v>251</v>
      </c>
      <c r="T97" s="1">
        <v>100</v>
      </c>
      <c r="U97" s="1">
        <v>1830</v>
      </c>
      <c r="V97" s="1">
        <f>Table24[[#This Row],[ADC RX]]/4096*3.3*(8.2+1.5)/1.5</f>
        <v>9.5342285156249993</v>
      </c>
      <c r="W97" s="10">
        <f>Table24[[Vr ]]^2/330*1000</f>
        <v>275.45913147926325</v>
      </c>
    </row>
    <row r="98" spans="1:23" x14ac:dyDescent="0.3">
      <c r="A98" s="1">
        <v>40</v>
      </c>
      <c r="B98" s="1">
        <v>20</v>
      </c>
      <c r="C98" s="1">
        <v>323</v>
      </c>
      <c r="D98" s="1">
        <v>460</v>
      </c>
      <c r="E98" s="1">
        <f>Table1[[#This Row],[ADC RX]]/4096*3.3*(8.2+1.5)/1.5</f>
        <v>2.3965820312499999</v>
      </c>
      <c r="F98" s="1">
        <f>Table1[[#This Row],[Vr]]^2/330*1000</f>
        <v>17.404864947001141</v>
      </c>
      <c r="H98" s="7">
        <v>40</v>
      </c>
      <c r="I98" s="9">
        <v>45</v>
      </c>
      <c r="J98" s="1">
        <v>215</v>
      </c>
      <c r="K98" s="1">
        <v>176</v>
      </c>
      <c r="L98" s="1">
        <v>1657</v>
      </c>
      <c r="M98" s="1">
        <f>Table2[[#This Row],[ADC RX]]/4096*3.3*(8.2+1.5)/1.5</f>
        <v>8.6329052734374994</v>
      </c>
      <c r="N98" s="10">
        <f>Table2[[Vr ]]^2/330*1000</f>
        <v>225.8395559398333</v>
      </c>
      <c r="Q98" s="7">
        <v>40</v>
      </c>
      <c r="R98" s="9">
        <v>45</v>
      </c>
      <c r="S98" s="1">
        <v>244</v>
      </c>
      <c r="T98" s="1">
        <v>94</v>
      </c>
      <c r="U98" s="1">
        <v>1910</v>
      </c>
      <c r="V98" s="1">
        <f>Table24[[#This Row],[ADC RX]]/4096*3.3*(8.2+1.5)/1.5</f>
        <v>9.9510253906250004</v>
      </c>
      <c r="W98" s="10">
        <f>Table24[[Vr ]]^2/330*1000</f>
        <v>300.06941310564679</v>
      </c>
    </row>
    <row r="99" spans="1:23" x14ac:dyDescent="0.3">
      <c r="A99" s="1">
        <v>50</v>
      </c>
      <c r="B99" s="1">
        <v>20</v>
      </c>
      <c r="C99" s="1">
        <v>334</v>
      </c>
      <c r="D99" s="1">
        <v>36</v>
      </c>
      <c r="E99" s="1">
        <f>Table1[[#This Row],[ADC RX]]/4096*3.3*(8.2+1.5)/1.5</f>
        <v>0.18755859374999997</v>
      </c>
      <c r="F99" s="1">
        <f>Table1[[#This Row],[Vr]]^2/330*1000</f>
        <v>0.10660068511962888</v>
      </c>
      <c r="H99" s="8">
        <v>50</v>
      </c>
      <c r="I99" s="9">
        <v>45</v>
      </c>
      <c r="J99" s="1">
        <v>230</v>
      </c>
      <c r="K99" s="1">
        <v>199</v>
      </c>
      <c r="L99" s="1">
        <v>1416</v>
      </c>
      <c r="M99" s="1">
        <f>Table2[[#This Row],[ADC RX]]/4096*3.3*(8.2+1.5)/1.5</f>
        <v>7.3773046874999997</v>
      </c>
      <c r="N99" s="10">
        <f>Table2[[Vr ]]^2/330*1000</f>
        <v>164.92310440063477</v>
      </c>
      <c r="Q99" s="8">
        <v>50</v>
      </c>
      <c r="R99" s="9">
        <v>45</v>
      </c>
      <c r="S99" s="1">
        <v>247</v>
      </c>
      <c r="T99" s="1">
        <v>100</v>
      </c>
      <c r="U99" s="1">
        <v>1887</v>
      </c>
      <c r="V99" s="1">
        <f>Table24[[#This Row],[ADC RX]]/4096*3.3*(8.2+1.5)/1.5</f>
        <v>9.8311962890624986</v>
      </c>
      <c r="W99" s="10">
        <f>Table24[[Vr ]]^2/330*1000</f>
        <v>292.88612264871597</v>
      </c>
    </row>
    <row r="100" spans="1:23" x14ac:dyDescent="0.3">
      <c r="A100" s="1">
        <v>60</v>
      </c>
      <c r="B100" s="1">
        <v>20</v>
      </c>
      <c r="C100" s="1">
        <v>328</v>
      </c>
      <c r="D100" s="1">
        <v>189</v>
      </c>
      <c r="E100" s="1">
        <f>Table1[[#This Row],[ADC RX]]/4096*3.3*(8.2+1.5)/1.5</f>
        <v>0.98468261718749972</v>
      </c>
      <c r="F100" s="1">
        <f>Table1[[#This Row],[Vr]]^2/330*1000</f>
        <v>2.9381813836097699</v>
      </c>
      <c r="H100" s="7">
        <v>60</v>
      </c>
      <c r="I100" s="9">
        <v>45</v>
      </c>
      <c r="J100" s="1">
        <v>244</v>
      </c>
      <c r="K100" s="1">
        <v>216</v>
      </c>
      <c r="L100" s="1">
        <v>1126</v>
      </c>
      <c r="M100" s="1">
        <f>Table2[[#This Row],[ADC RX]]/4096*3.3*(8.2+1.5)/1.5</f>
        <v>5.8664160156249991</v>
      </c>
      <c r="N100" s="10">
        <f>Table2[[Vr ]]^2/330*1000</f>
        <v>104.2873844496409</v>
      </c>
      <c r="Q100" s="7">
        <v>60</v>
      </c>
      <c r="R100" s="9">
        <v>45</v>
      </c>
      <c r="S100" s="1">
        <v>254</v>
      </c>
      <c r="T100" s="1">
        <v>108</v>
      </c>
      <c r="U100" s="1">
        <v>1820</v>
      </c>
      <c r="V100" s="1">
        <f>Table24[[#This Row],[ADC RX]]/4096*3.3*(8.2+1.5)/1.5</f>
        <v>9.4821289062499989</v>
      </c>
      <c r="W100" s="10">
        <f>Table24[[Vr ]]^2/330*1000</f>
        <v>272.45687452952063</v>
      </c>
    </row>
    <row r="101" spans="1:23" x14ac:dyDescent="0.3">
      <c r="A101" s="1">
        <v>70</v>
      </c>
      <c r="B101" s="1">
        <v>20</v>
      </c>
      <c r="C101" s="1">
        <v>310</v>
      </c>
      <c r="D101" s="1">
        <v>621</v>
      </c>
      <c r="E101" s="1">
        <f>Table1[[#This Row],[ADC RX]]/4096*3.3*(8.2+1.5)/1.5</f>
        <v>3.2353857421874994</v>
      </c>
      <c r="F101" s="1">
        <f>Table1[[#This Row],[Vr]]^2/330*1000</f>
        <v>31.720366365909566</v>
      </c>
      <c r="H101" s="8">
        <v>70</v>
      </c>
      <c r="I101" s="9">
        <v>45</v>
      </c>
      <c r="J101" s="1">
        <v>256</v>
      </c>
      <c r="K101" s="1">
        <v>238</v>
      </c>
      <c r="L101" s="1">
        <v>638</v>
      </c>
      <c r="M101" s="1">
        <f>Table2[[#This Row],[ADC RX]]/4096*3.3*(8.2+1.5)/1.5</f>
        <v>3.323955078125</v>
      </c>
      <c r="N101" s="10">
        <f>Table2[[Vr ]]^2/330*1000</f>
        <v>33.480840489069621</v>
      </c>
      <c r="Q101" s="8">
        <v>70</v>
      </c>
      <c r="R101" s="9">
        <v>45</v>
      </c>
      <c r="S101" s="1">
        <v>268</v>
      </c>
      <c r="T101" s="1">
        <v>123</v>
      </c>
      <c r="U101" s="1">
        <v>1694</v>
      </c>
      <c r="V101" s="1">
        <f>Table24[[#This Row],[ADC RX]]/4096*3.3*(8.2+1.5)/1.5</f>
        <v>8.8256738281249998</v>
      </c>
      <c r="W101" s="10">
        <f>Table24[[Vr ]]^2/330*1000</f>
        <v>236.03793491045636</v>
      </c>
    </row>
    <row r="102" spans="1:23" x14ac:dyDescent="0.3">
      <c r="A102" s="1">
        <v>80</v>
      </c>
      <c r="B102" s="1">
        <v>20</v>
      </c>
      <c r="C102" s="1">
        <v>288</v>
      </c>
      <c r="D102" s="1">
        <v>915</v>
      </c>
      <c r="E102" s="1">
        <f>Table1[[#This Row],[ADC RX]]/4096*3.3*(8.2+1.5)/1.5</f>
        <v>4.7671142578124996</v>
      </c>
      <c r="F102" s="1">
        <f>Table1[[#This Row],[Vr]]^2/330*1000</f>
        <v>68.864782869815812</v>
      </c>
      <c r="H102" s="7">
        <v>80</v>
      </c>
      <c r="I102" s="9">
        <v>45</v>
      </c>
      <c r="J102" s="1">
        <v>261</v>
      </c>
      <c r="K102" s="1">
        <v>250</v>
      </c>
      <c r="L102" s="1">
        <v>151</v>
      </c>
      <c r="M102" s="1">
        <f>Table2[[#This Row],[ADC RX]]/4096*3.3*(8.2+1.5)/1.5</f>
        <v>0.78670410156249992</v>
      </c>
      <c r="N102" s="10">
        <f>Table2[[Vr ]]^2/330*1000</f>
        <v>1.8754646770159402</v>
      </c>
      <c r="Q102" s="7">
        <v>80</v>
      </c>
      <c r="R102" s="9">
        <v>45</v>
      </c>
      <c r="S102" s="1">
        <v>292</v>
      </c>
      <c r="T102" s="1">
        <v>150</v>
      </c>
      <c r="U102" s="1">
        <v>1352</v>
      </c>
      <c r="V102" s="1">
        <f>Table24[[#This Row],[ADC RX]]/4096*3.3*(8.2+1.5)/1.5</f>
        <v>7.0438671874999983</v>
      </c>
      <c r="W102" s="10">
        <f>Table24[[Vr ]]^2/330*1000</f>
        <v>150.35171198527013</v>
      </c>
    </row>
    <row r="103" spans="1:23" x14ac:dyDescent="0.3">
      <c r="A103" s="1">
        <v>90</v>
      </c>
      <c r="B103" s="1">
        <v>20</v>
      </c>
      <c r="C103" s="1">
        <v>263</v>
      </c>
      <c r="D103" s="1">
        <v>1151</v>
      </c>
      <c r="E103" s="1">
        <f>Table1[[#This Row],[ADC RX]]/4096*3.3*(8.2+1.5)/1.5</f>
        <v>5.9966650390624991</v>
      </c>
      <c r="F103" s="1">
        <f>Table1[[#This Row],[Vr]]^2/330*1000</f>
        <v>108.96967148701347</v>
      </c>
      <c r="H103" s="8">
        <v>90</v>
      </c>
      <c r="I103" s="9">
        <v>45</v>
      </c>
      <c r="J103" s="1">
        <v>252</v>
      </c>
      <c r="K103" s="1">
        <v>257</v>
      </c>
      <c r="L103" s="1">
        <v>199</v>
      </c>
      <c r="M103" s="1">
        <f>Table2[[#This Row],[ADC RX]]/4096*3.3*(8.2+1.5)/1.5</f>
        <v>1.0367822265624997</v>
      </c>
      <c r="N103" s="10">
        <f>Table2[[Vr ]]^2/330*1000</f>
        <v>3.2573254100481659</v>
      </c>
      <c r="Q103" s="8">
        <v>90</v>
      </c>
      <c r="R103" s="9">
        <v>45</v>
      </c>
      <c r="S103" s="1">
        <v>310</v>
      </c>
      <c r="T103" s="1">
        <v>167</v>
      </c>
      <c r="U103" s="1">
        <v>990</v>
      </c>
      <c r="V103" s="1">
        <f>Table24[[#This Row],[ADC RX]]/4096*3.3*(8.2+1.5)/1.5</f>
        <v>5.1578613281249996</v>
      </c>
      <c r="W103" s="10">
        <f>Table24[[Vr ]]^2/330*1000</f>
        <v>80.616768121719346</v>
      </c>
    </row>
    <row r="104" spans="1:23" x14ac:dyDescent="0.3">
      <c r="A104" s="1">
        <v>0</v>
      </c>
      <c r="B104" s="1">
        <v>25</v>
      </c>
      <c r="C104" s="1">
        <v>275</v>
      </c>
      <c r="D104" s="1">
        <v>1041</v>
      </c>
      <c r="E104" s="1">
        <f>Table1[[#This Row],[ADC RX]]/4096*3.3*(8.2+1.5)/1.5</f>
        <v>5.4235693359374997</v>
      </c>
      <c r="F104" s="1">
        <f>Table1[[#This Row],[Vr]]^2/330*1000</f>
        <v>89.13667982339858</v>
      </c>
      <c r="H104" s="7">
        <v>0</v>
      </c>
      <c r="I104" s="9">
        <v>50</v>
      </c>
      <c r="J104" s="1">
        <v>165</v>
      </c>
      <c r="K104" s="1">
        <v>130</v>
      </c>
      <c r="L104" s="1">
        <v>2141</v>
      </c>
      <c r="M104" s="1">
        <f>Table2[[#This Row],[ADC RX]]/4096*3.3*(8.2+1.5)/1.5</f>
        <v>11.154526367187499</v>
      </c>
      <c r="N104" s="10">
        <f>Table2[[Vr ]]^2/330*1000</f>
        <v>377.04078326145799</v>
      </c>
      <c r="Q104" s="7">
        <v>0</v>
      </c>
      <c r="R104" s="9">
        <v>50</v>
      </c>
      <c r="S104" s="1">
        <v>263</v>
      </c>
      <c r="T104" s="1">
        <v>107</v>
      </c>
      <c r="U104" s="1">
        <v>1719</v>
      </c>
      <c r="V104" s="1">
        <f>Table24[[#This Row],[ADC RX]]/4096*3.3*(8.2+1.5)/1.5</f>
        <v>8.9559228515624998</v>
      </c>
      <c r="W104" s="10">
        <f>Table24[[Vr ]]^2/330*1000</f>
        <v>243.05622461557388</v>
      </c>
    </row>
    <row r="105" spans="1:23" x14ac:dyDescent="0.3">
      <c r="A105" s="1">
        <v>10</v>
      </c>
      <c r="B105" s="1">
        <v>25</v>
      </c>
      <c r="C105" s="1">
        <v>291</v>
      </c>
      <c r="D105" s="1">
        <v>867</v>
      </c>
      <c r="E105" s="1">
        <f>Table1[[#This Row],[ADC RX]]/4096*3.3*(8.2+1.5)/1.5</f>
        <v>4.5170361328124997</v>
      </c>
      <c r="F105" s="1">
        <f>Table1[[#This Row],[Vr]]^2/330*1000</f>
        <v>61.829137651920306</v>
      </c>
      <c r="H105" s="8">
        <v>10</v>
      </c>
      <c r="I105" s="9">
        <v>50</v>
      </c>
      <c r="J105" s="1">
        <v>172</v>
      </c>
      <c r="K105" s="1">
        <v>137</v>
      </c>
      <c r="L105" s="1">
        <v>2080</v>
      </c>
      <c r="M105" s="1">
        <f>Table2[[#This Row],[ADC RX]]/4096*3.3*(8.2+1.5)/1.5</f>
        <v>10.836718749999998</v>
      </c>
      <c r="N105" s="10">
        <f>Table2[[Vr ]]^2/330*1000</f>
        <v>355.86204020182277</v>
      </c>
      <c r="Q105" s="8">
        <v>10</v>
      </c>
      <c r="R105" s="9">
        <v>50</v>
      </c>
      <c r="S105" s="1">
        <v>258</v>
      </c>
      <c r="T105" s="1">
        <v>102</v>
      </c>
      <c r="U105" s="1">
        <v>1771</v>
      </c>
      <c r="V105" s="1">
        <f>Table24[[#This Row],[ADC RX]]/4096*3.3*(8.2+1.5)/1.5</f>
        <v>9.2268408203124981</v>
      </c>
      <c r="W105" s="10">
        <f>Table24[[Vr ]]^2/330*1000</f>
        <v>257.98361067692429</v>
      </c>
    </row>
    <row r="106" spans="1:23" x14ac:dyDescent="0.3">
      <c r="A106" s="1">
        <v>20</v>
      </c>
      <c r="B106" s="1">
        <v>25</v>
      </c>
      <c r="C106" s="1">
        <v>311</v>
      </c>
      <c r="D106" s="1">
        <v>593</v>
      </c>
      <c r="E106" s="1">
        <f>Table1[[#This Row],[ADC RX]]/4096*3.3*(8.2+1.5)/1.5</f>
        <v>3.0895068359374993</v>
      </c>
      <c r="F106" s="1">
        <f>Table1[[#This Row],[Vr]]^2/330*1000</f>
        <v>28.924401482741025</v>
      </c>
      <c r="H106" s="7">
        <v>20</v>
      </c>
      <c r="I106" s="9">
        <v>50</v>
      </c>
      <c r="J106" s="1">
        <v>186</v>
      </c>
      <c r="K106" s="1">
        <v>150</v>
      </c>
      <c r="L106" s="1">
        <v>1953</v>
      </c>
      <c r="M106" s="1">
        <f>Table2[[#This Row],[ADC RX]]/4096*3.3*(8.2+1.5)/1.5</f>
        <v>10.175053710937499</v>
      </c>
      <c r="N106" s="10">
        <f>Table2[[Vr ]]^2/330*1000</f>
        <v>313.7324788498878</v>
      </c>
      <c r="Q106" s="7">
        <v>20</v>
      </c>
      <c r="R106" s="9">
        <v>50</v>
      </c>
      <c r="S106" s="1">
        <v>255</v>
      </c>
      <c r="T106" s="1">
        <v>104</v>
      </c>
      <c r="U106" s="1">
        <v>1795</v>
      </c>
      <c r="V106" s="1">
        <f>Table24[[#This Row],[ADC RX]]/4096*3.3*(8.2+1.5)/1.5</f>
        <v>9.3518798828124989</v>
      </c>
      <c r="W106" s="10">
        <f>Table24[[Vr ]]^2/330*1000</f>
        <v>265.02320406834281</v>
      </c>
    </row>
    <row r="107" spans="1:23" x14ac:dyDescent="0.3">
      <c r="A107" s="1">
        <v>30</v>
      </c>
      <c r="B107" s="1">
        <v>25</v>
      </c>
      <c r="C107" s="1">
        <v>323</v>
      </c>
      <c r="D107" s="1">
        <v>369</v>
      </c>
      <c r="E107" s="1">
        <f>Table1[[#This Row],[ADC RX]]/4096*3.3*(8.2+1.5)/1.5</f>
        <v>1.9224755859374998</v>
      </c>
      <c r="F107" s="1">
        <f>Table1[[#This Row],[Vr]]^2/330*1000</f>
        <v>11.199734480381011</v>
      </c>
      <c r="H107" s="8">
        <v>30</v>
      </c>
      <c r="I107" s="9">
        <v>50</v>
      </c>
      <c r="J107" s="1">
        <v>199</v>
      </c>
      <c r="K107" s="1">
        <v>161</v>
      </c>
      <c r="L107" s="1">
        <v>1857</v>
      </c>
      <c r="M107" s="1">
        <f>Table2[[#This Row],[ADC RX]]/4096*3.3*(8.2+1.5)/1.5</f>
        <v>9.6748974609374994</v>
      </c>
      <c r="N107" s="10">
        <f>Table2[[Vr ]]^2/330*1000</f>
        <v>283.64739660501476</v>
      </c>
      <c r="Q107" s="8">
        <v>30</v>
      </c>
      <c r="R107" s="9">
        <v>50</v>
      </c>
      <c r="S107" s="1">
        <v>253</v>
      </c>
      <c r="T107" s="1">
        <v>104</v>
      </c>
      <c r="U107" s="1">
        <v>1821</v>
      </c>
      <c r="V107" s="1">
        <f>Table24[[#This Row],[ADC RX]]/4096*3.3*(8.2+1.5)/1.5</f>
        <v>9.4873388671874981</v>
      </c>
      <c r="W107" s="10">
        <f>Table24[[Vr ]]^2/330*1000</f>
        <v>272.75635994195932</v>
      </c>
    </row>
    <row r="108" spans="1:23" x14ac:dyDescent="0.3">
      <c r="A108" s="1">
        <v>40</v>
      </c>
      <c r="B108" s="1">
        <v>25</v>
      </c>
      <c r="C108" s="1">
        <v>331</v>
      </c>
      <c r="D108" s="1">
        <v>107</v>
      </c>
      <c r="E108" s="1">
        <f>Table1[[#This Row],[ADC RX]]/4096*3.3*(8.2+1.5)/1.5</f>
        <v>0.55746582031249992</v>
      </c>
      <c r="F108" s="1">
        <f>Table1[[#This Row],[Vr]]^2/330*1000</f>
        <v>0.94172163883844984</v>
      </c>
      <c r="H108" s="7">
        <v>40</v>
      </c>
      <c r="I108" s="9">
        <v>50</v>
      </c>
      <c r="J108" s="1">
        <v>215</v>
      </c>
      <c r="K108" s="1">
        <v>181</v>
      </c>
      <c r="L108" s="1">
        <v>1589</v>
      </c>
      <c r="M108" s="1">
        <f>Table2[[#This Row],[ADC RX]]/4096*3.3*(8.2+1.5)/1.5</f>
        <v>8.2786279296874987</v>
      </c>
      <c r="N108" s="10">
        <f>Table2[[Vr ]]^2/330*1000</f>
        <v>207.68387999455126</v>
      </c>
      <c r="Q108" s="7">
        <v>40</v>
      </c>
      <c r="R108" s="9">
        <v>50</v>
      </c>
      <c r="S108" s="1">
        <v>256</v>
      </c>
      <c r="T108" s="1">
        <v>108</v>
      </c>
      <c r="U108" s="1">
        <v>1797</v>
      </c>
      <c r="V108" s="1">
        <f>Table24[[#This Row],[ADC RX]]/4096*3.3*(8.2+1.5)/1.5</f>
        <v>9.362299804687499</v>
      </c>
      <c r="W108" s="10">
        <f>Table24[[Vr ]]^2/330*1000</f>
        <v>265.61411403894419</v>
      </c>
    </row>
    <row r="109" spans="1:23" x14ac:dyDescent="0.3">
      <c r="A109" s="1">
        <v>50</v>
      </c>
      <c r="B109" s="1">
        <v>25</v>
      </c>
      <c r="C109" s="1">
        <v>325</v>
      </c>
      <c r="D109" s="1">
        <v>235</v>
      </c>
      <c r="E109" s="1">
        <f>Table1[[#This Row],[ADC RX]]/4096*3.3*(8.2+1.5)/1.5</f>
        <v>1.2243408203124999</v>
      </c>
      <c r="F109" s="1">
        <f>Table1[[#This Row],[Vr]]^2/330*1000</f>
        <v>4.5424558917681379</v>
      </c>
      <c r="H109" s="8">
        <v>50</v>
      </c>
      <c r="I109" s="9">
        <v>50</v>
      </c>
      <c r="J109" s="1">
        <v>233</v>
      </c>
      <c r="K109" s="1">
        <v>207</v>
      </c>
      <c r="L109" s="1">
        <v>1283</v>
      </c>
      <c r="M109" s="1">
        <f>Table2[[#This Row],[ADC RX]]/4096*3.3*(8.2+1.5)/1.5</f>
        <v>6.6843798828124994</v>
      </c>
      <c r="N109" s="10">
        <f>Table2[[Vr ]]^2/330*1000</f>
        <v>135.39677096287409</v>
      </c>
      <c r="Q109" s="8">
        <v>50</v>
      </c>
      <c r="R109" s="9">
        <v>50</v>
      </c>
      <c r="S109" s="1">
        <v>264</v>
      </c>
      <c r="T109" s="1">
        <v>120</v>
      </c>
      <c r="U109" s="1">
        <v>1704</v>
      </c>
      <c r="V109" s="1">
        <f>Table24[[#This Row],[ADC RX]]/4096*3.3*(8.2+1.5)/1.5</f>
        <v>8.8777734374999984</v>
      </c>
      <c r="W109" s="10">
        <f>Table24[[Vr ]]^2/330*1000</f>
        <v>238.83291275024405</v>
      </c>
    </row>
    <row r="110" spans="1:23" x14ac:dyDescent="0.3">
      <c r="A110" s="1">
        <v>60</v>
      </c>
      <c r="B110" s="1">
        <v>25</v>
      </c>
      <c r="C110" s="1">
        <v>315</v>
      </c>
      <c r="D110" s="1">
        <v>500</v>
      </c>
      <c r="E110" s="1">
        <f>Table1[[#This Row],[ADC RX]]/4096*3.3*(8.2+1.5)/1.5</f>
        <v>2.6049804687499996</v>
      </c>
      <c r="F110" s="1">
        <f>Table1[[#This Row],[Vr]]^2/330*1000</f>
        <v>20.563403765360505</v>
      </c>
      <c r="H110" s="7">
        <v>60</v>
      </c>
      <c r="I110" s="9">
        <v>50</v>
      </c>
      <c r="J110" s="1">
        <v>244</v>
      </c>
      <c r="K110" s="1">
        <v>223</v>
      </c>
      <c r="L110" s="1">
        <v>960</v>
      </c>
      <c r="M110" s="1">
        <f>Table2[[#This Row],[ADC RX]]/4096*3.3*(8.2+1.5)/1.5</f>
        <v>5.0015624999999995</v>
      </c>
      <c r="N110" s="10">
        <f>Table2[[Vr ]]^2/330*1000</f>
        <v>75.804931640624986</v>
      </c>
      <c r="Q110" s="7">
        <v>60</v>
      </c>
      <c r="R110" s="9">
        <v>50</v>
      </c>
      <c r="S110" s="1">
        <v>276</v>
      </c>
      <c r="T110" s="1">
        <v>133</v>
      </c>
      <c r="U110" s="1">
        <v>1558</v>
      </c>
      <c r="V110" s="1">
        <f>Table24[[#This Row],[ADC RX]]/4096*3.3*(8.2+1.5)/1.5</f>
        <v>8.1171191406249985</v>
      </c>
      <c r="W110" s="10">
        <f>Table24[[Vr ]]^2/330*1000</f>
        <v>199.65946407000214</v>
      </c>
    </row>
    <row r="111" spans="1:23" x14ac:dyDescent="0.3">
      <c r="A111" s="1">
        <v>70</v>
      </c>
      <c r="B111" s="1">
        <v>25</v>
      </c>
      <c r="C111" s="1">
        <v>297</v>
      </c>
      <c r="D111" s="1">
        <v>750</v>
      </c>
      <c r="E111" s="1">
        <f>Table1[[#This Row],[ADC RX]]/4096*3.3*(8.2+1.5)/1.5</f>
        <v>3.907470703125</v>
      </c>
      <c r="F111" s="1">
        <f>Table1[[#This Row],[Vr]]^2/330*1000</f>
        <v>46.267658472061157</v>
      </c>
      <c r="H111" s="8">
        <v>70</v>
      </c>
      <c r="I111" s="9">
        <v>50</v>
      </c>
      <c r="J111" s="1">
        <v>257</v>
      </c>
      <c r="K111" s="1">
        <v>249</v>
      </c>
      <c r="L111" s="1">
        <v>314</v>
      </c>
      <c r="M111" s="1">
        <f>Table2[[#This Row],[ADC RX]]/4096*3.3*(8.2+1.5)/1.5</f>
        <v>1.6359277343749998</v>
      </c>
      <c r="N111" s="10">
        <f>Table2[[Vr ]]^2/330*1000</f>
        <v>8.1098774305979386</v>
      </c>
      <c r="Q111" s="8">
        <v>70</v>
      </c>
      <c r="R111" s="9">
        <v>50</v>
      </c>
      <c r="S111" s="1">
        <v>297</v>
      </c>
      <c r="T111" s="1">
        <v>154</v>
      </c>
      <c r="U111" s="1">
        <v>1243</v>
      </c>
      <c r="V111" s="1">
        <f>Table24[[#This Row],[ADC RX]]/4096*3.3*(8.2+1.5)/1.5</f>
        <v>6.4759814453124989</v>
      </c>
      <c r="W111" s="10">
        <f>Table24[[Vr ]]^2/330*1000</f>
        <v>127.08586569706596</v>
      </c>
    </row>
    <row r="112" spans="1:23" x14ac:dyDescent="0.3">
      <c r="A112" s="1">
        <v>80</v>
      </c>
      <c r="B112" s="1">
        <v>25</v>
      </c>
      <c r="C112" s="1">
        <v>278</v>
      </c>
      <c r="D112" s="1">
        <v>988</v>
      </c>
      <c r="E112" s="1">
        <f>Table1[[#This Row],[ADC RX]]/4096*3.3*(8.2+1.5)/1.5</f>
        <v>5.1474414062499987</v>
      </c>
      <c r="F112" s="1">
        <f>Table1[[#This Row],[Vr]]^2/330*1000</f>
        <v>80.291372820536253</v>
      </c>
      <c r="H112" s="7">
        <v>80</v>
      </c>
      <c r="I112" s="9">
        <v>50</v>
      </c>
      <c r="J112" s="1">
        <v>253</v>
      </c>
      <c r="K112" s="1">
        <v>255</v>
      </c>
      <c r="L112" s="1">
        <v>47</v>
      </c>
      <c r="M112" s="1">
        <f>Table2[[#This Row],[ADC RX]]/4096*3.3*(8.2+1.5)/1.5</f>
        <v>0.24486816406249998</v>
      </c>
      <c r="N112" s="10">
        <f>Table2[[Vr ]]^2/330*1000</f>
        <v>0.18169823567072546</v>
      </c>
      <c r="Q112" s="7">
        <v>80</v>
      </c>
      <c r="R112" s="9">
        <v>50</v>
      </c>
      <c r="S112" s="1">
        <v>318</v>
      </c>
      <c r="T112" s="1">
        <v>172</v>
      </c>
      <c r="U112" s="1">
        <v>813</v>
      </c>
      <c r="V112" s="1">
        <f>Table24[[#This Row],[ADC RX]]/4096*3.3*(8.2+1.5)/1.5</f>
        <v>4.2356982421874987</v>
      </c>
      <c r="W112" s="10">
        <f>Table24[[Vr ]]^2/330*1000</f>
        <v>54.367089693546255</v>
      </c>
    </row>
    <row r="113" spans="1:23" x14ac:dyDescent="0.3">
      <c r="A113" s="1">
        <v>90</v>
      </c>
      <c r="B113" s="1">
        <v>25</v>
      </c>
      <c r="C113" s="1">
        <v>262</v>
      </c>
      <c r="D113" s="1">
        <v>1136</v>
      </c>
      <c r="E113" s="1">
        <f>Table1[[#This Row],[ADC RX]]/4096*3.3*(8.2+1.5)/1.5</f>
        <v>5.9185156249999986</v>
      </c>
      <c r="F113" s="1">
        <f>Table1[[#This Row],[Vr]]^2/330*1000</f>
        <v>106.14796122233068</v>
      </c>
      <c r="H113" s="11">
        <v>90</v>
      </c>
      <c r="I113" s="12">
        <v>50</v>
      </c>
      <c r="J113" s="13">
        <v>241</v>
      </c>
      <c r="K113" s="13">
        <v>247</v>
      </c>
      <c r="L113" s="13">
        <v>580</v>
      </c>
      <c r="M113" s="13">
        <f>Table2[[#This Row],[ADC RX]]/4096*3.3*(8.2+1.5)/1.5</f>
        <v>3.0217773437499997</v>
      </c>
      <c r="N113" s="14">
        <f>Table2[[Vr ]]^2/330*1000</f>
        <v>27.670116106669102</v>
      </c>
      <c r="Q113" s="11">
        <v>90</v>
      </c>
      <c r="R113" s="12">
        <v>50</v>
      </c>
      <c r="S113" s="13">
        <v>328</v>
      </c>
      <c r="T113" s="13">
        <v>183</v>
      </c>
      <c r="U113" s="13">
        <v>346</v>
      </c>
      <c r="V113" s="13">
        <f>Table24[[#This Row],[ADC RX]]/4096*3.3*(8.2+1.5)/1.5</f>
        <v>1.8026464843749999</v>
      </c>
      <c r="W113" s="14">
        <f>Table24[[Vr ]]^2/330*1000</f>
        <v>9.847073780695597</v>
      </c>
    </row>
  </sheetData>
  <mergeCells count="8">
    <mergeCell ref="Q1:W1"/>
    <mergeCell ref="Q2:W2"/>
    <mergeCell ref="H1:N1"/>
    <mergeCell ref="H2:N2"/>
    <mergeCell ref="A1:F1"/>
    <mergeCell ref="B2:D2"/>
    <mergeCell ref="O1:P1"/>
    <mergeCell ref="O2:P2"/>
  </mergeCells>
  <hyperlinks>
    <hyperlink ref="N4" r:id="rId1" display="=@[Vr ]^2/330*1000"/>
    <hyperlink ref="N5" r:id="rId2" display="=@[Vr ]^2/330*1000"/>
    <hyperlink ref="N6" r:id="rId3" display="=@[Vr ]^2/330*1000"/>
    <hyperlink ref="N7" r:id="rId4" display="=@[Vr ]^2/330*1000"/>
    <hyperlink ref="N8" r:id="rId5" display="=@[Vr ]^2/330*1000"/>
    <hyperlink ref="N9" r:id="rId6" display="=@[Vr ]^2/330*1000"/>
    <hyperlink ref="N10" r:id="rId7" display="=@[Vr ]^2/330*1000"/>
    <hyperlink ref="N11" r:id="rId8" display="=@[Vr ]^2/330*1000"/>
    <hyperlink ref="N12" r:id="rId9" display="=@[Vr ]^2/330*1000"/>
    <hyperlink ref="N13" r:id="rId10" display="=@[Vr ]^2/330*1000"/>
    <hyperlink ref="N14" r:id="rId11" display="=@[Vr ]^2/330*1000"/>
    <hyperlink ref="N15" r:id="rId12" display="=@[Vr ]^2/330*1000"/>
    <hyperlink ref="N16" r:id="rId13" display="=@[Vr ]^2/330*1000"/>
    <hyperlink ref="N17" r:id="rId14" display="=@[Vr ]^2/330*1000"/>
    <hyperlink ref="N18" r:id="rId15" display="=@[Vr ]^2/330*1000"/>
    <hyperlink ref="N19" r:id="rId16" display="=@[Vr ]^2/330*1000"/>
    <hyperlink ref="N20" r:id="rId17" display="=@[Vr ]^2/330*1000"/>
    <hyperlink ref="N21" r:id="rId18" display="=@[Vr ]^2/330*1000"/>
    <hyperlink ref="N22" r:id="rId19" display="=@[Vr ]^2/330*1000"/>
    <hyperlink ref="N23" r:id="rId20" display="=@[Vr ]^2/330*1000"/>
    <hyperlink ref="N24" r:id="rId21" display="=@[Vr ]^2/330*1000"/>
    <hyperlink ref="N25" r:id="rId22" display="=@[Vr ]^2/330*1000"/>
    <hyperlink ref="N26" r:id="rId23" display="=@[Vr ]^2/330*1000"/>
    <hyperlink ref="N27" r:id="rId24" display="=@[Vr ]^2/330*1000"/>
    <hyperlink ref="N28" r:id="rId25" display="=@[Vr ]^2/330*1000"/>
    <hyperlink ref="N29" r:id="rId26" display="=@[Vr ]^2/330*1000"/>
    <hyperlink ref="N30" r:id="rId27" display="=@[Vr ]^2/330*1000"/>
    <hyperlink ref="N31" r:id="rId28" display="=@[Vr ]^2/330*1000"/>
    <hyperlink ref="N32" r:id="rId29" display="=@[Vr ]^2/330*1000"/>
    <hyperlink ref="N33" r:id="rId30" display="=@[Vr ]^2/330*1000"/>
    <hyperlink ref="N34" r:id="rId31" display="=@[Vr ]^2/330*1000"/>
    <hyperlink ref="N35" r:id="rId32" display="=@[Vr ]^2/330*1000"/>
    <hyperlink ref="N36" r:id="rId33" display="=@[Vr ]^2/330*1000"/>
    <hyperlink ref="N37" r:id="rId34" display="=@[Vr ]^2/330*1000"/>
    <hyperlink ref="N38" r:id="rId35" display="=@[Vr ]^2/330*1000"/>
    <hyperlink ref="N39" r:id="rId36" display="=@[Vr ]^2/330*1000"/>
    <hyperlink ref="N40" r:id="rId37" display="=@[Vr ]^2/330*1000"/>
    <hyperlink ref="N41" r:id="rId38" display="=@[Vr ]^2/330*1000"/>
    <hyperlink ref="N42" r:id="rId39" display="=@[Vr ]^2/330*1000"/>
    <hyperlink ref="N43" r:id="rId40" display="=@[Vr ]^2/330*1000"/>
    <hyperlink ref="N44" r:id="rId41" display="=@[Vr ]^2/330*1000"/>
    <hyperlink ref="N45" r:id="rId42" display="=@[Vr ]^2/330*1000"/>
    <hyperlink ref="N46" r:id="rId43" display="=@[Vr ]^2/330*1000"/>
    <hyperlink ref="N47" r:id="rId44" display="=@[Vr ]^2/330*1000"/>
    <hyperlink ref="N48" r:id="rId45" display="=@[Vr ]^2/330*1000"/>
    <hyperlink ref="N49" r:id="rId46" display="=@[Vr ]^2/330*1000"/>
    <hyperlink ref="N50" r:id="rId47" display="=@[Vr ]^2/330*1000"/>
    <hyperlink ref="N51" r:id="rId48" display="=@[Vr ]^2/330*1000"/>
    <hyperlink ref="N52" r:id="rId49" display="=@[Vr ]^2/330*1000"/>
    <hyperlink ref="N53" r:id="rId50" display="=@[Vr ]^2/330*1000"/>
    <hyperlink ref="N54" r:id="rId51" display="=@[Vr ]^2/330*1000"/>
    <hyperlink ref="N55" r:id="rId52" display="=@[Vr ]^2/330*1000"/>
    <hyperlink ref="N56" r:id="rId53" display="=@[Vr ]^2/330*1000"/>
    <hyperlink ref="N57" r:id="rId54" display="=@[Vr ]^2/330*1000"/>
    <hyperlink ref="N58" r:id="rId55" display="=@[Vr ]^2/330*1000"/>
    <hyperlink ref="N59" r:id="rId56" display="=@[Vr ]^2/330*1000"/>
    <hyperlink ref="N60" r:id="rId57" display="=@[Vr ]^2/330*1000"/>
    <hyperlink ref="N61" r:id="rId58" display="=@[Vr ]^2/330*1000"/>
    <hyperlink ref="N62" r:id="rId59" display="=@[Vr ]^2/330*1000"/>
    <hyperlink ref="N63" r:id="rId60" display="=@[Vr ]^2/330*1000"/>
    <hyperlink ref="W4" r:id="rId61" display="=@[Vr ]^2/330*1000"/>
    <hyperlink ref="W5" r:id="rId62" display="=@[Vr ]^2/330*1000"/>
    <hyperlink ref="W6" r:id="rId63" display="=@[Vr ]^2/330*1000"/>
    <hyperlink ref="W7" r:id="rId64" display="=@[Vr ]^2/330*1000"/>
    <hyperlink ref="W8" r:id="rId65" display="=@[Vr ]^2/330*1000"/>
    <hyperlink ref="W9" r:id="rId66" display="=@[Vr ]^2/330*1000"/>
    <hyperlink ref="W10" r:id="rId67" display="=@[Vr ]^2/330*1000"/>
    <hyperlink ref="W11" r:id="rId68" display="=@[Vr ]^2/330*1000"/>
    <hyperlink ref="W12" r:id="rId69" display="=@[Vr ]^2/330*1000"/>
    <hyperlink ref="W13" r:id="rId70" display="=@[Vr ]^2/330*1000"/>
    <hyperlink ref="W14" r:id="rId71" display="=@[Vr ]^2/330*1000"/>
    <hyperlink ref="W15" r:id="rId72" display="=@[Vr ]^2/330*1000"/>
    <hyperlink ref="W16" r:id="rId73" display="=@[Vr ]^2/330*1000"/>
    <hyperlink ref="W17" r:id="rId74" display="=@[Vr ]^2/330*1000"/>
    <hyperlink ref="W18" r:id="rId75" display="=@[Vr ]^2/330*1000"/>
    <hyperlink ref="W19" r:id="rId76" display="=@[Vr ]^2/330*1000"/>
    <hyperlink ref="W20" r:id="rId77" display="=@[Vr ]^2/330*1000"/>
    <hyperlink ref="W21" r:id="rId78" display="=@[Vr ]^2/330*1000"/>
    <hyperlink ref="W22" r:id="rId79" display="=@[Vr ]^2/330*1000"/>
    <hyperlink ref="W23" r:id="rId80" display="=@[Vr ]^2/330*1000"/>
    <hyperlink ref="W24" r:id="rId81" display="=@[Vr ]^2/330*1000"/>
    <hyperlink ref="W25" r:id="rId82" display="=@[Vr ]^2/330*1000"/>
    <hyperlink ref="W26" r:id="rId83" display="=@[Vr ]^2/330*1000"/>
    <hyperlink ref="W27" r:id="rId84" display="=@[Vr ]^2/330*1000"/>
    <hyperlink ref="W28" r:id="rId85" display="=@[Vr ]^2/330*1000"/>
    <hyperlink ref="W29" r:id="rId86" display="=@[Vr ]^2/330*1000"/>
    <hyperlink ref="W30" r:id="rId87" display="=@[Vr ]^2/330*1000"/>
    <hyperlink ref="W31" r:id="rId88" display="=@[Vr ]^2/330*1000"/>
    <hyperlink ref="W32" r:id="rId89" display="=@[Vr ]^2/330*1000"/>
    <hyperlink ref="W33" r:id="rId90" display="=@[Vr ]^2/330*1000"/>
    <hyperlink ref="W34" r:id="rId91" display="=@[Vr ]^2/330*1000"/>
    <hyperlink ref="W35" r:id="rId92" display="=@[Vr ]^2/330*1000"/>
    <hyperlink ref="W36" r:id="rId93" display="=@[Vr ]^2/330*1000"/>
    <hyperlink ref="W37" r:id="rId94" display="=@[Vr ]^2/330*1000"/>
    <hyperlink ref="W38" r:id="rId95" display="=@[Vr ]^2/330*1000"/>
    <hyperlink ref="W39" r:id="rId96" display="=@[Vr ]^2/330*1000"/>
    <hyperlink ref="W40" r:id="rId97" display="=@[Vr ]^2/330*1000"/>
    <hyperlink ref="W41" r:id="rId98" display="=@[Vr ]^2/330*1000"/>
    <hyperlink ref="W42" r:id="rId99" display="=@[Vr ]^2/330*1000"/>
    <hyperlink ref="W43" r:id="rId100" display="=@[Vr ]^2/330*1000"/>
    <hyperlink ref="W44" r:id="rId101" display="=@[Vr ]^2/330*1000"/>
    <hyperlink ref="W45" r:id="rId102" display="=@[Vr ]^2/330*1000"/>
    <hyperlink ref="W46" r:id="rId103" display="=@[Vr ]^2/330*1000"/>
    <hyperlink ref="W47" r:id="rId104" display="=@[Vr ]^2/330*1000"/>
    <hyperlink ref="W48" r:id="rId105" display="=@[Vr ]^2/330*1000"/>
    <hyperlink ref="W49" r:id="rId106" display="=@[Vr ]^2/330*1000"/>
    <hyperlink ref="W50" r:id="rId107" display="=@[Vr ]^2/330*1000"/>
    <hyperlink ref="W51" r:id="rId108" display="=@[Vr ]^2/330*1000"/>
    <hyperlink ref="W52" r:id="rId109" display="=@[Vr ]^2/330*1000"/>
    <hyperlink ref="W53" r:id="rId110" display="=@[Vr ]^2/330*1000"/>
    <hyperlink ref="W54" r:id="rId111" display="=@[Vr ]^2/330*1000"/>
    <hyperlink ref="W55" r:id="rId112" display="=@[Vr ]^2/330*1000"/>
    <hyperlink ref="W56" r:id="rId113" display="=@[Vr ]^2/330*1000"/>
    <hyperlink ref="W57" r:id="rId114" display="=@[Vr ]^2/330*1000"/>
    <hyperlink ref="W58" r:id="rId115" display="=@[Vr ]^2/330*1000"/>
    <hyperlink ref="W59" r:id="rId116" display="=@[Vr ]^2/330*1000"/>
    <hyperlink ref="W60" r:id="rId117" display="=@[Vr ]^2/330*1000"/>
    <hyperlink ref="W61" r:id="rId118" display="=@[Vr ]^2/330*1000"/>
    <hyperlink ref="W62" r:id="rId119" display="=@[Vr ]^2/330*1000"/>
    <hyperlink ref="W63" r:id="rId120" display="=@[Vr ]^2/330*1000"/>
  </hyperlinks>
  <pageMargins left="0.7" right="0.7" top="0.75" bottom="0.75" header="0.3" footer="0.3"/>
  <tableParts count="3">
    <tablePart r:id="rId121"/>
    <tablePart r:id="rId122"/>
    <tablePart r:id="rId1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2021-06-30T18:50:50Z</dcterms:modified>
</cp:coreProperties>
</file>